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charts/chart16.xml" ContentType="application/vnd.openxmlformats-officedocument.drawingml.chart+xml"/>
  <Override PartName="/xl/theme/themeOverride9.xml" ContentType="application/vnd.openxmlformats-officedocument.themeOverrid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10.xml" ContentType="application/vnd.openxmlformats-officedocument.themeOverride+xml"/>
  <Override PartName="/xl/charts/chart21.xml" ContentType="application/vnd.openxmlformats-officedocument.drawingml.chart+xml"/>
  <Override PartName="/xl/theme/themeOverride11.xml" ContentType="application/vnd.openxmlformats-officedocument.themeOverride+xml"/>
  <Override PartName="/xl/charts/chart22.xml" ContentType="application/vnd.openxmlformats-officedocument.drawingml.chart+xml"/>
  <Override PartName="/xl/theme/themeOverride12.xml" ContentType="application/vnd.openxmlformats-officedocument.themeOverrid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13.xml" ContentType="application/vnd.openxmlformats-officedocument.themeOverride+xml"/>
  <Override PartName="/xl/charts/chart27.xml" ContentType="application/vnd.openxmlformats-officedocument.drawingml.chart+xml"/>
  <Override PartName="/xl/theme/themeOverride14.xml" ContentType="application/vnd.openxmlformats-officedocument.themeOverride+xml"/>
  <Override PartName="/xl/charts/chart28.xml" ContentType="application/vnd.openxmlformats-officedocument.drawingml.chart+xml"/>
  <Override PartName="/xl/theme/themeOverride15.xml" ContentType="application/vnd.openxmlformats-officedocument.themeOverrid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6.xml" ContentType="application/vnd.openxmlformats-officedocument.themeOverride+xml"/>
  <Override PartName="/xl/charts/chart33.xml" ContentType="application/vnd.openxmlformats-officedocument.drawingml.chart+xml"/>
  <Override PartName="/xl/theme/themeOverride17.xml" ContentType="application/vnd.openxmlformats-officedocument.themeOverride+xml"/>
  <Override PartName="/xl/charts/chart34.xml" ContentType="application/vnd.openxmlformats-officedocument.drawingml.chart+xml"/>
  <Override PartName="/xl/theme/themeOverride18.xml" ContentType="application/vnd.openxmlformats-officedocument.themeOverride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19.xml" ContentType="application/vnd.openxmlformats-officedocument.themeOverride+xml"/>
  <Override PartName="/xl/charts/chart39.xml" ContentType="application/vnd.openxmlformats-officedocument.drawingml.chart+xml"/>
  <Override PartName="/xl/theme/themeOverride20.xml" ContentType="application/vnd.openxmlformats-officedocument.themeOverride+xml"/>
  <Override PartName="/xl/charts/chart40.xml" ContentType="application/vnd.openxmlformats-officedocument.drawingml.chart+xml"/>
  <Override PartName="/xl/theme/themeOverride21.xml" ContentType="application/vnd.openxmlformats-officedocument.themeOverride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22.xml" ContentType="application/vnd.openxmlformats-officedocument.themeOverride+xml"/>
  <Override PartName="/xl/charts/chart45.xml" ContentType="application/vnd.openxmlformats-officedocument.drawingml.chart+xml"/>
  <Override PartName="/xl/theme/themeOverride23.xml" ContentType="application/vnd.openxmlformats-officedocument.themeOverride+xml"/>
  <Override PartName="/xl/charts/chart46.xml" ContentType="application/vnd.openxmlformats-officedocument.drawingml.chart+xml"/>
  <Override PartName="/xl/theme/themeOverride24.xml" ContentType="application/vnd.openxmlformats-officedocument.themeOverrid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theme/themeOverride25.xml" ContentType="application/vnd.openxmlformats-officedocument.themeOverride+xml"/>
  <Override PartName="/xl/charts/chart51.xml" ContentType="application/vnd.openxmlformats-officedocument.drawingml.chart+xml"/>
  <Override PartName="/xl/theme/themeOverride26.xml" ContentType="application/vnd.openxmlformats-officedocument.themeOverride+xml"/>
  <Override PartName="/xl/charts/chart52.xml" ContentType="application/vnd.openxmlformats-officedocument.drawingml.chart+xml"/>
  <Override PartName="/xl/theme/themeOverride27.xml" ContentType="application/vnd.openxmlformats-officedocument.themeOverrid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theme/themeOverride28.xml" ContentType="application/vnd.openxmlformats-officedocument.themeOverride+xml"/>
  <Override PartName="/xl/charts/chart57.xml" ContentType="application/vnd.openxmlformats-officedocument.drawingml.chart+xml"/>
  <Override PartName="/xl/theme/themeOverride29.xml" ContentType="application/vnd.openxmlformats-officedocument.themeOverride+xml"/>
  <Override PartName="/xl/charts/chart58.xml" ContentType="application/vnd.openxmlformats-officedocument.drawingml.chart+xml"/>
  <Override PartName="/xl/theme/themeOverride30.xml" ContentType="application/vnd.openxmlformats-officedocument.themeOverrid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theme/themeOverride31.xml" ContentType="application/vnd.openxmlformats-officedocument.themeOverride+xml"/>
  <Override PartName="/xl/charts/chart63.xml" ContentType="application/vnd.openxmlformats-officedocument.drawingml.chart+xml"/>
  <Override PartName="/xl/theme/themeOverride32.xml" ContentType="application/vnd.openxmlformats-officedocument.themeOverride+xml"/>
  <Override PartName="/xl/charts/chart64.xml" ContentType="application/vnd.openxmlformats-officedocument.drawingml.chart+xml"/>
  <Override PartName="/xl/theme/themeOverride33.xml" ContentType="application/vnd.openxmlformats-officedocument.themeOverride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theme/themeOverride34.xml" ContentType="application/vnd.openxmlformats-officedocument.themeOverride+xml"/>
  <Override PartName="/xl/charts/chart69.xml" ContentType="application/vnd.openxmlformats-officedocument.drawingml.chart+xml"/>
  <Override PartName="/xl/theme/themeOverride35.xml" ContentType="application/vnd.openxmlformats-officedocument.themeOverride+xml"/>
  <Override PartName="/xl/charts/chart70.xml" ContentType="application/vnd.openxmlformats-officedocument.drawingml.chart+xml"/>
  <Override PartName="/xl/theme/themeOverride36.xml" ContentType="application/vnd.openxmlformats-officedocument.themeOverride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3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theme/themeOverride37.xml" ContentType="application/vnd.openxmlformats-officedocument.themeOverride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theme/themeOverride38.xml" ContentType="application/vnd.openxmlformats-officedocument.themeOverride+xml"/>
  <Override PartName="/xl/charts/chart77.xml" ContentType="application/vnd.openxmlformats-officedocument.drawingml.chart+xml"/>
  <Override PartName="/xl/theme/themeOverride39.xml" ContentType="application/vnd.openxmlformats-officedocument.themeOverride+xml"/>
  <Override PartName="/xl/charts/chart78.xml" ContentType="application/vnd.openxmlformats-officedocument.drawingml.chart+xml"/>
  <Override PartName="/xl/drawings/drawing1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theme/themeOverride40.xml" ContentType="application/vnd.openxmlformats-officedocument.themeOverride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theme/themeOverride41.xml" ContentType="application/vnd.openxmlformats-officedocument.themeOverride+xml"/>
  <Override PartName="/xl/charts/chart83.xml" ContentType="application/vnd.openxmlformats-officedocument.drawingml.chart+xml"/>
  <Override PartName="/xl/theme/themeOverride42.xml" ContentType="application/vnd.openxmlformats-officedocument.themeOverride+xml"/>
  <Override PartName="/xl/charts/chart84.xml" ContentType="application/vnd.openxmlformats-officedocument.drawingml.chart+xml"/>
  <Override PartName="/xl/drawings/drawing15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theme/themeOverride43.xml" ContentType="application/vnd.openxmlformats-officedocument.themeOverride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theme/themeOverride44.xml" ContentType="application/vnd.openxmlformats-officedocument.themeOverride+xml"/>
  <Override PartName="/xl/charts/chart89.xml" ContentType="application/vnd.openxmlformats-officedocument.drawingml.chart+xml"/>
  <Override PartName="/xl/theme/themeOverride45.xml" ContentType="application/vnd.openxmlformats-officedocument.themeOverride+xml"/>
  <Override PartName="/xl/charts/chart90.xml" ContentType="application/vnd.openxmlformats-officedocument.drawingml.chart+xml"/>
  <Override PartName="/xl/drawings/drawing16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theme/themeOverride46.xml" ContentType="application/vnd.openxmlformats-officedocument.themeOverride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theme/themeOverride47.xml" ContentType="application/vnd.openxmlformats-officedocument.themeOverride+xml"/>
  <Override PartName="/xl/charts/chart95.xml" ContentType="application/vnd.openxmlformats-officedocument.drawingml.chart+xml"/>
  <Override PartName="/xl/theme/themeOverride48.xml" ContentType="application/vnd.openxmlformats-officedocument.themeOverride+xml"/>
  <Override PartName="/xl/charts/chart96.xml" ContentType="application/vnd.openxmlformats-officedocument.drawingml.chart+xml"/>
  <Override PartName="/xl/drawings/drawing17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theme/themeOverride49.xml" ContentType="application/vnd.openxmlformats-officedocument.themeOverride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theme/themeOverride50.xml" ContentType="application/vnd.openxmlformats-officedocument.themeOverride+xml"/>
  <Override PartName="/xl/charts/chart101.xml" ContentType="application/vnd.openxmlformats-officedocument.drawingml.chart+xml"/>
  <Override PartName="/xl/theme/themeOverride51.xml" ContentType="application/vnd.openxmlformats-officedocument.themeOverride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ia\Desktop\Trading Plan\"/>
    </mc:Choice>
  </mc:AlternateContent>
  <bookViews>
    <workbookView xWindow="0" yWindow="0" windowWidth="16185" windowHeight="7845" tabRatio="775" firstSheet="9" activeTab="16" xr2:uid="{00000000-000D-0000-FFFF-FFFF00000000}"/>
  </bookViews>
  <sheets>
    <sheet name="January 2017" sheetId="26" r:id="rId1"/>
    <sheet name="February 2017" sheetId="56" r:id="rId2"/>
    <sheet name="March 2017" sheetId="57" r:id="rId3"/>
    <sheet name="April 2017" sheetId="58" r:id="rId4"/>
    <sheet name="May 2017" sheetId="59" r:id="rId5"/>
    <sheet name="June 2017" sheetId="60" r:id="rId6"/>
    <sheet name="July 2017" sheetId="61" r:id="rId7"/>
    <sheet name="August 2017" sheetId="62" r:id="rId8"/>
    <sheet name="September 2017" sheetId="63" r:id="rId9"/>
    <sheet name="October 2017" sheetId="64" r:id="rId10"/>
    <sheet name="November 2017" sheetId="68" r:id="rId11"/>
    <sheet name="December 2017" sheetId="66" r:id="rId12"/>
    <sheet name="Q1" sheetId="35" r:id="rId13"/>
    <sheet name="Q2" sheetId="52" r:id="rId14"/>
    <sheet name="Q3" sheetId="53" r:id="rId15"/>
    <sheet name="Q4" sheetId="54" r:id="rId16"/>
    <sheet name="2017" sheetId="55" r:id="rId17"/>
  </sheets>
  <externalReferences>
    <externalReference r:id="rId18"/>
  </externalReferences>
  <definedNames>
    <definedName name="a">'February 2017'!$E$10</definedName>
    <definedName name="AcctSize">'June 2017'!$A$1</definedName>
    <definedName name="asds">'March 2017'!$E$10</definedName>
    <definedName name="Direction1" localSheetId="3">'April 2017'!$E$7</definedName>
    <definedName name="Direction1" localSheetId="7">'August 2017'!$E$7</definedName>
    <definedName name="Direction1" localSheetId="11">'December 2017'!$E$7</definedName>
    <definedName name="Direction1" localSheetId="1">'February 2017'!$E$7</definedName>
    <definedName name="Direction1" localSheetId="6">'July 2017'!#REF!</definedName>
    <definedName name="Direction1" localSheetId="5">'June 2017'!$H$7</definedName>
    <definedName name="Direction1" localSheetId="2">'March 2017'!$E$7</definedName>
    <definedName name="Direction1" localSheetId="4">'May 2017'!$E$7</definedName>
    <definedName name="Direction1" localSheetId="10">'November 2017'!#REF!</definedName>
    <definedName name="Direction1" localSheetId="9">'October 2017'!#REF!</definedName>
    <definedName name="Direction1" localSheetId="8">'September 2017'!$E$8</definedName>
    <definedName name="Direction1">'January 2017'!$E$7</definedName>
    <definedName name="Direction2">'February 2017'!$E$8</definedName>
    <definedName name="Direction3" localSheetId="3">'April 2017'!$E$10</definedName>
    <definedName name="Direction3" localSheetId="7">'August 2017'!$E$10</definedName>
    <definedName name="Direction3" localSheetId="11">'December 2017'!$E$10</definedName>
    <definedName name="Direction3" localSheetId="1">'February 2017'!$E$10</definedName>
    <definedName name="Direction3" localSheetId="6">'July 2017'!$E$10</definedName>
    <definedName name="Direction3" localSheetId="5">'June 2017'!$E$10</definedName>
    <definedName name="Direction3" localSheetId="2">'March 2017'!$E$10</definedName>
    <definedName name="Direction3" localSheetId="4">'May 2017'!$E$10</definedName>
    <definedName name="Direction3" localSheetId="10">'November 2017'!#REF!</definedName>
    <definedName name="Direction3" localSheetId="9">'October 2017'!#REF!</definedName>
    <definedName name="Direction3" localSheetId="8">'September 2017'!$E$11</definedName>
    <definedName name="Direction3">'January 2017'!$E$10</definedName>
    <definedName name="Direction4" localSheetId="3">'April 2017'!$E$11</definedName>
    <definedName name="Direction4" localSheetId="7">'August 2017'!$E$11</definedName>
    <definedName name="Direction4" localSheetId="11">'December 2017'!$E$11</definedName>
    <definedName name="Direction4" localSheetId="1">'February 2017'!$E$11</definedName>
    <definedName name="Direction4" localSheetId="6">'July 2017'!$E$11</definedName>
    <definedName name="Direction4" localSheetId="5">'June 2017'!$E$11</definedName>
    <definedName name="Direction4" localSheetId="2">'March 2017'!$E$11</definedName>
    <definedName name="Direction4" localSheetId="4">'May 2017'!$E$11</definedName>
    <definedName name="Direction4" localSheetId="10">'November 2017'!#REF!</definedName>
    <definedName name="Direction4" localSheetId="9">'October 2017'!#REF!</definedName>
    <definedName name="Direction4" localSheetId="8">'September 2017'!#REF!</definedName>
    <definedName name="Direction4">'January 2017'!$E$11</definedName>
    <definedName name="S">'April 2017'!$E$7</definedName>
    <definedName name="Symbol1">'[1]Intraday Pivots'!$B$8</definedName>
    <definedName name="Symbol2">'[1]Intraday Pivots'!$B$9</definedName>
    <definedName name="Symbol3">'[1]Intraday Pivots'!$B$10</definedName>
    <definedName name="Symbol4">'[1]Intraday Pivots'!$B$11</definedName>
    <definedName name="w2wqwq">'February 2017'!$E$7</definedName>
    <definedName name="wsd">'February 2017'!$E$8</definedName>
  </definedNames>
  <calcPr calcId="171027"/>
</workbook>
</file>

<file path=xl/calcChain.xml><?xml version="1.0" encoding="utf-8"?>
<calcChain xmlns="http://schemas.openxmlformats.org/spreadsheetml/2006/main">
  <c r="P55" i="66" l="1"/>
  <c r="E55" i="66"/>
  <c r="L55" i="66" s="1"/>
  <c r="N55" i="66" l="1"/>
  <c r="M55" i="66"/>
  <c r="O55" i="66"/>
  <c r="P49" i="66"/>
  <c r="P48" i="66"/>
  <c r="E44" i="66" l="1"/>
  <c r="P19" i="66" l="1"/>
  <c r="P15" i="66" l="1"/>
  <c r="P9" i="66" l="1"/>
  <c r="P8" i="66"/>
  <c r="E8" i="66"/>
  <c r="L8" i="66" s="1"/>
  <c r="N8" i="66" l="1"/>
  <c r="M8" i="66"/>
  <c r="O8" i="66"/>
  <c r="P54" i="68"/>
  <c r="P50" i="68" l="1"/>
  <c r="P45" i="68" l="1"/>
  <c r="P35" i="68" l="1"/>
  <c r="P20" i="68" l="1"/>
  <c r="P8" i="68" l="1"/>
  <c r="P7" i="68"/>
  <c r="P88" i="64" l="1"/>
  <c r="P74" i="64" l="1"/>
  <c r="P69" i="64" l="1"/>
  <c r="P62" i="64" l="1"/>
  <c r="E62" i="64"/>
  <c r="L62" i="64" s="1"/>
  <c r="O62" i="64" l="1"/>
  <c r="N62" i="64"/>
  <c r="M62" i="64"/>
  <c r="P54" i="64"/>
  <c r="P53" i="64"/>
  <c r="P48" i="64" l="1"/>
  <c r="L36" i="64" l="1"/>
  <c r="M36" i="64"/>
  <c r="N36" i="64"/>
  <c r="O36" i="64"/>
  <c r="P13" i="64" l="1"/>
  <c r="P42" i="63" l="1"/>
  <c r="P43" i="62" l="1"/>
  <c r="P35" i="62" l="1"/>
  <c r="P29" i="62" l="1"/>
  <c r="P26" i="62" l="1"/>
  <c r="P25" i="62"/>
  <c r="P15" i="62" l="1"/>
  <c r="P6" i="62" l="1"/>
  <c r="P40" i="61" l="1"/>
  <c r="E40" i="61"/>
  <c r="L40" i="61" s="1"/>
  <c r="O40" i="61" l="1"/>
  <c r="M40" i="61"/>
  <c r="N40" i="61"/>
  <c r="P32" i="61"/>
  <c r="P31" i="61"/>
  <c r="P7" i="61" l="1"/>
  <c r="P67" i="60"/>
  <c r="P60" i="60"/>
  <c r="P33" i="60" l="1"/>
  <c r="E29" i="60"/>
  <c r="P19" i="60" l="1"/>
  <c r="L14" i="60"/>
  <c r="M14" i="60"/>
  <c r="N14" i="60"/>
  <c r="O14" i="60"/>
  <c r="P11" i="60"/>
  <c r="P104" i="59" l="1"/>
  <c r="L104" i="59" s="1"/>
  <c r="E104" i="59"/>
  <c r="O104" i="59" l="1"/>
  <c r="N104" i="59"/>
  <c r="M104" i="59"/>
  <c r="AG103" i="59"/>
  <c r="P94" i="59" l="1"/>
  <c r="L90" i="59" l="1"/>
  <c r="P80" i="59" l="1"/>
  <c r="P67" i="59" l="1"/>
  <c r="P66" i="59"/>
  <c r="E66" i="59"/>
  <c r="L66" i="59" s="1"/>
  <c r="P65" i="59"/>
  <c r="O66" i="59" l="1"/>
  <c r="N66" i="59"/>
  <c r="M66" i="59"/>
  <c r="P54" i="59"/>
  <c r="P53" i="59"/>
  <c r="P48" i="59" l="1"/>
  <c r="E47" i="59" l="1"/>
  <c r="E46" i="59"/>
  <c r="E45" i="59"/>
  <c r="P43" i="59" l="1"/>
  <c r="P33" i="59" l="1"/>
  <c r="P71" i="58" l="1"/>
  <c r="P72" i="58"/>
  <c r="P73" i="58"/>
  <c r="P66" i="58"/>
  <c r="P52" i="58"/>
  <c r="P35" i="58" l="1"/>
  <c r="P27" i="58"/>
  <c r="P26" i="58"/>
  <c r="P9" i="58" l="1"/>
  <c r="AG9" i="58"/>
  <c r="E9" i="58"/>
  <c r="L9" i="58"/>
  <c r="O9" i="58"/>
  <c r="N9" i="58"/>
  <c r="M9" i="58"/>
  <c r="AG10" i="58"/>
  <c r="E10" i="58"/>
  <c r="P10" i="58"/>
  <c r="L10" i="58"/>
  <c r="M10" i="58"/>
  <c r="N10" i="58"/>
  <c r="O10" i="58"/>
  <c r="P11" i="58"/>
  <c r="E12" i="58"/>
  <c r="L12" i="58"/>
  <c r="M12" i="58"/>
  <c r="N12" i="58"/>
  <c r="O12" i="58"/>
  <c r="P12" i="58"/>
  <c r="E13" i="58"/>
  <c r="L13" i="58"/>
  <c r="M13" i="58"/>
  <c r="N13" i="58"/>
  <c r="O13" i="58"/>
  <c r="P13" i="58"/>
  <c r="E14" i="58"/>
  <c r="L14" i="58"/>
  <c r="M14" i="58"/>
  <c r="N14" i="58"/>
  <c r="O14" i="58"/>
  <c r="P14" i="58"/>
  <c r="E15" i="58"/>
  <c r="L15" i="58"/>
  <c r="N15" i="58" s="1"/>
  <c r="M15" i="58"/>
  <c r="P15" i="58"/>
  <c r="E16" i="58"/>
  <c r="L16" i="58"/>
  <c r="M16" i="58"/>
  <c r="N16" i="58"/>
  <c r="O16" i="58"/>
  <c r="P16" i="58"/>
  <c r="P17" i="58"/>
  <c r="P84" i="57"/>
  <c r="AG84" i="57"/>
  <c r="E84" i="57"/>
  <c r="L84" i="57"/>
  <c r="O84" i="57"/>
  <c r="N84" i="57"/>
  <c r="M84" i="57"/>
  <c r="E80" i="57"/>
  <c r="P55" i="57"/>
  <c r="E55" i="57"/>
  <c r="L55" i="57"/>
  <c r="O55" i="57"/>
  <c r="N55" i="57"/>
  <c r="M55" i="57"/>
  <c r="L49" i="57"/>
  <c r="M49" i="57"/>
  <c r="N49" i="57"/>
  <c r="O49" i="57"/>
  <c r="AG42" i="57"/>
  <c r="E42" i="57"/>
  <c r="P41" i="57"/>
  <c r="E41" i="57"/>
  <c r="L41" i="57"/>
  <c r="O41" i="57"/>
  <c r="N41" i="57"/>
  <c r="M41" i="57"/>
  <c r="P40" i="57"/>
  <c r="AG40" i="57"/>
  <c r="E40" i="57"/>
  <c r="L40" i="57"/>
  <c r="O40" i="57"/>
  <c r="N40" i="57"/>
  <c r="M40" i="57"/>
  <c r="P35" i="57"/>
  <c r="E35" i="57"/>
  <c r="L35" i="57"/>
  <c r="O35" i="57"/>
  <c r="N35" i="57"/>
  <c r="M35" i="57"/>
  <c r="P34" i="57"/>
  <c r="AG34" i="57"/>
  <c r="E34" i="57"/>
  <c r="L34" i="57"/>
  <c r="O34" i="57"/>
  <c r="N34" i="57"/>
  <c r="M34" i="57"/>
  <c r="O25" i="57"/>
  <c r="O26" i="57"/>
  <c r="O27" i="57"/>
  <c r="O28" i="57"/>
  <c r="O29" i="57"/>
  <c r="AG30" i="57"/>
  <c r="E30" i="57"/>
  <c r="L30" i="57"/>
  <c r="O30" i="57"/>
  <c r="AG31" i="57"/>
  <c r="E31" i="57"/>
  <c r="L31" i="57"/>
  <c r="O31" i="57"/>
  <c r="AG32" i="57"/>
  <c r="E32" i="57"/>
  <c r="L32" i="57"/>
  <c r="O32" i="57"/>
  <c r="O33" i="57"/>
  <c r="P24" i="57"/>
  <c r="AG24" i="57"/>
  <c r="E24" i="57"/>
  <c r="L24" i="57"/>
  <c r="O24" i="57"/>
  <c r="N24" i="57"/>
  <c r="M24" i="57"/>
  <c r="P18" i="57"/>
  <c r="AG18" i="57"/>
  <c r="E18" i="57"/>
  <c r="L18" i="57"/>
  <c r="O18" i="57"/>
  <c r="N18" i="57"/>
  <c r="M18" i="57"/>
  <c r="P54" i="56"/>
  <c r="E54" i="56"/>
  <c r="L54" i="56"/>
  <c r="N54" i="56"/>
  <c r="M54" i="56"/>
  <c r="O54" i="56"/>
  <c r="P20" i="56"/>
  <c r="E20" i="56"/>
  <c r="L20" i="56"/>
  <c r="N20" i="56"/>
  <c r="O20" i="56"/>
  <c r="M20" i="56"/>
  <c r="P66" i="26"/>
  <c r="P65" i="26"/>
  <c r="P64" i="26"/>
  <c r="E64" i="26"/>
  <c r="L64" i="26"/>
  <c r="O64" i="26"/>
  <c r="N64" i="26"/>
  <c r="M64" i="26"/>
  <c r="P33" i="26"/>
  <c r="E33" i="26"/>
  <c r="L33" i="26"/>
  <c r="O33" i="26"/>
  <c r="M33" i="26"/>
  <c r="N33" i="26"/>
  <c r="K10" i="26"/>
  <c r="P10" i="26"/>
  <c r="K6" i="26"/>
  <c r="P95" i="66"/>
  <c r="E95" i="66"/>
  <c r="L95" i="66"/>
  <c r="O95" i="66"/>
  <c r="M95" i="66"/>
  <c r="N95" i="66"/>
  <c r="P82" i="66"/>
  <c r="L77" i="66"/>
  <c r="M77" i="66"/>
  <c r="N77" i="66"/>
  <c r="O77" i="66"/>
  <c r="P77" i="66"/>
  <c r="P78" i="66"/>
  <c r="L79" i="66"/>
  <c r="M79" i="66"/>
  <c r="N79" i="66"/>
  <c r="O79" i="66"/>
  <c r="P79" i="66"/>
  <c r="P80" i="66"/>
  <c r="L81" i="66"/>
  <c r="M81" i="66"/>
  <c r="N81" i="66"/>
  <c r="O81" i="66"/>
  <c r="P81" i="66"/>
  <c r="L73" i="66"/>
  <c r="M73" i="66"/>
  <c r="N73" i="66"/>
  <c r="O73" i="66"/>
  <c r="L83" i="66"/>
  <c r="M83" i="66"/>
  <c r="N83" i="66"/>
  <c r="O83" i="66"/>
  <c r="L87" i="66"/>
  <c r="M87" i="66"/>
  <c r="N87" i="66"/>
  <c r="O87" i="66"/>
  <c r="L89" i="66"/>
  <c r="M89" i="66"/>
  <c r="N89" i="66"/>
  <c r="O89" i="66"/>
  <c r="L94" i="66"/>
  <c r="M94" i="66"/>
  <c r="N94" i="66"/>
  <c r="O94" i="66"/>
  <c r="L96" i="66"/>
  <c r="M96" i="66"/>
  <c r="N96" i="66"/>
  <c r="O96" i="66"/>
  <c r="E73" i="66"/>
  <c r="E77" i="66"/>
  <c r="E78" i="66"/>
  <c r="L78" i="66"/>
  <c r="E79" i="66"/>
  <c r="E81" i="66"/>
  <c r="E83" i="66"/>
  <c r="E87" i="66"/>
  <c r="E89" i="66"/>
  <c r="E94" i="66"/>
  <c r="E96" i="66"/>
  <c r="E98" i="66"/>
  <c r="E99" i="66"/>
  <c r="E100" i="66"/>
  <c r="E101" i="66"/>
  <c r="E102" i="66"/>
  <c r="E103" i="66"/>
  <c r="E104" i="66"/>
  <c r="E105" i="66"/>
  <c r="E106" i="66"/>
  <c r="E107" i="66"/>
  <c r="E108" i="66"/>
  <c r="E109" i="66"/>
  <c r="E110" i="66"/>
  <c r="E111" i="66"/>
  <c r="E112" i="66"/>
  <c r="E113" i="66"/>
  <c r="E114" i="66"/>
  <c r="E115" i="66"/>
  <c r="E116" i="66"/>
  <c r="E117" i="66"/>
  <c r="E118" i="66"/>
  <c r="E119" i="66"/>
  <c r="E120" i="66"/>
  <c r="E121" i="66"/>
  <c r="E122" i="66"/>
  <c r="E123" i="66"/>
  <c r="E124" i="66"/>
  <c r="P75" i="66"/>
  <c r="P74" i="66"/>
  <c r="P73" i="66"/>
  <c r="P72" i="66"/>
  <c r="P71" i="66"/>
  <c r="P70" i="66"/>
  <c r="E70" i="66"/>
  <c r="L70" i="66"/>
  <c r="O78" i="66"/>
  <c r="M78" i="66"/>
  <c r="N78" i="66"/>
  <c r="O70" i="66"/>
  <c r="M70" i="66"/>
  <c r="N70" i="66"/>
  <c r="P63" i="66"/>
  <c r="P62" i="66"/>
  <c r="P56" i="66"/>
  <c r="E56" i="66"/>
  <c r="L56" i="66"/>
  <c r="P54" i="66"/>
  <c r="O56" i="66"/>
  <c r="M56" i="66"/>
  <c r="N56" i="66"/>
  <c r="P45" i="66"/>
  <c r="P39" i="66"/>
  <c r="P38" i="66"/>
  <c r="P31" i="66"/>
  <c r="P30" i="66"/>
  <c r="P14" i="66"/>
  <c r="P74" i="68"/>
  <c r="P70" i="68"/>
  <c r="P69" i="68"/>
  <c r="P52" i="68"/>
  <c r="E50" i="68"/>
  <c r="P47" i="68"/>
  <c r="P44" i="68"/>
  <c r="P43" i="68"/>
  <c r="AG30" i="68"/>
  <c r="AG31" i="68"/>
  <c r="AG32" i="68"/>
  <c r="AG33" i="68"/>
  <c r="AG34" i="68"/>
  <c r="AG4" i="68"/>
  <c r="AG5" i="68"/>
  <c r="AG6" i="68"/>
  <c r="AG7" i="68"/>
  <c r="E7" i="68" s="1"/>
  <c r="L7" i="68" s="1"/>
  <c r="AG8" i="68"/>
  <c r="E8" i="68" s="1"/>
  <c r="L8" i="68" s="1"/>
  <c r="AG9" i="68"/>
  <c r="AG10" i="68"/>
  <c r="AG11" i="68"/>
  <c r="AG12" i="68"/>
  <c r="AG13" i="68"/>
  <c r="E13" i="68" s="1"/>
  <c r="L13" i="68" s="1"/>
  <c r="AG14" i="68"/>
  <c r="AG15" i="68"/>
  <c r="AG16" i="68"/>
  <c r="AG17" i="68"/>
  <c r="AG18" i="68"/>
  <c r="AG19" i="68"/>
  <c r="AG20" i="68"/>
  <c r="E20" i="68" s="1"/>
  <c r="L20" i="68" s="1"/>
  <c r="AG21" i="68"/>
  <c r="AG22" i="68"/>
  <c r="AG23" i="68"/>
  <c r="AG24" i="68"/>
  <c r="AG25" i="68"/>
  <c r="AG26" i="68"/>
  <c r="AG27" i="68"/>
  <c r="AG28" i="68"/>
  <c r="AG29" i="68"/>
  <c r="AG35" i="68"/>
  <c r="E35" i="68" s="1"/>
  <c r="L35" i="68" s="1"/>
  <c r="AG36" i="68"/>
  <c r="AG37" i="68"/>
  <c r="AG38" i="68"/>
  <c r="AG39" i="68"/>
  <c r="AG40" i="68"/>
  <c r="AG41" i="68"/>
  <c r="AG42" i="68"/>
  <c r="AG43" i="68"/>
  <c r="E43" i="68"/>
  <c r="AG44" i="68"/>
  <c r="E44" i="68" s="1"/>
  <c r="L44" i="68" s="1"/>
  <c r="AG45" i="68"/>
  <c r="E45" i="68" s="1"/>
  <c r="L45" i="68" s="1"/>
  <c r="AG46" i="68"/>
  <c r="AG47" i="68"/>
  <c r="E47" i="68" s="1"/>
  <c r="L47" i="68" s="1"/>
  <c r="M47" i="68" s="1"/>
  <c r="AG48" i="68"/>
  <c r="AG49" i="68"/>
  <c r="AG50" i="68"/>
  <c r="AG51" i="68"/>
  <c r="AG52" i="68"/>
  <c r="E52" i="68"/>
  <c r="L52" i="68" s="1"/>
  <c r="AG53" i="68"/>
  <c r="AG54" i="68"/>
  <c r="E54" i="68" s="1"/>
  <c r="L54" i="68" s="1"/>
  <c r="AG55" i="68"/>
  <c r="AG56" i="68"/>
  <c r="AG57" i="68"/>
  <c r="AG58" i="68"/>
  <c r="AG59" i="68"/>
  <c r="AG60" i="68"/>
  <c r="AG61" i="68"/>
  <c r="AG62" i="68"/>
  <c r="AG63" i="68"/>
  <c r="AG64" i="68"/>
  <c r="AG65" i="68"/>
  <c r="AG66" i="68"/>
  <c r="AG67" i="68"/>
  <c r="AG68" i="68"/>
  <c r="AG69" i="68"/>
  <c r="E69" i="68"/>
  <c r="L69" i="68"/>
  <c r="AG70" i="68"/>
  <c r="E70" i="68"/>
  <c r="L70" i="68"/>
  <c r="N70" i="68"/>
  <c r="AG71" i="68"/>
  <c r="AG72" i="68"/>
  <c r="AG73" i="68"/>
  <c r="AG74" i="68"/>
  <c r="E74" i="68"/>
  <c r="L74" i="68"/>
  <c r="O74" i="68"/>
  <c r="AG75" i="68"/>
  <c r="AG76" i="68"/>
  <c r="AG77" i="68"/>
  <c r="AG78" i="68"/>
  <c r="AG79" i="68"/>
  <c r="AG80" i="68"/>
  <c r="AG81" i="68"/>
  <c r="AG82" i="68"/>
  <c r="AG83" i="68"/>
  <c r="AG84" i="68"/>
  <c r="AG85" i="68"/>
  <c r="AG86" i="68"/>
  <c r="AG87" i="68"/>
  <c r="AG88" i="68"/>
  <c r="AG89" i="68"/>
  <c r="AG90" i="68"/>
  <c r="AG91" i="68"/>
  <c r="AG92" i="68"/>
  <c r="AG93" i="68"/>
  <c r="AG94" i="68"/>
  <c r="AG95" i="68"/>
  <c r="AG96" i="68"/>
  <c r="AG97" i="68"/>
  <c r="AG98" i="68"/>
  <c r="AG99" i="68"/>
  <c r="AG100" i="68"/>
  <c r="AG101" i="68"/>
  <c r="AG102" i="68"/>
  <c r="AG103" i="68"/>
  <c r="AG104" i="68"/>
  <c r="AG105" i="68"/>
  <c r="AG106" i="68"/>
  <c r="AG107" i="68"/>
  <c r="AG108" i="68"/>
  <c r="AG109" i="68"/>
  <c r="AG110" i="68"/>
  <c r="AG111" i="68"/>
  <c r="AG112" i="68"/>
  <c r="AG113" i="68"/>
  <c r="AG114" i="68"/>
  <c r="AG115" i="68"/>
  <c r="AG116" i="68"/>
  <c r="AG117" i="68"/>
  <c r="AG118" i="68"/>
  <c r="AG119" i="68"/>
  <c r="AG120" i="68"/>
  <c r="AG121" i="68"/>
  <c r="AG122" i="68"/>
  <c r="AG123" i="68"/>
  <c r="AG124" i="68"/>
  <c r="P34" i="68"/>
  <c r="P27" i="68"/>
  <c r="M74" i="68"/>
  <c r="N74" i="68"/>
  <c r="M70" i="68"/>
  <c r="O70" i="68"/>
  <c r="O69" i="68"/>
  <c r="N69" i="68"/>
  <c r="M69" i="68"/>
  <c r="L43" i="68"/>
  <c r="N43" i="68"/>
  <c r="P18" i="68"/>
  <c r="P9" i="68"/>
  <c r="O43" i="68"/>
  <c r="M43" i="68"/>
  <c r="E71" i="64"/>
  <c r="P52" i="64"/>
  <c r="P40" i="64"/>
  <c r="P36" i="64"/>
  <c r="E36" i="64"/>
  <c r="P26" i="64"/>
  <c r="P20" i="64"/>
  <c r="P16" i="64"/>
  <c r="P12" i="64"/>
  <c r="P21" i="63"/>
  <c r="P16" i="63"/>
  <c r="L15" i="63"/>
  <c r="M15" i="63"/>
  <c r="N15" i="63"/>
  <c r="O15" i="63"/>
  <c r="P67" i="62"/>
  <c r="P61" i="62"/>
  <c r="P48" i="62"/>
  <c r="P54" i="61"/>
  <c r="P44" i="61"/>
  <c r="P42" i="61"/>
  <c r="P34" i="61"/>
  <c r="P12" i="61"/>
  <c r="P10" i="61"/>
  <c r="P14" i="60"/>
  <c r="P15" i="60"/>
  <c r="P16" i="60"/>
  <c r="P44" i="59"/>
  <c r="P38" i="59"/>
  <c r="P35" i="59"/>
  <c r="P34" i="59"/>
  <c r="P29" i="59"/>
  <c r="P18" i="59"/>
  <c r="P14" i="59"/>
  <c r="P7" i="59"/>
  <c r="P6" i="59"/>
  <c r="P75" i="58"/>
  <c r="O75" i="58"/>
  <c r="N75" i="58"/>
  <c r="M75" i="58"/>
  <c r="L75" i="58"/>
  <c r="E75" i="58"/>
  <c r="P63" i="58"/>
  <c r="P62" i="58"/>
  <c r="E62" i="58"/>
  <c r="L62" i="58"/>
  <c r="N62" i="58"/>
  <c r="M62" i="58"/>
  <c r="O62" i="58"/>
  <c r="P54" i="58"/>
  <c r="P44" i="58"/>
  <c r="E44" i="58"/>
  <c r="L44" i="58"/>
  <c r="P38" i="58"/>
  <c r="O44" i="58"/>
  <c r="N44" i="58"/>
  <c r="M44" i="58"/>
  <c r="P32" i="58"/>
  <c r="P21" i="58"/>
  <c r="P20" i="58"/>
  <c r="P67" i="57"/>
  <c r="P63" i="57"/>
  <c r="P50" i="57"/>
  <c r="P36" i="57"/>
  <c r="P30" i="57"/>
  <c r="N30" i="57"/>
  <c r="M30" i="57"/>
  <c r="E29" i="57"/>
  <c r="P21" i="57"/>
  <c r="P20" i="57"/>
  <c r="AG20" i="57"/>
  <c r="E20" i="57"/>
  <c r="L20" i="57"/>
  <c r="O20" i="57"/>
  <c r="N20" i="57"/>
  <c r="M20" i="57"/>
  <c r="P14" i="57"/>
  <c r="P9" i="57"/>
  <c r="P8" i="57"/>
  <c r="P48" i="56"/>
  <c r="P47" i="56"/>
  <c r="E47" i="56"/>
  <c r="L47" i="56"/>
  <c r="P38" i="56"/>
  <c r="E38" i="56"/>
  <c r="L38" i="56"/>
  <c r="P32" i="56"/>
  <c r="O47" i="56"/>
  <c r="N47" i="56"/>
  <c r="M47" i="56"/>
  <c r="O38" i="56"/>
  <c r="N38" i="56"/>
  <c r="M38" i="56"/>
  <c r="P22" i="56"/>
  <c r="P6" i="56"/>
  <c r="P51" i="26"/>
  <c r="P43" i="26"/>
  <c r="P17" i="26"/>
  <c r="P16" i="26"/>
  <c r="P15" i="26"/>
  <c r="P43" i="66"/>
  <c r="P34" i="66"/>
  <c r="P27" i="66"/>
  <c r="P20" i="66"/>
  <c r="P11" i="66"/>
  <c r="P5" i="66"/>
  <c r="P49" i="68"/>
  <c r="P46" i="68"/>
  <c r="P40" i="68"/>
  <c r="E38" i="68"/>
  <c r="E39" i="68"/>
  <c r="E51" i="68"/>
  <c r="E53" i="68"/>
  <c r="E55" i="68"/>
  <c r="E56" i="68"/>
  <c r="E57" i="68"/>
  <c r="E60" i="68"/>
  <c r="E61" i="68"/>
  <c r="E62" i="68"/>
  <c r="E63" i="68"/>
  <c r="E64" i="68"/>
  <c r="E65" i="68"/>
  <c r="E66" i="68"/>
  <c r="E67" i="68"/>
  <c r="E68" i="68"/>
  <c r="L68" i="68" s="1"/>
  <c r="E71" i="68"/>
  <c r="E72" i="68"/>
  <c r="E73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E103" i="68"/>
  <c r="E104" i="68"/>
  <c r="E105" i="68"/>
  <c r="E106" i="68"/>
  <c r="E107" i="68"/>
  <c r="E108" i="68"/>
  <c r="E109" i="68"/>
  <c r="E110" i="68"/>
  <c r="E111" i="68"/>
  <c r="E112" i="68"/>
  <c r="E113" i="68"/>
  <c r="E114" i="68"/>
  <c r="E115" i="68"/>
  <c r="E116" i="68"/>
  <c r="E117" i="68"/>
  <c r="E118" i="68"/>
  <c r="E119" i="68"/>
  <c r="E120" i="68"/>
  <c r="E121" i="68"/>
  <c r="E122" i="68"/>
  <c r="E123" i="68"/>
  <c r="E124" i="68"/>
  <c r="E125" i="68"/>
  <c r="E126" i="68"/>
  <c r="E127" i="68"/>
  <c r="E128" i="68"/>
  <c r="E129" i="68"/>
  <c r="E130" i="68"/>
  <c r="E131" i="68"/>
  <c r="E132" i="68"/>
  <c r="E133" i="68"/>
  <c r="E134" i="68"/>
  <c r="E135" i="68"/>
  <c r="E136" i="68"/>
  <c r="E137" i="68"/>
  <c r="E138" i="68"/>
  <c r="E139" i="68"/>
  <c r="E140" i="68"/>
  <c r="E141" i="68"/>
  <c r="E142" i="68"/>
  <c r="E143" i="68"/>
  <c r="E144" i="68"/>
  <c r="E145" i="68"/>
  <c r="E146" i="68"/>
  <c r="E147" i="68"/>
  <c r="E148" i="68"/>
  <c r="E149" i="68"/>
  <c r="E150" i="68"/>
  <c r="E151" i="68"/>
  <c r="E152" i="68"/>
  <c r="E153" i="68"/>
  <c r="E154" i="68"/>
  <c r="E155" i="68"/>
  <c r="E156" i="68"/>
  <c r="E157" i="68"/>
  <c r="E158" i="68"/>
  <c r="E159" i="68"/>
  <c r="E160" i="68"/>
  <c r="E161" i="68"/>
  <c r="E162" i="68"/>
  <c r="E163" i="68"/>
  <c r="E164" i="68"/>
  <c r="E165" i="68"/>
  <c r="E166" i="68"/>
  <c r="E167" i="68"/>
  <c r="E168" i="68"/>
  <c r="E169" i="68"/>
  <c r="E170" i="68"/>
  <c r="E171" i="68"/>
  <c r="E172" i="68"/>
  <c r="E173" i="68"/>
  <c r="E174" i="68"/>
  <c r="E175" i="68"/>
  <c r="E176" i="68"/>
  <c r="E177" i="68"/>
  <c r="E178" i="68"/>
  <c r="E179" i="68"/>
  <c r="E180" i="68"/>
  <c r="E181" i="68"/>
  <c r="E182" i="68"/>
  <c r="E183" i="68"/>
  <c r="E184" i="68"/>
  <c r="E185" i="68"/>
  <c r="E186" i="68"/>
  <c r="E187" i="68"/>
  <c r="E188" i="68"/>
  <c r="E189" i="68"/>
  <c r="E190" i="68"/>
  <c r="E191" i="68"/>
  <c r="E192" i="68"/>
  <c r="E193" i="68"/>
  <c r="E194" i="68"/>
  <c r="E195" i="68"/>
  <c r="E196" i="68"/>
  <c r="E197" i="68"/>
  <c r="E198" i="68"/>
  <c r="E199" i="68"/>
  <c r="E200" i="68"/>
  <c r="E201" i="68"/>
  <c r="E202" i="68"/>
  <c r="E203" i="68"/>
  <c r="E204" i="68"/>
  <c r="E205" i="68"/>
  <c r="E206" i="68"/>
  <c r="E207" i="68"/>
  <c r="E208" i="68"/>
  <c r="E209" i="68"/>
  <c r="E210" i="68"/>
  <c r="E211" i="68"/>
  <c r="E212" i="68"/>
  <c r="E213" i="68"/>
  <c r="E214" i="68"/>
  <c r="E215" i="68"/>
  <c r="E216" i="68"/>
  <c r="E217" i="68"/>
  <c r="E218" i="68"/>
  <c r="E219" i="68"/>
  <c r="E220" i="68"/>
  <c r="E221" i="68"/>
  <c r="E222" i="68"/>
  <c r="E223" i="68"/>
  <c r="E224" i="68"/>
  <c r="E225" i="68"/>
  <c r="E226" i="68"/>
  <c r="E227" i="68"/>
  <c r="E228" i="68"/>
  <c r="E229" i="68"/>
  <c r="E230" i="68"/>
  <c r="E231" i="68"/>
  <c r="E232" i="68"/>
  <c r="E233" i="68"/>
  <c r="E234" i="68"/>
  <c r="E235" i="68"/>
  <c r="E236" i="68"/>
  <c r="E237" i="68"/>
  <c r="E238" i="68"/>
  <c r="E239" i="68"/>
  <c r="E240" i="68"/>
  <c r="E241" i="68"/>
  <c r="E242" i="68"/>
  <c r="E17" i="68"/>
  <c r="E28" i="68"/>
  <c r="E36" i="68"/>
  <c r="P31" i="68"/>
  <c r="P25" i="68"/>
  <c r="P19" i="68"/>
  <c r="P12" i="68"/>
  <c r="P79" i="64"/>
  <c r="P78" i="64"/>
  <c r="P73" i="64"/>
  <c r="P50" i="64"/>
  <c r="P46" i="64"/>
  <c r="P43" i="64"/>
  <c r="P41" i="64"/>
  <c r="P35" i="64"/>
  <c r="P34" i="64"/>
  <c r="P22" i="64"/>
  <c r="P34" i="63"/>
  <c r="P28" i="63"/>
  <c r="P13" i="63"/>
  <c r="P14" i="63"/>
  <c r="P15" i="63"/>
  <c r="P17" i="63"/>
  <c r="P18" i="63"/>
  <c r="P19" i="63"/>
  <c r="P20" i="63"/>
  <c r="E15" i="63"/>
  <c r="P7" i="63"/>
  <c r="E18" i="63"/>
  <c r="E23" i="63"/>
  <c r="E24" i="63"/>
  <c r="E31" i="63"/>
  <c r="E35" i="63"/>
  <c r="E40" i="63"/>
  <c r="E45" i="63"/>
  <c r="E46" i="63"/>
  <c r="E48" i="63"/>
  <c r="E54" i="63"/>
  <c r="E58" i="63"/>
  <c r="E60" i="63"/>
  <c r="E61" i="63"/>
  <c r="E62" i="63"/>
  <c r="E63" i="63"/>
  <c r="E64" i="63"/>
  <c r="E65" i="63"/>
  <c r="E66" i="63"/>
  <c r="E70" i="63"/>
  <c r="E74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E103" i="63"/>
  <c r="E104" i="63"/>
  <c r="E105" i="63"/>
  <c r="E106" i="63"/>
  <c r="E107" i="63"/>
  <c r="E108" i="63"/>
  <c r="E109" i="63"/>
  <c r="E110" i="63"/>
  <c r="E111" i="63"/>
  <c r="E112" i="63"/>
  <c r="E113" i="63"/>
  <c r="E114" i="63"/>
  <c r="E115" i="63"/>
  <c r="E116" i="63"/>
  <c r="E117" i="63"/>
  <c r="E118" i="63"/>
  <c r="E119" i="63"/>
  <c r="E120" i="63"/>
  <c r="E121" i="63"/>
  <c r="E122" i="63"/>
  <c r="E123" i="63"/>
  <c r="E124" i="63"/>
  <c r="E125" i="63"/>
  <c r="E126" i="63"/>
  <c r="E127" i="63"/>
  <c r="E128" i="63"/>
  <c r="E129" i="63"/>
  <c r="E130" i="63"/>
  <c r="E131" i="63"/>
  <c r="E132" i="63"/>
  <c r="E133" i="63"/>
  <c r="E134" i="63"/>
  <c r="E135" i="63"/>
  <c r="E136" i="63"/>
  <c r="E137" i="63"/>
  <c r="E138" i="63"/>
  <c r="E139" i="63"/>
  <c r="E140" i="63"/>
  <c r="E141" i="63"/>
  <c r="E142" i="63"/>
  <c r="E143" i="63"/>
  <c r="E144" i="63"/>
  <c r="E145" i="63"/>
  <c r="E146" i="63"/>
  <c r="E147" i="63"/>
  <c r="E148" i="63"/>
  <c r="E149" i="63"/>
  <c r="E150" i="63"/>
  <c r="E151" i="63"/>
  <c r="E152" i="63"/>
  <c r="E153" i="63"/>
  <c r="E154" i="63"/>
  <c r="E155" i="63"/>
  <c r="E156" i="63"/>
  <c r="E157" i="63"/>
  <c r="E158" i="63"/>
  <c r="E159" i="63"/>
  <c r="E160" i="63"/>
  <c r="E161" i="63"/>
  <c r="E162" i="63"/>
  <c r="E163" i="63"/>
  <c r="E164" i="63"/>
  <c r="E165" i="63"/>
  <c r="E166" i="63"/>
  <c r="E167" i="63"/>
  <c r="E168" i="63"/>
  <c r="E169" i="63"/>
  <c r="E170" i="63"/>
  <c r="E171" i="63"/>
  <c r="E172" i="63"/>
  <c r="E173" i="63"/>
  <c r="E174" i="63"/>
  <c r="E175" i="63"/>
  <c r="E176" i="63"/>
  <c r="E177" i="63"/>
  <c r="E178" i="63"/>
  <c r="E179" i="63"/>
  <c r="E180" i="63"/>
  <c r="E181" i="63"/>
  <c r="E182" i="63"/>
  <c r="E183" i="63"/>
  <c r="E184" i="63"/>
  <c r="E185" i="63"/>
  <c r="E186" i="63"/>
  <c r="E187" i="63"/>
  <c r="E188" i="63"/>
  <c r="E189" i="63"/>
  <c r="E190" i="63"/>
  <c r="E191" i="63"/>
  <c r="E192" i="63"/>
  <c r="E193" i="63"/>
  <c r="E194" i="63"/>
  <c r="E195" i="63"/>
  <c r="E196" i="63"/>
  <c r="E197" i="63"/>
  <c r="E198" i="63"/>
  <c r="E199" i="63"/>
  <c r="E200" i="63"/>
  <c r="E201" i="63"/>
  <c r="E202" i="63"/>
  <c r="E203" i="63"/>
  <c r="E204" i="63"/>
  <c r="E205" i="63"/>
  <c r="E206" i="63"/>
  <c r="E207" i="63"/>
  <c r="E208" i="63"/>
  <c r="E209" i="63"/>
  <c r="E210" i="63"/>
  <c r="E211" i="63"/>
  <c r="P68" i="62"/>
  <c r="P58" i="62"/>
  <c r="P39" i="62"/>
  <c r="P40" i="62"/>
  <c r="P41" i="62"/>
  <c r="P42" i="62"/>
  <c r="P44" i="62"/>
  <c r="P45" i="62"/>
  <c r="P46" i="62"/>
  <c r="P47" i="62"/>
  <c r="P49" i="62"/>
  <c r="P50" i="62"/>
  <c r="P51" i="62"/>
  <c r="P52" i="62"/>
  <c r="P53" i="62"/>
  <c r="P54" i="62"/>
  <c r="P55" i="62"/>
  <c r="P56" i="62"/>
  <c r="P57" i="62"/>
  <c r="P59" i="62"/>
  <c r="P60" i="62"/>
  <c r="P62" i="62"/>
  <c r="P63" i="62"/>
  <c r="P64" i="62"/>
  <c r="P65" i="62"/>
  <c r="P66" i="62"/>
  <c r="P69" i="62"/>
  <c r="P70" i="62"/>
  <c r="AG39" i="62"/>
  <c r="AG40" i="62"/>
  <c r="AG41" i="62"/>
  <c r="AG42" i="62"/>
  <c r="AG43" i="62"/>
  <c r="E43" i="62" s="1"/>
  <c r="L43" i="62" s="1"/>
  <c r="AG44" i="62"/>
  <c r="AG45" i="62"/>
  <c r="AG46" i="62"/>
  <c r="AG47" i="62"/>
  <c r="AG48" i="62"/>
  <c r="E48" i="62"/>
  <c r="L48" i="62"/>
  <c r="AG49" i="62"/>
  <c r="AG50" i="62"/>
  <c r="AG51" i="62"/>
  <c r="AG52" i="62"/>
  <c r="AG53" i="62"/>
  <c r="AG54" i="62"/>
  <c r="AG55" i="62"/>
  <c r="AG56" i="62"/>
  <c r="AG57" i="62"/>
  <c r="AG58" i="62"/>
  <c r="E58" i="62" s="1"/>
  <c r="L58" i="62" s="1"/>
  <c r="AG59" i="62"/>
  <c r="AG60" i="62"/>
  <c r="AG61" i="62"/>
  <c r="E61" i="62"/>
  <c r="L61" i="62"/>
  <c r="AG62" i="62"/>
  <c r="AG63" i="62"/>
  <c r="AG64" i="62"/>
  <c r="AG65" i="62"/>
  <c r="AG66" i="62"/>
  <c r="AG67" i="62"/>
  <c r="E67" i="62"/>
  <c r="L67" i="62"/>
  <c r="AG68" i="62"/>
  <c r="E68" i="62"/>
  <c r="AG69" i="62"/>
  <c r="AG70" i="62"/>
  <c r="AG71" i="62"/>
  <c r="AG72" i="62"/>
  <c r="AG73" i="62"/>
  <c r="AG74" i="62"/>
  <c r="AG75" i="62"/>
  <c r="AG76" i="62"/>
  <c r="AG77" i="62"/>
  <c r="AG78" i="62"/>
  <c r="AG79" i="62"/>
  <c r="AG80" i="62"/>
  <c r="AG81" i="62"/>
  <c r="AG82" i="62"/>
  <c r="AG83" i="62"/>
  <c r="AG84" i="62"/>
  <c r="AG85" i="62"/>
  <c r="AG86" i="62"/>
  <c r="O67" i="62"/>
  <c r="N67" i="62"/>
  <c r="M67" i="62"/>
  <c r="O61" i="62"/>
  <c r="M61" i="62"/>
  <c r="N61" i="62"/>
  <c r="N48" i="62"/>
  <c r="O48" i="62"/>
  <c r="M48" i="62"/>
  <c r="L68" i="62"/>
  <c r="M68" i="62"/>
  <c r="P21" i="62"/>
  <c r="O68" i="62"/>
  <c r="N68" i="62"/>
  <c r="P9" i="62"/>
  <c r="P8" i="62"/>
  <c r="P94" i="61"/>
  <c r="P88" i="61"/>
  <c r="P80" i="61"/>
  <c r="P51" i="61"/>
  <c r="P21" i="61"/>
  <c r="P20" i="61"/>
  <c r="P19" i="61"/>
  <c r="P81" i="60"/>
  <c r="P64" i="60"/>
  <c r="P55" i="60"/>
  <c r="P48" i="60"/>
  <c r="P42" i="60"/>
  <c r="P37" i="60"/>
  <c r="P30" i="60"/>
  <c r="P18" i="60"/>
  <c r="P17" i="60"/>
  <c r="P50" i="59"/>
  <c r="P15" i="59"/>
  <c r="P69" i="58"/>
  <c r="P65" i="58"/>
  <c r="AG39" i="58"/>
  <c r="AG40" i="58"/>
  <c r="AG41" i="58"/>
  <c r="AG42" i="58"/>
  <c r="AG43" i="58"/>
  <c r="AG44" i="58"/>
  <c r="AG45" i="58"/>
  <c r="AG46" i="58"/>
  <c r="AG47" i="58"/>
  <c r="AG48" i="58"/>
  <c r="AG49" i="58"/>
  <c r="AG50" i="58"/>
  <c r="AG51" i="58"/>
  <c r="AG52" i="58"/>
  <c r="E52" i="58" s="1"/>
  <c r="L52" i="58" s="1"/>
  <c r="AG53" i="58"/>
  <c r="AG54" i="58"/>
  <c r="E54" i="58" s="1"/>
  <c r="AG55" i="58"/>
  <c r="AG56" i="58"/>
  <c r="AG57" i="58"/>
  <c r="AG58" i="58"/>
  <c r="AG59" i="58"/>
  <c r="AG60" i="58"/>
  <c r="AG61" i="58"/>
  <c r="AG62" i="58"/>
  <c r="AG63" i="58"/>
  <c r="E63" i="58" s="1"/>
  <c r="AG64" i="58"/>
  <c r="AG65" i="58"/>
  <c r="E65" i="58" s="1"/>
  <c r="L65" i="58" s="1"/>
  <c r="AG66" i="58"/>
  <c r="E66" i="58" s="1"/>
  <c r="L66" i="58" s="1"/>
  <c r="AG67" i="58"/>
  <c r="AG68" i="58"/>
  <c r="AG69" i="58"/>
  <c r="E69" i="58"/>
  <c r="L69" i="58"/>
  <c r="AG70" i="58"/>
  <c r="AG71" i="58"/>
  <c r="AG72" i="58"/>
  <c r="AG73" i="58"/>
  <c r="AG74" i="58"/>
  <c r="E74" i="58" s="1"/>
  <c r="AG75" i="58"/>
  <c r="AG76" i="58"/>
  <c r="AG77" i="58"/>
  <c r="AG78" i="58"/>
  <c r="AG79" i="58"/>
  <c r="AG80" i="58"/>
  <c r="AG81" i="58"/>
  <c r="AG82" i="58"/>
  <c r="AG83" i="58"/>
  <c r="AG84" i="58"/>
  <c r="AG85" i="58"/>
  <c r="AG86" i="58"/>
  <c r="AG87" i="58"/>
  <c r="AG88" i="58"/>
  <c r="AG89" i="58"/>
  <c r="AG90" i="58"/>
  <c r="AG91" i="58"/>
  <c r="AG92" i="58"/>
  <c r="P47" i="58"/>
  <c r="E47" i="58"/>
  <c r="P41" i="58"/>
  <c r="O69" i="58"/>
  <c r="N69" i="58"/>
  <c r="M69" i="58"/>
  <c r="L47" i="58"/>
  <c r="N47" i="58"/>
  <c r="P61" i="57"/>
  <c r="O47" i="58"/>
  <c r="M47" i="58"/>
  <c r="P53" i="57"/>
  <c r="P38" i="57"/>
  <c r="L27" i="56"/>
  <c r="M27" i="56"/>
  <c r="N27" i="56"/>
  <c r="O27" i="56"/>
  <c r="L51" i="56"/>
  <c r="M51" i="56"/>
  <c r="N51" i="56"/>
  <c r="O51" i="56"/>
  <c r="L53" i="56"/>
  <c r="M53" i="56"/>
  <c r="N53" i="56"/>
  <c r="O53" i="56"/>
  <c r="P33" i="56"/>
  <c r="P34" i="56"/>
  <c r="P35" i="56"/>
  <c r="P36" i="56"/>
  <c r="P7" i="56"/>
  <c r="AF4" i="63"/>
  <c r="AF5" i="63"/>
  <c r="E5" i="63"/>
  <c r="AF6" i="63"/>
  <c r="E6" i="63" s="1"/>
  <c r="AF7" i="63"/>
  <c r="E7" i="63"/>
  <c r="L7" i="63"/>
  <c r="AF8" i="63"/>
  <c r="E8" i="63"/>
  <c r="AF9" i="63"/>
  <c r="E9" i="63" s="1"/>
  <c r="AF10" i="63"/>
  <c r="E10" i="63"/>
  <c r="AF11" i="63"/>
  <c r="E11" i="63"/>
  <c r="L11" i="63"/>
  <c r="O11" i="63"/>
  <c r="AF12" i="63"/>
  <c r="E12" i="63"/>
  <c r="AF13" i="63"/>
  <c r="E13" i="63" s="1"/>
  <c r="AF14" i="63"/>
  <c r="E14" i="63"/>
  <c r="AF15" i="63"/>
  <c r="AF16" i="63"/>
  <c r="E16" i="63" s="1"/>
  <c r="AF17" i="63"/>
  <c r="E17" i="63" s="1"/>
  <c r="L17" i="63" s="1"/>
  <c r="AF18" i="63"/>
  <c r="AF19" i="63"/>
  <c r="E19" i="63" s="1"/>
  <c r="L19" i="63" s="1"/>
  <c r="O19" i="63" s="1"/>
  <c r="AF20" i="63"/>
  <c r="E20" i="63"/>
  <c r="AF21" i="63"/>
  <c r="E21" i="63"/>
  <c r="L21" i="63"/>
  <c r="AF22" i="63"/>
  <c r="E22" i="63" s="1"/>
  <c r="L22" i="63" s="1"/>
  <c r="AF23" i="63"/>
  <c r="AF24" i="63"/>
  <c r="AF25" i="63"/>
  <c r="E25" i="63"/>
  <c r="AF26" i="63"/>
  <c r="E26" i="63"/>
  <c r="AF27" i="63"/>
  <c r="E27" i="63" s="1"/>
  <c r="AF28" i="63"/>
  <c r="E28" i="63"/>
  <c r="L28" i="63"/>
  <c r="AF29" i="63"/>
  <c r="E29" i="63"/>
  <c r="AF30" i="63"/>
  <c r="E30" i="63"/>
  <c r="AF31" i="63"/>
  <c r="AF32" i="63"/>
  <c r="E32" i="63"/>
  <c r="AF33" i="63"/>
  <c r="E33" i="63" s="1"/>
  <c r="L33" i="63" s="1"/>
  <c r="AF34" i="63"/>
  <c r="E34" i="63"/>
  <c r="L34" i="63"/>
  <c r="AF35" i="63"/>
  <c r="AF36" i="63"/>
  <c r="E36" i="63"/>
  <c r="AF37" i="63"/>
  <c r="E37" i="63" s="1"/>
  <c r="L37" i="63" s="1"/>
  <c r="AF38" i="63"/>
  <c r="E38" i="63" s="1"/>
  <c r="L38" i="63" s="1"/>
  <c r="AF39" i="63"/>
  <c r="E39" i="63"/>
  <c r="AF40" i="63"/>
  <c r="AF41" i="63"/>
  <c r="E41" i="63"/>
  <c r="AF42" i="63"/>
  <c r="E42" i="63" s="1"/>
  <c r="L42" i="63" s="1"/>
  <c r="AF43" i="63"/>
  <c r="E43" i="63"/>
  <c r="AF44" i="63"/>
  <c r="E44" i="63" s="1"/>
  <c r="L44" i="63" s="1"/>
  <c r="O44" i="63" s="1"/>
  <c r="AF45" i="63"/>
  <c r="AF46" i="63"/>
  <c r="AF47" i="63"/>
  <c r="E47" i="63"/>
  <c r="AF48" i="63"/>
  <c r="AF49" i="63"/>
  <c r="E49" i="63" s="1"/>
  <c r="L49" i="63" s="1"/>
  <c r="AF50" i="63"/>
  <c r="E50" i="63" s="1"/>
  <c r="L50" i="63" s="1"/>
  <c r="N50" i="63" s="1"/>
  <c r="AF51" i="63"/>
  <c r="E51" i="63"/>
  <c r="AF52" i="63"/>
  <c r="E52" i="63" s="1"/>
  <c r="L52" i="63" s="1"/>
  <c r="AF53" i="63"/>
  <c r="E53" i="63" s="1"/>
  <c r="L53" i="63" s="1"/>
  <c r="AF54" i="63"/>
  <c r="AF55" i="63"/>
  <c r="E55" i="63" s="1"/>
  <c r="L55" i="63" s="1"/>
  <c r="AF56" i="63"/>
  <c r="E56" i="63" s="1"/>
  <c r="L56" i="63" s="1"/>
  <c r="N56" i="63" s="1"/>
  <c r="AF57" i="63"/>
  <c r="E57" i="63" s="1"/>
  <c r="L57" i="63" s="1"/>
  <c r="AF58" i="63"/>
  <c r="AF59" i="63"/>
  <c r="E59" i="63" s="1"/>
  <c r="L59" i="63" s="1"/>
  <c r="O59" i="63" s="1"/>
  <c r="AF60" i="63"/>
  <c r="AF61" i="63"/>
  <c r="AF62" i="63"/>
  <c r="AF63" i="63"/>
  <c r="AF64" i="63"/>
  <c r="AF65" i="63"/>
  <c r="AF66" i="63"/>
  <c r="AF67" i="63"/>
  <c r="E67" i="63" s="1"/>
  <c r="AF68" i="63"/>
  <c r="E68" i="63" s="1"/>
  <c r="L68" i="63" s="1"/>
  <c r="N68" i="63" s="1"/>
  <c r="AF69" i="63"/>
  <c r="E69" i="63" s="1"/>
  <c r="L69" i="63" s="1"/>
  <c r="N69" i="63" s="1"/>
  <c r="AF70" i="63"/>
  <c r="AF71" i="63"/>
  <c r="E71" i="63" s="1"/>
  <c r="L71" i="63" s="1"/>
  <c r="M71" i="63" s="1"/>
  <c r="AF72" i="63"/>
  <c r="E72" i="63" s="1"/>
  <c r="L72" i="63" s="1"/>
  <c r="O72" i="63" s="1"/>
  <c r="AF73" i="63"/>
  <c r="E73" i="63" s="1"/>
  <c r="L73" i="63" s="1"/>
  <c r="AF74" i="63"/>
  <c r="AF75" i="63"/>
  <c r="E75" i="63" s="1"/>
  <c r="L75" i="63" s="1"/>
  <c r="N75" i="63" s="1"/>
  <c r="AF76" i="63"/>
  <c r="E76" i="63" s="1"/>
  <c r="L76" i="63" s="1"/>
  <c r="O76" i="63" s="1"/>
  <c r="AF77" i="63"/>
  <c r="AF78" i="63"/>
  <c r="AF79" i="63"/>
  <c r="AF80" i="63"/>
  <c r="AF81" i="63"/>
  <c r="AF82" i="63"/>
  <c r="AF83" i="63"/>
  <c r="AF84" i="63"/>
  <c r="AF85" i="63"/>
  <c r="AF86" i="63"/>
  <c r="AF87" i="63"/>
  <c r="AF88" i="63"/>
  <c r="AF89" i="63"/>
  <c r="AF90" i="63"/>
  <c r="AF91" i="63"/>
  <c r="AF92" i="63"/>
  <c r="AF93" i="63"/>
  <c r="AF94" i="63"/>
  <c r="AF95" i="63"/>
  <c r="AF96" i="63"/>
  <c r="AF97" i="63"/>
  <c r="AF98" i="63"/>
  <c r="AF99" i="63"/>
  <c r="AF100" i="63"/>
  <c r="AF101" i="63"/>
  <c r="AF102" i="63"/>
  <c r="AF103" i="63"/>
  <c r="AF104" i="63"/>
  <c r="AF105" i="63"/>
  <c r="AF106" i="63"/>
  <c r="AF107" i="63"/>
  <c r="AF108" i="63"/>
  <c r="AF109" i="63"/>
  <c r="AF110" i="63"/>
  <c r="AF111" i="63"/>
  <c r="AF112" i="63"/>
  <c r="AF113" i="63"/>
  <c r="AF114" i="63"/>
  <c r="AF115" i="63"/>
  <c r="AF116" i="63"/>
  <c r="AF117" i="63"/>
  <c r="AF118" i="63"/>
  <c r="AF119" i="63"/>
  <c r="AF120" i="63"/>
  <c r="AF121" i="63"/>
  <c r="AF122" i="63"/>
  <c r="AF123" i="63"/>
  <c r="AF124" i="63"/>
  <c r="AF125" i="63"/>
  <c r="AF126" i="63"/>
  <c r="AF127" i="63"/>
  <c r="AF128" i="63"/>
  <c r="AF129" i="63"/>
  <c r="AF130" i="63"/>
  <c r="AF131" i="63"/>
  <c r="AF132" i="63"/>
  <c r="AF133" i="63"/>
  <c r="AF134" i="63"/>
  <c r="AF135" i="63"/>
  <c r="AF136" i="63"/>
  <c r="AF137" i="63"/>
  <c r="AF138" i="63"/>
  <c r="AF139" i="63"/>
  <c r="AF140" i="63"/>
  <c r="AF141" i="63"/>
  <c r="AF142" i="63"/>
  <c r="AF143" i="63"/>
  <c r="AF144" i="63"/>
  <c r="AF145" i="63"/>
  <c r="AF146" i="63"/>
  <c r="AF147" i="63"/>
  <c r="AF148" i="63"/>
  <c r="AF149" i="63"/>
  <c r="AF150" i="63"/>
  <c r="AF151" i="63"/>
  <c r="AF152" i="63"/>
  <c r="AF153" i="63"/>
  <c r="AF154" i="63"/>
  <c r="AF155" i="63"/>
  <c r="AF156" i="63"/>
  <c r="AF157" i="63"/>
  <c r="AF158" i="63"/>
  <c r="AF159" i="63"/>
  <c r="AF160" i="63"/>
  <c r="AF161" i="63"/>
  <c r="AF162" i="63"/>
  <c r="AF163" i="63"/>
  <c r="AF164" i="63"/>
  <c r="AF165" i="63"/>
  <c r="AF166" i="63"/>
  <c r="AF167" i="63"/>
  <c r="AF168" i="63"/>
  <c r="AF169" i="63"/>
  <c r="AF170" i="63"/>
  <c r="AF171" i="63"/>
  <c r="AF172" i="63"/>
  <c r="AF173" i="63"/>
  <c r="AF174" i="63"/>
  <c r="AF175" i="63"/>
  <c r="AF176" i="63"/>
  <c r="AF177" i="63"/>
  <c r="AF178" i="63"/>
  <c r="AF179" i="63"/>
  <c r="AF180" i="63"/>
  <c r="AF181" i="63"/>
  <c r="AF182" i="63"/>
  <c r="AF183" i="63"/>
  <c r="AF184" i="63"/>
  <c r="AF185" i="63"/>
  <c r="AF186" i="63"/>
  <c r="AF187" i="63"/>
  <c r="AF188" i="63"/>
  <c r="AF189" i="63"/>
  <c r="AF190" i="63"/>
  <c r="AF191" i="63"/>
  <c r="AF192" i="63"/>
  <c r="AF193" i="63"/>
  <c r="AF194" i="63"/>
  <c r="AF195" i="63"/>
  <c r="AF196" i="63"/>
  <c r="AF197" i="63"/>
  <c r="AF198" i="63"/>
  <c r="AF199" i="63"/>
  <c r="AF200" i="63"/>
  <c r="AF201" i="63"/>
  <c r="AF202" i="63"/>
  <c r="AF203" i="63"/>
  <c r="AF204" i="63"/>
  <c r="AF205" i="63"/>
  <c r="AF206" i="63"/>
  <c r="AF207" i="63"/>
  <c r="AF208" i="63"/>
  <c r="AF209" i="63"/>
  <c r="AF210" i="63"/>
  <c r="AF211" i="63"/>
  <c r="AF212" i="63"/>
  <c r="AF213" i="63"/>
  <c r="AF214" i="63"/>
  <c r="AF215" i="63"/>
  <c r="AF216" i="63"/>
  <c r="AF217" i="63"/>
  <c r="AF218" i="63"/>
  <c r="AF219" i="63"/>
  <c r="AF220" i="63"/>
  <c r="AF221" i="63"/>
  <c r="AF222" i="63"/>
  <c r="AF223" i="63"/>
  <c r="AF224" i="63"/>
  <c r="AF225" i="63"/>
  <c r="AF226" i="63"/>
  <c r="AF227" i="63"/>
  <c r="AF228" i="63"/>
  <c r="AF229" i="63"/>
  <c r="AF230" i="63"/>
  <c r="AF231" i="63"/>
  <c r="AF232" i="63"/>
  <c r="AF233" i="63"/>
  <c r="AF234" i="63"/>
  <c r="AF235" i="63"/>
  <c r="AF236" i="63"/>
  <c r="AF237" i="63"/>
  <c r="AF238" i="63"/>
  <c r="AF239" i="63"/>
  <c r="AF240" i="63"/>
  <c r="AF241" i="63"/>
  <c r="AF242" i="63"/>
  <c r="AF243" i="63"/>
  <c r="AF244" i="63"/>
  <c r="AF245" i="63"/>
  <c r="AF246" i="63"/>
  <c r="AF247" i="63"/>
  <c r="AF248" i="63"/>
  <c r="AF249" i="63"/>
  <c r="AF250" i="63"/>
  <c r="AF251" i="63"/>
  <c r="AF252" i="63"/>
  <c r="AF253" i="63"/>
  <c r="AF254" i="63"/>
  <c r="AF255" i="63"/>
  <c r="AF256" i="63"/>
  <c r="AF257" i="63"/>
  <c r="AF258" i="63"/>
  <c r="AF259" i="63"/>
  <c r="AF260" i="63"/>
  <c r="AF261" i="63"/>
  <c r="AF262" i="63"/>
  <c r="AF263" i="63"/>
  <c r="AF264" i="63"/>
  <c r="AF265" i="63"/>
  <c r="AF266" i="63"/>
  <c r="AF267" i="63"/>
  <c r="AF268" i="63"/>
  <c r="AF269" i="63"/>
  <c r="AF270" i="63"/>
  <c r="AF271" i="63"/>
  <c r="AF272" i="63"/>
  <c r="AF273" i="63"/>
  <c r="AF274" i="63"/>
  <c r="AF275" i="63"/>
  <c r="AF276" i="63"/>
  <c r="AF277" i="63"/>
  <c r="AF278" i="63"/>
  <c r="AF279" i="63"/>
  <c r="AF280" i="63"/>
  <c r="AF281" i="63"/>
  <c r="AF282" i="63"/>
  <c r="AF283" i="63"/>
  <c r="AF284" i="63"/>
  <c r="AF285" i="63"/>
  <c r="AF286" i="63"/>
  <c r="AF287" i="63"/>
  <c r="AF288" i="63"/>
  <c r="AF289" i="63"/>
  <c r="AF290" i="63"/>
  <c r="AF291" i="63"/>
  <c r="AF292" i="63"/>
  <c r="AF293" i="63"/>
  <c r="AF294" i="63"/>
  <c r="AF295" i="63"/>
  <c r="AF296" i="63"/>
  <c r="AF297" i="63"/>
  <c r="AF298" i="63"/>
  <c r="AF299" i="63"/>
  <c r="AF300" i="63"/>
  <c r="AF301" i="63"/>
  <c r="AF302" i="63"/>
  <c r="AF303" i="63"/>
  <c r="AF304" i="63"/>
  <c r="AF305" i="63"/>
  <c r="AF306" i="63"/>
  <c r="AF307" i="63"/>
  <c r="AF308" i="63"/>
  <c r="AF309" i="63"/>
  <c r="AF310" i="63"/>
  <c r="AF311" i="63"/>
  <c r="AF312" i="63"/>
  <c r="AF313" i="63"/>
  <c r="AF314" i="63"/>
  <c r="AF315" i="63"/>
  <c r="AF316" i="63"/>
  <c r="AF317" i="63"/>
  <c r="AF318" i="63"/>
  <c r="AF319" i="63"/>
  <c r="AF320" i="63"/>
  <c r="AF321" i="63"/>
  <c r="AF322" i="63"/>
  <c r="AF323" i="63"/>
  <c r="AF324" i="63"/>
  <c r="AF325" i="63"/>
  <c r="AF326" i="63"/>
  <c r="AF327" i="63"/>
  <c r="AF328" i="63"/>
  <c r="AF329" i="63"/>
  <c r="AF330" i="63"/>
  <c r="AF331" i="63"/>
  <c r="AF332" i="63"/>
  <c r="AF333" i="63"/>
  <c r="AF334" i="63"/>
  <c r="AF335" i="63"/>
  <c r="AF336" i="63"/>
  <c r="AF337" i="63"/>
  <c r="AF338" i="63"/>
  <c r="AF339" i="63"/>
  <c r="AF340" i="63"/>
  <c r="AF341" i="63"/>
  <c r="AF342" i="63"/>
  <c r="AF343" i="63"/>
  <c r="AF344" i="63"/>
  <c r="AF345" i="63"/>
  <c r="AF346" i="63"/>
  <c r="AF347" i="63"/>
  <c r="AF348" i="63"/>
  <c r="AF349" i="63"/>
  <c r="AF350" i="63"/>
  <c r="AF351" i="63"/>
  <c r="AF352" i="63"/>
  <c r="AF353" i="63"/>
  <c r="AF354" i="63"/>
  <c r="AF355" i="63"/>
  <c r="AF356" i="63"/>
  <c r="AF357" i="63"/>
  <c r="AF358" i="63"/>
  <c r="AF359" i="63"/>
  <c r="AF360" i="63"/>
  <c r="AF361" i="63"/>
  <c r="AF362" i="63"/>
  <c r="AF363" i="63"/>
  <c r="AF364" i="63"/>
  <c r="AF365" i="63"/>
  <c r="AF366" i="63"/>
  <c r="AF367" i="63"/>
  <c r="AF368" i="63"/>
  <c r="AF369" i="63"/>
  <c r="AF370" i="63"/>
  <c r="AF371" i="63"/>
  <c r="AF372" i="63"/>
  <c r="AF373" i="63"/>
  <c r="AF374" i="63"/>
  <c r="AF375" i="63"/>
  <c r="AF376" i="63"/>
  <c r="AF377" i="63"/>
  <c r="AF378" i="63"/>
  <c r="AF379" i="63"/>
  <c r="AF380" i="63"/>
  <c r="AF381" i="63"/>
  <c r="AF382" i="63"/>
  <c r="AF383" i="63"/>
  <c r="AF384" i="63"/>
  <c r="AF385" i="63"/>
  <c r="AF386" i="63"/>
  <c r="AF387" i="63"/>
  <c r="AF388" i="63"/>
  <c r="AF389" i="63"/>
  <c r="AF390" i="63"/>
  <c r="AF391" i="63"/>
  <c r="AF392" i="63"/>
  <c r="AF393" i="63"/>
  <c r="AF394" i="63"/>
  <c r="AF395" i="63"/>
  <c r="AF396" i="63"/>
  <c r="AF397" i="63"/>
  <c r="AF398" i="63"/>
  <c r="AF399" i="63"/>
  <c r="AF400" i="63"/>
  <c r="AF401" i="63"/>
  <c r="AF402" i="63"/>
  <c r="AF403" i="63"/>
  <c r="AF404" i="63"/>
  <c r="AF405" i="63"/>
  <c r="AF406" i="63"/>
  <c r="AF407" i="63"/>
  <c r="AF408" i="63"/>
  <c r="AF409" i="63"/>
  <c r="AF410" i="63"/>
  <c r="AF411" i="63"/>
  <c r="AF412" i="63"/>
  <c r="AF413" i="63"/>
  <c r="AF414" i="63"/>
  <c r="AF415" i="63"/>
  <c r="AF416" i="63"/>
  <c r="AF417" i="63"/>
  <c r="AF418" i="63"/>
  <c r="AF419" i="63"/>
  <c r="AF420" i="63"/>
  <c r="AF421" i="63"/>
  <c r="AF422" i="63"/>
  <c r="AF423" i="63"/>
  <c r="AF424" i="63"/>
  <c r="AF425" i="63"/>
  <c r="AF426" i="63"/>
  <c r="AF427" i="63"/>
  <c r="AF428" i="63"/>
  <c r="AF429" i="63"/>
  <c r="AF430" i="63"/>
  <c r="AF431" i="63"/>
  <c r="AF432" i="63"/>
  <c r="AF433" i="63"/>
  <c r="AF434" i="63"/>
  <c r="AF435" i="63"/>
  <c r="AF436" i="63"/>
  <c r="AF437" i="63"/>
  <c r="AF438" i="63"/>
  <c r="AF439" i="63"/>
  <c r="AF440" i="63"/>
  <c r="AF441" i="63"/>
  <c r="AF442" i="63"/>
  <c r="AF443" i="63"/>
  <c r="AF444" i="63"/>
  <c r="AF445" i="63"/>
  <c r="AF446" i="63"/>
  <c r="AF447" i="63"/>
  <c r="AF448" i="63"/>
  <c r="AF449" i="63"/>
  <c r="AF450" i="63"/>
  <c r="AF451" i="63"/>
  <c r="AF452" i="63"/>
  <c r="AF453" i="63"/>
  <c r="AF454" i="63"/>
  <c r="AF455" i="63"/>
  <c r="AF456" i="63"/>
  <c r="AF457" i="63"/>
  <c r="AF458" i="63"/>
  <c r="AF459" i="63"/>
  <c r="AF460" i="63"/>
  <c r="AF461" i="63"/>
  <c r="AF462" i="63"/>
  <c r="AF463" i="63"/>
  <c r="AF464" i="63"/>
  <c r="AF465" i="63"/>
  <c r="AF466" i="63"/>
  <c r="AF467" i="63"/>
  <c r="AF468" i="63"/>
  <c r="AF469" i="63"/>
  <c r="AF470" i="63"/>
  <c r="AF471" i="63"/>
  <c r="AF472" i="63"/>
  <c r="AF473" i="63"/>
  <c r="AF474" i="63"/>
  <c r="AF475" i="63"/>
  <c r="AF476" i="63"/>
  <c r="AF477" i="63"/>
  <c r="AF478" i="63"/>
  <c r="AF479" i="63"/>
  <c r="AF480" i="63"/>
  <c r="AF481" i="63"/>
  <c r="AF482" i="63"/>
  <c r="AF483" i="63"/>
  <c r="AF484" i="63"/>
  <c r="AF485" i="63"/>
  <c r="AF486" i="63"/>
  <c r="AF487" i="63"/>
  <c r="AF488" i="63"/>
  <c r="AF489" i="63"/>
  <c r="AF490" i="63"/>
  <c r="AF491" i="63"/>
  <c r="AF492" i="63"/>
  <c r="AF493" i="63"/>
  <c r="AF494" i="63"/>
  <c r="AF495" i="63"/>
  <c r="AF496" i="63"/>
  <c r="AF497" i="63"/>
  <c r="AF498" i="63"/>
  <c r="AF499" i="63"/>
  <c r="AF500" i="63"/>
  <c r="AF501" i="63"/>
  <c r="AF502" i="63"/>
  <c r="AF503" i="63"/>
  <c r="AF504" i="63"/>
  <c r="AF505" i="63"/>
  <c r="AF506" i="63"/>
  <c r="AF507" i="63"/>
  <c r="AF508" i="63"/>
  <c r="AF509" i="63"/>
  <c r="AF510" i="63"/>
  <c r="AF511" i="63"/>
  <c r="AF512" i="63"/>
  <c r="AF513" i="63"/>
  <c r="AF514" i="63"/>
  <c r="AF515" i="63"/>
  <c r="AF516" i="63"/>
  <c r="AF517" i="63"/>
  <c r="AF518" i="63"/>
  <c r="AF519" i="63"/>
  <c r="AF520" i="63"/>
  <c r="AF521" i="63"/>
  <c r="AF522" i="63"/>
  <c r="AF523" i="63"/>
  <c r="AF524" i="63"/>
  <c r="AF525" i="63"/>
  <c r="AF526" i="63"/>
  <c r="AF527" i="63"/>
  <c r="AF528" i="63"/>
  <c r="AF529" i="63"/>
  <c r="AF530" i="63"/>
  <c r="AF531" i="63"/>
  <c r="AF532" i="63"/>
  <c r="AF533" i="63"/>
  <c r="AF534" i="63"/>
  <c r="AF535" i="63"/>
  <c r="AF536" i="63"/>
  <c r="AF537" i="63"/>
  <c r="AF538" i="63"/>
  <c r="AF539" i="63"/>
  <c r="AF540" i="63"/>
  <c r="AF541" i="63"/>
  <c r="AF542" i="63"/>
  <c r="AF543" i="63"/>
  <c r="AF544" i="63"/>
  <c r="AF545" i="63"/>
  <c r="AF546" i="63"/>
  <c r="AF547" i="63"/>
  <c r="AF548" i="63"/>
  <c r="AF549" i="63"/>
  <c r="AF550" i="63"/>
  <c r="AF551" i="63"/>
  <c r="AF552" i="63"/>
  <c r="AF553" i="63"/>
  <c r="AF554" i="63"/>
  <c r="AF555" i="63"/>
  <c r="AF556" i="63"/>
  <c r="AF557" i="63"/>
  <c r="AF558" i="63"/>
  <c r="AF559" i="63"/>
  <c r="AF560" i="63"/>
  <c r="AF561" i="63"/>
  <c r="AF562" i="63"/>
  <c r="AF563" i="63"/>
  <c r="AF564" i="63"/>
  <c r="AF565" i="63"/>
  <c r="AF566" i="63"/>
  <c r="AF567" i="63"/>
  <c r="AF568" i="63"/>
  <c r="AF569" i="63"/>
  <c r="AF570" i="63"/>
  <c r="AF571" i="63"/>
  <c r="AF572" i="63"/>
  <c r="AF573" i="63"/>
  <c r="AF574" i="63"/>
  <c r="AF575" i="63"/>
  <c r="AF576" i="63"/>
  <c r="AF577" i="63"/>
  <c r="AF578" i="63"/>
  <c r="AF579" i="63"/>
  <c r="AF580" i="63"/>
  <c r="AF581" i="63"/>
  <c r="AF582" i="63"/>
  <c r="AF583" i="63"/>
  <c r="AF584" i="63"/>
  <c r="AF585" i="63"/>
  <c r="AF586" i="63"/>
  <c r="AF587" i="63"/>
  <c r="AF588" i="63"/>
  <c r="AF589" i="63"/>
  <c r="AF590" i="63"/>
  <c r="AF591" i="63"/>
  <c r="AF592" i="63"/>
  <c r="AF593" i="63"/>
  <c r="AF594" i="63"/>
  <c r="AF595" i="63"/>
  <c r="AF596" i="63"/>
  <c r="AF597" i="63"/>
  <c r="AF598" i="63"/>
  <c r="AF599" i="63"/>
  <c r="AF600" i="63"/>
  <c r="AF601" i="63"/>
  <c r="AF602" i="63"/>
  <c r="AF603" i="63"/>
  <c r="AF604" i="63"/>
  <c r="AF605" i="63"/>
  <c r="AF606" i="63"/>
  <c r="AF607" i="63"/>
  <c r="AF608" i="63"/>
  <c r="AF609" i="63"/>
  <c r="AF610" i="63"/>
  <c r="AF611" i="63"/>
  <c r="AF612" i="63"/>
  <c r="AF613" i="63"/>
  <c r="AF614" i="63"/>
  <c r="AF615" i="63"/>
  <c r="AF616" i="63"/>
  <c r="AF617" i="63"/>
  <c r="AF618" i="63"/>
  <c r="AF619" i="63"/>
  <c r="AF620" i="63"/>
  <c r="AF621" i="63"/>
  <c r="AF622" i="63"/>
  <c r="AF623" i="63"/>
  <c r="AF624" i="63"/>
  <c r="AF625" i="63"/>
  <c r="AF626" i="63"/>
  <c r="AF627" i="63"/>
  <c r="AF628" i="63"/>
  <c r="AF629" i="63"/>
  <c r="AF630" i="63"/>
  <c r="AF631" i="63"/>
  <c r="AF632" i="63"/>
  <c r="AF633" i="63"/>
  <c r="AF634" i="63"/>
  <c r="AF635" i="63"/>
  <c r="AF636" i="63"/>
  <c r="AF637" i="63"/>
  <c r="AF638" i="63"/>
  <c r="AF639" i="63"/>
  <c r="AF640" i="63"/>
  <c r="AF641" i="63"/>
  <c r="AF642" i="63"/>
  <c r="AF643" i="63"/>
  <c r="AF644" i="63"/>
  <c r="AF645" i="63"/>
  <c r="AF646" i="63"/>
  <c r="AF647" i="63"/>
  <c r="AF648" i="63"/>
  <c r="AF649" i="63"/>
  <c r="AF650" i="63"/>
  <c r="AF651" i="63"/>
  <c r="AF652" i="63"/>
  <c r="AF653" i="63"/>
  <c r="AF654" i="63"/>
  <c r="AF655" i="63"/>
  <c r="AF656" i="63"/>
  <c r="AF657" i="63"/>
  <c r="AF658" i="63"/>
  <c r="AF659" i="63"/>
  <c r="AF660" i="63"/>
  <c r="AF661" i="63"/>
  <c r="AF662" i="63"/>
  <c r="AF663" i="63"/>
  <c r="AF664" i="63"/>
  <c r="AF665" i="63"/>
  <c r="AF666" i="63"/>
  <c r="AF667" i="63"/>
  <c r="AF668" i="63"/>
  <c r="AF669" i="63"/>
  <c r="AF670" i="63"/>
  <c r="AF671" i="63"/>
  <c r="AF672" i="63"/>
  <c r="AF673" i="63"/>
  <c r="AF674" i="63"/>
  <c r="AF675" i="63"/>
  <c r="E4" i="63"/>
  <c r="E3" i="63"/>
  <c r="P199" i="64"/>
  <c r="O199" i="64"/>
  <c r="N199" i="64"/>
  <c r="M199" i="64"/>
  <c r="L199" i="64"/>
  <c r="E199" i="64"/>
  <c r="P198" i="64"/>
  <c r="O198" i="64"/>
  <c r="N198" i="64"/>
  <c r="M198" i="64"/>
  <c r="L198" i="64"/>
  <c r="E198" i="64"/>
  <c r="P197" i="64"/>
  <c r="O197" i="64"/>
  <c r="N197" i="64"/>
  <c r="M197" i="64"/>
  <c r="L197" i="64"/>
  <c r="E197" i="64"/>
  <c r="P196" i="64"/>
  <c r="O196" i="64"/>
  <c r="N196" i="64"/>
  <c r="M196" i="64"/>
  <c r="L196" i="64"/>
  <c r="E196" i="64"/>
  <c r="P195" i="64"/>
  <c r="O195" i="64"/>
  <c r="N195" i="64"/>
  <c r="M195" i="64"/>
  <c r="L195" i="64"/>
  <c r="E195" i="64"/>
  <c r="P194" i="64"/>
  <c r="O194" i="64"/>
  <c r="N194" i="64"/>
  <c r="M194" i="64"/>
  <c r="L194" i="64"/>
  <c r="E194" i="64"/>
  <c r="P193" i="64"/>
  <c r="O193" i="64"/>
  <c r="N193" i="64"/>
  <c r="M193" i="64"/>
  <c r="L193" i="64"/>
  <c r="E193" i="64"/>
  <c r="P192" i="64"/>
  <c r="O192" i="64"/>
  <c r="N192" i="64"/>
  <c r="M192" i="64"/>
  <c r="L192" i="64"/>
  <c r="E192" i="64"/>
  <c r="P191" i="64"/>
  <c r="O191" i="64"/>
  <c r="N191" i="64"/>
  <c r="M191" i="64"/>
  <c r="L191" i="64"/>
  <c r="E191" i="64"/>
  <c r="P190" i="64"/>
  <c r="O190" i="64"/>
  <c r="N190" i="64"/>
  <c r="M190" i="64"/>
  <c r="L190" i="64"/>
  <c r="E190" i="64"/>
  <c r="P189" i="64"/>
  <c r="O189" i="64"/>
  <c r="N189" i="64"/>
  <c r="M189" i="64"/>
  <c r="L189" i="64"/>
  <c r="E189" i="64"/>
  <c r="P188" i="64"/>
  <c r="O188" i="64"/>
  <c r="N188" i="64"/>
  <c r="M188" i="64"/>
  <c r="L188" i="64"/>
  <c r="E188" i="64"/>
  <c r="P187" i="64"/>
  <c r="O187" i="64"/>
  <c r="N187" i="64"/>
  <c r="M187" i="64"/>
  <c r="L187" i="64"/>
  <c r="E187" i="64"/>
  <c r="P186" i="64"/>
  <c r="O186" i="64"/>
  <c r="N186" i="64"/>
  <c r="M186" i="64"/>
  <c r="L186" i="64"/>
  <c r="E186" i="64"/>
  <c r="P185" i="64"/>
  <c r="O185" i="64"/>
  <c r="N185" i="64"/>
  <c r="M185" i="64"/>
  <c r="L185" i="64"/>
  <c r="E185" i="64"/>
  <c r="P184" i="64"/>
  <c r="O184" i="64"/>
  <c r="N184" i="64"/>
  <c r="M184" i="64"/>
  <c r="L184" i="64"/>
  <c r="E184" i="64"/>
  <c r="P183" i="64"/>
  <c r="O183" i="64"/>
  <c r="N183" i="64"/>
  <c r="M183" i="64"/>
  <c r="L183" i="64"/>
  <c r="E183" i="64"/>
  <c r="P182" i="64"/>
  <c r="O182" i="64"/>
  <c r="N182" i="64"/>
  <c r="M182" i="64"/>
  <c r="L182" i="64"/>
  <c r="E182" i="64"/>
  <c r="P181" i="64"/>
  <c r="O181" i="64"/>
  <c r="N181" i="64"/>
  <c r="M181" i="64"/>
  <c r="L181" i="64"/>
  <c r="E181" i="64"/>
  <c r="P180" i="64"/>
  <c r="O180" i="64"/>
  <c r="N180" i="64"/>
  <c r="M180" i="64"/>
  <c r="L180" i="64"/>
  <c r="E180" i="64"/>
  <c r="P179" i="64"/>
  <c r="O179" i="64"/>
  <c r="N179" i="64"/>
  <c r="M179" i="64"/>
  <c r="L179" i="64"/>
  <c r="E179" i="64"/>
  <c r="P178" i="64"/>
  <c r="O178" i="64"/>
  <c r="N178" i="64"/>
  <c r="M178" i="64"/>
  <c r="L178" i="64"/>
  <c r="E178" i="64"/>
  <c r="P177" i="64"/>
  <c r="O177" i="64"/>
  <c r="N177" i="64"/>
  <c r="M177" i="64"/>
  <c r="L177" i="64"/>
  <c r="E177" i="64"/>
  <c r="P176" i="64"/>
  <c r="O176" i="64"/>
  <c r="N176" i="64"/>
  <c r="M176" i="64"/>
  <c r="L176" i="64"/>
  <c r="E176" i="64"/>
  <c r="P175" i="64"/>
  <c r="O175" i="64"/>
  <c r="N175" i="64"/>
  <c r="M175" i="64"/>
  <c r="L175" i="64"/>
  <c r="E175" i="64"/>
  <c r="P174" i="64"/>
  <c r="O174" i="64"/>
  <c r="N174" i="64"/>
  <c r="M174" i="64"/>
  <c r="L174" i="64"/>
  <c r="E174" i="64"/>
  <c r="P173" i="64"/>
  <c r="O173" i="64"/>
  <c r="N173" i="64"/>
  <c r="M173" i="64"/>
  <c r="L173" i="64"/>
  <c r="E173" i="64"/>
  <c r="P172" i="64"/>
  <c r="O172" i="64"/>
  <c r="N172" i="64"/>
  <c r="M172" i="64"/>
  <c r="L172" i="64"/>
  <c r="E172" i="64"/>
  <c r="P171" i="64"/>
  <c r="O171" i="64"/>
  <c r="N171" i="64"/>
  <c r="M171" i="64"/>
  <c r="L171" i="64"/>
  <c r="E171" i="64"/>
  <c r="P170" i="64"/>
  <c r="O170" i="64"/>
  <c r="N170" i="64"/>
  <c r="M170" i="64"/>
  <c r="L170" i="64"/>
  <c r="E170" i="64"/>
  <c r="P169" i="64"/>
  <c r="O169" i="64"/>
  <c r="N169" i="64"/>
  <c r="M169" i="64"/>
  <c r="L169" i="64"/>
  <c r="E169" i="64"/>
  <c r="P168" i="64"/>
  <c r="O168" i="64"/>
  <c r="N168" i="64"/>
  <c r="M168" i="64"/>
  <c r="L168" i="64"/>
  <c r="E168" i="64"/>
  <c r="P167" i="64"/>
  <c r="O167" i="64"/>
  <c r="N167" i="64"/>
  <c r="M167" i="64"/>
  <c r="L167" i="64"/>
  <c r="E167" i="64"/>
  <c r="P166" i="64"/>
  <c r="O166" i="64"/>
  <c r="N166" i="64"/>
  <c r="M166" i="64"/>
  <c r="L166" i="64"/>
  <c r="E166" i="64"/>
  <c r="P165" i="64"/>
  <c r="O165" i="64"/>
  <c r="N165" i="64"/>
  <c r="M165" i="64"/>
  <c r="L165" i="64"/>
  <c r="E165" i="64"/>
  <c r="P164" i="64"/>
  <c r="O164" i="64"/>
  <c r="N164" i="64"/>
  <c r="M164" i="64"/>
  <c r="L164" i="64"/>
  <c r="E164" i="64"/>
  <c r="P163" i="64"/>
  <c r="O163" i="64"/>
  <c r="N163" i="64"/>
  <c r="M163" i="64"/>
  <c r="L163" i="64"/>
  <c r="E163" i="64"/>
  <c r="P162" i="64"/>
  <c r="O162" i="64"/>
  <c r="N162" i="64"/>
  <c r="M162" i="64"/>
  <c r="L162" i="64"/>
  <c r="E162" i="64"/>
  <c r="P161" i="64"/>
  <c r="O161" i="64"/>
  <c r="N161" i="64"/>
  <c r="M161" i="64"/>
  <c r="L161" i="64"/>
  <c r="E161" i="64"/>
  <c r="P160" i="64"/>
  <c r="O160" i="64"/>
  <c r="N160" i="64"/>
  <c r="M160" i="64"/>
  <c r="L160" i="64"/>
  <c r="E160" i="64"/>
  <c r="P159" i="64"/>
  <c r="O159" i="64"/>
  <c r="N159" i="64"/>
  <c r="M159" i="64"/>
  <c r="L159" i="64"/>
  <c r="E159" i="64"/>
  <c r="P158" i="64"/>
  <c r="O158" i="64"/>
  <c r="N158" i="64"/>
  <c r="M158" i="64"/>
  <c r="L158" i="64"/>
  <c r="E158" i="64"/>
  <c r="P157" i="64"/>
  <c r="O157" i="64"/>
  <c r="N157" i="64"/>
  <c r="M157" i="64"/>
  <c r="L157" i="64"/>
  <c r="E157" i="64"/>
  <c r="P156" i="64"/>
  <c r="O156" i="64"/>
  <c r="N156" i="64"/>
  <c r="M156" i="64"/>
  <c r="L156" i="64"/>
  <c r="E156" i="64"/>
  <c r="P155" i="64"/>
  <c r="O155" i="64"/>
  <c r="N155" i="64"/>
  <c r="M155" i="64"/>
  <c r="L155" i="64"/>
  <c r="E155" i="64"/>
  <c r="P154" i="64"/>
  <c r="O154" i="64"/>
  <c r="N154" i="64"/>
  <c r="M154" i="64"/>
  <c r="L154" i="64"/>
  <c r="E154" i="64"/>
  <c r="P153" i="64"/>
  <c r="O153" i="64"/>
  <c r="N153" i="64"/>
  <c r="M153" i="64"/>
  <c r="L153" i="64"/>
  <c r="E153" i="64"/>
  <c r="P152" i="64"/>
  <c r="O152" i="64"/>
  <c r="N152" i="64"/>
  <c r="M152" i="64"/>
  <c r="L152" i="64"/>
  <c r="E152" i="64"/>
  <c r="P151" i="64"/>
  <c r="O151" i="64"/>
  <c r="N151" i="64"/>
  <c r="M151" i="64"/>
  <c r="L151" i="64"/>
  <c r="E151" i="64"/>
  <c r="P150" i="64"/>
  <c r="O150" i="64"/>
  <c r="N150" i="64"/>
  <c r="M150" i="64"/>
  <c r="L150" i="64"/>
  <c r="E150" i="64"/>
  <c r="P149" i="64"/>
  <c r="O149" i="64"/>
  <c r="N149" i="64"/>
  <c r="M149" i="64"/>
  <c r="L149" i="64"/>
  <c r="E149" i="64"/>
  <c r="P148" i="64"/>
  <c r="O148" i="64"/>
  <c r="N148" i="64"/>
  <c r="M148" i="64"/>
  <c r="L148" i="64"/>
  <c r="E148" i="64"/>
  <c r="P147" i="64"/>
  <c r="O147" i="64"/>
  <c r="N147" i="64"/>
  <c r="M147" i="64"/>
  <c r="L147" i="64"/>
  <c r="E147" i="64"/>
  <c r="P146" i="64"/>
  <c r="O146" i="64"/>
  <c r="N146" i="64"/>
  <c r="M146" i="64"/>
  <c r="L146" i="64"/>
  <c r="E146" i="64"/>
  <c r="P145" i="64"/>
  <c r="O145" i="64"/>
  <c r="N145" i="64"/>
  <c r="M145" i="64"/>
  <c r="L145" i="64"/>
  <c r="E145" i="64"/>
  <c r="P144" i="64"/>
  <c r="O144" i="64"/>
  <c r="N144" i="64"/>
  <c r="M144" i="64"/>
  <c r="L144" i="64"/>
  <c r="E144" i="64"/>
  <c r="P143" i="64"/>
  <c r="O143" i="64"/>
  <c r="N143" i="64"/>
  <c r="M143" i="64"/>
  <c r="L143" i="64"/>
  <c r="E143" i="64"/>
  <c r="P142" i="64"/>
  <c r="O142" i="64"/>
  <c r="N142" i="64"/>
  <c r="M142" i="64"/>
  <c r="L142" i="64"/>
  <c r="E142" i="64"/>
  <c r="P141" i="64"/>
  <c r="O141" i="64"/>
  <c r="N141" i="64"/>
  <c r="M141" i="64"/>
  <c r="L141" i="64"/>
  <c r="E141" i="64"/>
  <c r="P140" i="64"/>
  <c r="O140" i="64"/>
  <c r="N140" i="64"/>
  <c r="M140" i="64"/>
  <c r="L140" i="64"/>
  <c r="E140" i="64"/>
  <c r="P139" i="64"/>
  <c r="O139" i="64"/>
  <c r="N139" i="64"/>
  <c r="M139" i="64"/>
  <c r="L139" i="64"/>
  <c r="E139" i="64"/>
  <c r="P138" i="64"/>
  <c r="O138" i="64"/>
  <c r="N138" i="64"/>
  <c r="M138" i="64"/>
  <c r="L138" i="64"/>
  <c r="E138" i="64"/>
  <c r="P137" i="64"/>
  <c r="O137" i="64"/>
  <c r="N137" i="64"/>
  <c r="M137" i="64"/>
  <c r="L137" i="64"/>
  <c r="E137" i="64"/>
  <c r="P136" i="64"/>
  <c r="O136" i="64"/>
  <c r="N136" i="64"/>
  <c r="M136" i="64"/>
  <c r="L136" i="64"/>
  <c r="E136" i="64"/>
  <c r="P135" i="64"/>
  <c r="O135" i="64"/>
  <c r="N135" i="64"/>
  <c r="M135" i="64"/>
  <c r="L135" i="64"/>
  <c r="E135" i="64"/>
  <c r="P134" i="64"/>
  <c r="O134" i="64"/>
  <c r="N134" i="64"/>
  <c r="M134" i="64"/>
  <c r="L134" i="64"/>
  <c r="E134" i="64"/>
  <c r="P133" i="64"/>
  <c r="O133" i="64"/>
  <c r="N133" i="64"/>
  <c r="M133" i="64"/>
  <c r="L133" i="64"/>
  <c r="E133" i="64"/>
  <c r="P132" i="64"/>
  <c r="O132" i="64"/>
  <c r="N132" i="64"/>
  <c r="M132" i="64"/>
  <c r="L132" i="64"/>
  <c r="E132" i="64"/>
  <c r="P131" i="64"/>
  <c r="O131" i="64"/>
  <c r="N131" i="64"/>
  <c r="M131" i="64"/>
  <c r="L131" i="64"/>
  <c r="E131" i="64"/>
  <c r="P130" i="64"/>
  <c r="O130" i="64"/>
  <c r="N130" i="64"/>
  <c r="M130" i="64"/>
  <c r="L130" i="64"/>
  <c r="E130" i="64"/>
  <c r="P129" i="64"/>
  <c r="O129" i="64"/>
  <c r="N129" i="64"/>
  <c r="M129" i="64"/>
  <c r="L129" i="64"/>
  <c r="E129" i="64"/>
  <c r="P128" i="64"/>
  <c r="O128" i="64"/>
  <c r="N128" i="64"/>
  <c r="M128" i="64"/>
  <c r="L128" i="64"/>
  <c r="E128" i="64"/>
  <c r="P127" i="64"/>
  <c r="O127" i="64"/>
  <c r="N127" i="64"/>
  <c r="M127" i="64"/>
  <c r="L127" i="64"/>
  <c r="E127" i="64"/>
  <c r="P126" i="64"/>
  <c r="O126" i="64"/>
  <c r="N126" i="64"/>
  <c r="M126" i="64"/>
  <c r="L126" i="64"/>
  <c r="E126" i="64"/>
  <c r="P125" i="64"/>
  <c r="O125" i="64"/>
  <c r="N125" i="64"/>
  <c r="M125" i="64"/>
  <c r="L125" i="64"/>
  <c r="E125" i="64"/>
  <c r="P124" i="64"/>
  <c r="O124" i="64"/>
  <c r="N124" i="64"/>
  <c r="M124" i="64"/>
  <c r="L124" i="64"/>
  <c r="E124" i="64"/>
  <c r="P123" i="64"/>
  <c r="O123" i="64"/>
  <c r="N123" i="64"/>
  <c r="M123" i="64"/>
  <c r="L123" i="64"/>
  <c r="E123" i="64"/>
  <c r="P122" i="64"/>
  <c r="O122" i="64"/>
  <c r="N122" i="64"/>
  <c r="M122" i="64"/>
  <c r="L122" i="64"/>
  <c r="E122" i="64"/>
  <c r="P121" i="64"/>
  <c r="O121" i="64"/>
  <c r="N121" i="64"/>
  <c r="M121" i="64"/>
  <c r="L121" i="64"/>
  <c r="E121" i="64"/>
  <c r="P120" i="64"/>
  <c r="O120" i="64"/>
  <c r="N120" i="64"/>
  <c r="M120" i="64"/>
  <c r="L120" i="64"/>
  <c r="E120" i="64"/>
  <c r="P119" i="64"/>
  <c r="O119" i="64"/>
  <c r="N119" i="64"/>
  <c r="M119" i="64"/>
  <c r="L119" i="64"/>
  <c r="E119" i="64"/>
  <c r="P118" i="64"/>
  <c r="O118" i="64"/>
  <c r="N118" i="64"/>
  <c r="M118" i="64"/>
  <c r="L118" i="64"/>
  <c r="E118" i="64"/>
  <c r="P117" i="64"/>
  <c r="O117" i="64"/>
  <c r="N117" i="64"/>
  <c r="M117" i="64"/>
  <c r="L117" i="64"/>
  <c r="E117" i="64"/>
  <c r="P116" i="64"/>
  <c r="O116" i="64"/>
  <c r="N116" i="64"/>
  <c r="M116" i="64"/>
  <c r="L116" i="64"/>
  <c r="E116" i="64"/>
  <c r="P115" i="64"/>
  <c r="O115" i="64"/>
  <c r="N115" i="64"/>
  <c r="M115" i="64"/>
  <c r="L115" i="64"/>
  <c r="E115" i="64"/>
  <c r="P114" i="64"/>
  <c r="O114" i="64"/>
  <c r="N114" i="64"/>
  <c r="M114" i="64"/>
  <c r="L114" i="64"/>
  <c r="E114" i="64"/>
  <c r="P113" i="64"/>
  <c r="O113" i="64"/>
  <c r="N113" i="64"/>
  <c r="M113" i="64"/>
  <c r="L113" i="64"/>
  <c r="E113" i="64"/>
  <c r="P112" i="64"/>
  <c r="O112" i="64"/>
  <c r="N112" i="64"/>
  <c r="M112" i="64"/>
  <c r="L112" i="64"/>
  <c r="E112" i="64"/>
  <c r="P111" i="64"/>
  <c r="O111" i="64"/>
  <c r="N111" i="64"/>
  <c r="M111" i="64"/>
  <c r="L111" i="64"/>
  <c r="E111" i="64"/>
  <c r="P110" i="64"/>
  <c r="O110" i="64"/>
  <c r="N110" i="64"/>
  <c r="M110" i="64"/>
  <c r="L110" i="64"/>
  <c r="E110" i="64"/>
  <c r="P109" i="64"/>
  <c r="O109" i="64"/>
  <c r="N109" i="64"/>
  <c r="M109" i="64"/>
  <c r="L109" i="64"/>
  <c r="E109" i="64"/>
  <c r="P108" i="64"/>
  <c r="O108" i="64"/>
  <c r="N108" i="64"/>
  <c r="M108" i="64"/>
  <c r="L108" i="64"/>
  <c r="E108" i="64"/>
  <c r="P107" i="64"/>
  <c r="O107" i="64"/>
  <c r="N107" i="64"/>
  <c r="M107" i="64"/>
  <c r="L107" i="64"/>
  <c r="E107" i="64"/>
  <c r="P106" i="64"/>
  <c r="O106" i="64"/>
  <c r="N106" i="64"/>
  <c r="M106" i="64"/>
  <c r="L106" i="64"/>
  <c r="E106" i="64"/>
  <c r="P105" i="64"/>
  <c r="O105" i="64"/>
  <c r="N105" i="64"/>
  <c r="M105" i="64"/>
  <c r="L105" i="64"/>
  <c r="E105" i="64"/>
  <c r="P104" i="64"/>
  <c r="O104" i="64"/>
  <c r="N104" i="64"/>
  <c r="M104" i="64"/>
  <c r="L104" i="64"/>
  <c r="E104" i="64"/>
  <c r="P103" i="64"/>
  <c r="O103" i="64"/>
  <c r="N103" i="64"/>
  <c r="M103" i="64"/>
  <c r="L103" i="64"/>
  <c r="E103" i="64"/>
  <c r="P102" i="64"/>
  <c r="O102" i="64"/>
  <c r="N102" i="64"/>
  <c r="M102" i="64"/>
  <c r="L102" i="64"/>
  <c r="E102" i="64"/>
  <c r="P101" i="64"/>
  <c r="O101" i="64"/>
  <c r="N101" i="64"/>
  <c r="M101" i="64"/>
  <c r="L101" i="64"/>
  <c r="E101" i="64"/>
  <c r="P100" i="64"/>
  <c r="O100" i="64"/>
  <c r="N100" i="64"/>
  <c r="M100" i="64"/>
  <c r="L100" i="64"/>
  <c r="E100" i="64"/>
  <c r="P99" i="64"/>
  <c r="O99" i="64"/>
  <c r="N99" i="64"/>
  <c r="M99" i="64"/>
  <c r="L99" i="64"/>
  <c r="E99" i="64"/>
  <c r="P98" i="64"/>
  <c r="O98" i="64"/>
  <c r="N98" i="64"/>
  <c r="M98" i="64"/>
  <c r="L98" i="64"/>
  <c r="E98" i="64"/>
  <c r="P97" i="64"/>
  <c r="O97" i="64"/>
  <c r="N97" i="64"/>
  <c r="M97" i="64"/>
  <c r="L97" i="64"/>
  <c r="E97" i="64"/>
  <c r="P96" i="64"/>
  <c r="O96" i="64"/>
  <c r="N96" i="64"/>
  <c r="M96" i="64"/>
  <c r="L96" i="64"/>
  <c r="E96" i="64"/>
  <c r="P95" i="64"/>
  <c r="O95" i="64"/>
  <c r="N95" i="64"/>
  <c r="M95" i="64"/>
  <c r="L95" i="64"/>
  <c r="E95" i="64"/>
  <c r="P94" i="64"/>
  <c r="O94" i="64"/>
  <c r="N94" i="64"/>
  <c r="M94" i="64"/>
  <c r="L94" i="64"/>
  <c r="E94" i="64"/>
  <c r="P93" i="64"/>
  <c r="O93" i="64"/>
  <c r="N93" i="64"/>
  <c r="M93" i="64"/>
  <c r="L93" i="64"/>
  <c r="E93" i="64"/>
  <c r="P92" i="64"/>
  <c r="O92" i="64"/>
  <c r="N92" i="64"/>
  <c r="M92" i="64"/>
  <c r="L92" i="64"/>
  <c r="E92" i="64"/>
  <c r="P91" i="64"/>
  <c r="O91" i="64"/>
  <c r="N91" i="64"/>
  <c r="M91" i="64"/>
  <c r="L91" i="64"/>
  <c r="E91" i="64"/>
  <c r="P90" i="64"/>
  <c r="P89" i="64"/>
  <c r="P87" i="64"/>
  <c r="E87" i="64"/>
  <c r="L87" i="64" s="1"/>
  <c r="P86" i="64"/>
  <c r="P85" i="64"/>
  <c r="O85" i="64"/>
  <c r="N85" i="64"/>
  <c r="M85" i="64"/>
  <c r="L85" i="64"/>
  <c r="E85" i="64"/>
  <c r="P84" i="64"/>
  <c r="O84" i="64"/>
  <c r="N84" i="64"/>
  <c r="M84" i="64"/>
  <c r="L84" i="64"/>
  <c r="E84" i="64"/>
  <c r="P83" i="64"/>
  <c r="O83" i="64"/>
  <c r="N83" i="64"/>
  <c r="M83" i="64"/>
  <c r="L83" i="64"/>
  <c r="E83" i="64"/>
  <c r="P82" i="64"/>
  <c r="O82" i="64"/>
  <c r="N82" i="64"/>
  <c r="M82" i="64"/>
  <c r="L82" i="64"/>
  <c r="E82" i="64"/>
  <c r="P81" i="64"/>
  <c r="P80" i="64"/>
  <c r="E80" i="64"/>
  <c r="L80" i="64"/>
  <c r="P77" i="64"/>
  <c r="P76" i="64"/>
  <c r="P75" i="64"/>
  <c r="P72" i="64"/>
  <c r="P71" i="64"/>
  <c r="P70" i="64"/>
  <c r="P68" i="64"/>
  <c r="P67" i="64"/>
  <c r="E67" i="64"/>
  <c r="L67" i="64" s="1"/>
  <c r="P66" i="64"/>
  <c r="P65" i="64"/>
  <c r="P64" i="64"/>
  <c r="P63" i="64"/>
  <c r="P61" i="64"/>
  <c r="P60" i="64"/>
  <c r="P59" i="64"/>
  <c r="P58" i="64"/>
  <c r="P57" i="64"/>
  <c r="P56" i="64"/>
  <c r="P55" i="64"/>
  <c r="P51" i="64"/>
  <c r="P49" i="64"/>
  <c r="P47" i="64"/>
  <c r="E47" i="64"/>
  <c r="L47" i="64" s="1"/>
  <c r="P45" i="64"/>
  <c r="P44" i="64"/>
  <c r="P42" i="64"/>
  <c r="P39" i="64"/>
  <c r="P38" i="64"/>
  <c r="P37" i="64"/>
  <c r="P33" i="64"/>
  <c r="P32" i="64"/>
  <c r="P31" i="64"/>
  <c r="P30" i="64"/>
  <c r="P29" i="64"/>
  <c r="E29" i="64"/>
  <c r="L29" i="64" s="1"/>
  <c r="P28" i="64"/>
  <c r="P27" i="64"/>
  <c r="P25" i="64"/>
  <c r="P24" i="64"/>
  <c r="P23" i="64"/>
  <c r="P21" i="64"/>
  <c r="P19" i="64"/>
  <c r="E19" i="64"/>
  <c r="P18" i="64"/>
  <c r="P17" i="64"/>
  <c r="P15" i="64"/>
  <c r="L15" i="64"/>
  <c r="O15" i="64"/>
  <c r="E15" i="64"/>
  <c r="P14" i="64"/>
  <c r="P11" i="64"/>
  <c r="P10" i="64"/>
  <c r="P9" i="64"/>
  <c r="P8" i="64"/>
  <c r="P7" i="64"/>
  <c r="P6" i="64"/>
  <c r="O6" i="64"/>
  <c r="N6" i="64"/>
  <c r="M6" i="64"/>
  <c r="L6" i="64"/>
  <c r="E6" i="64"/>
  <c r="P5" i="64"/>
  <c r="P4" i="64"/>
  <c r="P3" i="64"/>
  <c r="P199" i="68"/>
  <c r="O199" i="68"/>
  <c r="N199" i="68"/>
  <c r="M199" i="68"/>
  <c r="L199" i="68"/>
  <c r="P198" i="68"/>
  <c r="O198" i="68"/>
  <c r="N198" i="68"/>
  <c r="M198" i="68"/>
  <c r="L198" i="68"/>
  <c r="P197" i="68"/>
  <c r="O197" i="68"/>
  <c r="N197" i="68"/>
  <c r="M197" i="68"/>
  <c r="L197" i="68"/>
  <c r="P196" i="68"/>
  <c r="O196" i="68"/>
  <c r="N196" i="68"/>
  <c r="M196" i="68"/>
  <c r="L196" i="68"/>
  <c r="P195" i="68"/>
  <c r="O195" i="68"/>
  <c r="N195" i="68"/>
  <c r="M195" i="68"/>
  <c r="L195" i="68"/>
  <c r="P194" i="68"/>
  <c r="O194" i="68"/>
  <c r="N194" i="68"/>
  <c r="M194" i="68"/>
  <c r="L194" i="68"/>
  <c r="P193" i="68"/>
  <c r="O193" i="68"/>
  <c r="N193" i="68"/>
  <c r="M193" i="68"/>
  <c r="L193" i="68"/>
  <c r="P192" i="68"/>
  <c r="O192" i="68"/>
  <c r="N192" i="68"/>
  <c r="M192" i="68"/>
  <c r="L192" i="68"/>
  <c r="P191" i="68"/>
  <c r="O191" i="68"/>
  <c r="N191" i="68"/>
  <c r="M191" i="68"/>
  <c r="L191" i="68"/>
  <c r="P190" i="68"/>
  <c r="O190" i="68"/>
  <c r="N190" i="68"/>
  <c r="M190" i="68"/>
  <c r="L190" i="68"/>
  <c r="P189" i="68"/>
  <c r="O189" i="68"/>
  <c r="N189" i="68"/>
  <c r="M189" i="68"/>
  <c r="L189" i="68"/>
  <c r="P188" i="68"/>
  <c r="O188" i="68"/>
  <c r="N188" i="68"/>
  <c r="M188" i="68"/>
  <c r="L188" i="68"/>
  <c r="P187" i="68"/>
  <c r="O187" i="68"/>
  <c r="N187" i="68"/>
  <c r="M187" i="68"/>
  <c r="L187" i="68"/>
  <c r="P186" i="68"/>
  <c r="O186" i="68"/>
  <c r="N186" i="68"/>
  <c r="M186" i="68"/>
  <c r="L186" i="68"/>
  <c r="P185" i="68"/>
  <c r="O185" i="68"/>
  <c r="N185" i="68"/>
  <c r="M185" i="68"/>
  <c r="L185" i="68"/>
  <c r="P184" i="68"/>
  <c r="O184" i="68"/>
  <c r="N184" i="68"/>
  <c r="M184" i="68"/>
  <c r="L184" i="68"/>
  <c r="P183" i="68"/>
  <c r="O183" i="68"/>
  <c r="N183" i="68"/>
  <c r="M183" i="68"/>
  <c r="L183" i="68"/>
  <c r="P182" i="68"/>
  <c r="O182" i="68"/>
  <c r="N182" i="68"/>
  <c r="M182" i="68"/>
  <c r="L182" i="68"/>
  <c r="P181" i="68"/>
  <c r="O181" i="68"/>
  <c r="N181" i="68"/>
  <c r="M181" i="68"/>
  <c r="L181" i="68"/>
  <c r="P180" i="68"/>
  <c r="O180" i="68"/>
  <c r="N180" i="68"/>
  <c r="M180" i="68"/>
  <c r="L180" i="68"/>
  <c r="P179" i="68"/>
  <c r="O179" i="68"/>
  <c r="N179" i="68"/>
  <c r="M179" i="68"/>
  <c r="L179" i="68"/>
  <c r="P178" i="68"/>
  <c r="O178" i="68"/>
  <c r="N178" i="68"/>
  <c r="M178" i="68"/>
  <c r="L178" i="68"/>
  <c r="P177" i="68"/>
  <c r="O177" i="68"/>
  <c r="N177" i="68"/>
  <c r="M177" i="68"/>
  <c r="L177" i="68"/>
  <c r="P176" i="68"/>
  <c r="O176" i="68"/>
  <c r="N176" i="68"/>
  <c r="M176" i="68"/>
  <c r="L176" i="68"/>
  <c r="P175" i="68"/>
  <c r="O175" i="68"/>
  <c r="N175" i="68"/>
  <c r="M175" i="68"/>
  <c r="L175" i="68"/>
  <c r="P174" i="68"/>
  <c r="O174" i="68"/>
  <c r="N174" i="68"/>
  <c r="M174" i="68"/>
  <c r="L174" i="68"/>
  <c r="P173" i="68"/>
  <c r="O173" i="68"/>
  <c r="N173" i="68"/>
  <c r="M173" i="68"/>
  <c r="L173" i="68"/>
  <c r="P172" i="68"/>
  <c r="O172" i="68"/>
  <c r="N172" i="68"/>
  <c r="M172" i="68"/>
  <c r="L172" i="68"/>
  <c r="P171" i="68"/>
  <c r="O171" i="68"/>
  <c r="N171" i="68"/>
  <c r="M171" i="68"/>
  <c r="L171" i="68"/>
  <c r="P170" i="68"/>
  <c r="O170" i="68"/>
  <c r="N170" i="68"/>
  <c r="M170" i="68"/>
  <c r="L170" i="68"/>
  <c r="P169" i="68"/>
  <c r="O169" i="68"/>
  <c r="N169" i="68"/>
  <c r="M169" i="68"/>
  <c r="L169" i="68"/>
  <c r="P168" i="68"/>
  <c r="O168" i="68"/>
  <c r="N168" i="68"/>
  <c r="M168" i="68"/>
  <c r="L168" i="68"/>
  <c r="P167" i="68"/>
  <c r="O167" i="68"/>
  <c r="N167" i="68"/>
  <c r="M167" i="68"/>
  <c r="L167" i="68"/>
  <c r="P166" i="68"/>
  <c r="O166" i="68"/>
  <c r="N166" i="68"/>
  <c r="M166" i="68"/>
  <c r="L166" i="68"/>
  <c r="P165" i="68"/>
  <c r="O165" i="68"/>
  <c r="N165" i="68"/>
  <c r="M165" i="68"/>
  <c r="L165" i="68"/>
  <c r="P164" i="68"/>
  <c r="O164" i="68"/>
  <c r="N164" i="68"/>
  <c r="M164" i="68"/>
  <c r="L164" i="68"/>
  <c r="P163" i="68"/>
  <c r="O163" i="68"/>
  <c r="N163" i="68"/>
  <c r="M163" i="68"/>
  <c r="L163" i="68"/>
  <c r="P162" i="68"/>
  <c r="O162" i="68"/>
  <c r="N162" i="68"/>
  <c r="M162" i="68"/>
  <c r="L162" i="68"/>
  <c r="P161" i="68"/>
  <c r="O161" i="68"/>
  <c r="N161" i="68"/>
  <c r="M161" i="68"/>
  <c r="L161" i="68"/>
  <c r="P160" i="68"/>
  <c r="O160" i="68"/>
  <c r="N160" i="68"/>
  <c r="M160" i="68"/>
  <c r="L160" i="68"/>
  <c r="P159" i="68"/>
  <c r="O159" i="68"/>
  <c r="N159" i="68"/>
  <c r="M159" i="68"/>
  <c r="L159" i="68"/>
  <c r="P158" i="68"/>
  <c r="O158" i="68"/>
  <c r="N158" i="68"/>
  <c r="M158" i="68"/>
  <c r="L158" i="68"/>
  <c r="P157" i="68"/>
  <c r="O157" i="68"/>
  <c r="N157" i="68"/>
  <c r="M157" i="68"/>
  <c r="L157" i="68"/>
  <c r="P156" i="68"/>
  <c r="O156" i="68"/>
  <c r="N156" i="68"/>
  <c r="M156" i="68"/>
  <c r="L156" i="68"/>
  <c r="P155" i="68"/>
  <c r="O155" i="68"/>
  <c r="N155" i="68"/>
  <c r="M155" i="68"/>
  <c r="L155" i="68"/>
  <c r="P154" i="68"/>
  <c r="O154" i="68"/>
  <c r="N154" i="68"/>
  <c r="M154" i="68"/>
  <c r="L154" i="68"/>
  <c r="P153" i="68"/>
  <c r="O153" i="68"/>
  <c r="N153" i="68"/>
  <c r="M153" i="68"/>
  <c r="L153" i="68"/>
  <c r="P152" i="68"/>
  <c r="O152" i="68"/>
  <c r="N152" i="68"/>
  <c r="M152" i="68"/>
  <c r="L152" i="68"/>
  <c r="P151" i="68"/>
  <c r="O151" i="68"/>
  <c r="N151" i="68"/>
  <c r="M151" i="68"/>
  <c r="L151" i="68"/>
  <c r="P150" i="68"/>
  <c r="O150" i="68"/>
  <c r="N150" i="68"/>
  <c r="M150" i="68"/>
  <c r="L150" i="68"/>
  <c r="P149" i="68"/>
  <c r="O149" i="68"/>
  <c r="N149" i="68"/>
  <c r="M149" i="68"/>
  <c r="L149" i="68"/>
  <c r="P148" i="68"/>
  <c r="O148" i="68"/>
  <c r="N148" i="68"/>
  <c r="M148" i="68"/>
  <c r="L148" i="68"/>
  <c r="P147" i="68"/>
  <c r="O147" i="68"/>
  <c r="N147" i="68"/>
  <c r="M147" i="68"/>
  <c r="L147" i="68"/>
  <c r="P146" i="68"/>
  <c r="O146" i="68"/>
  <c r="N146" i="68"/>
  <c r="M146" i="68"/>
  <c r="L146" i="68"/>
  <c r="P145" i="68"/>
  <c r="O145" i="68"/>
  <c r="N145" i="68"/>
  <c r="M145" i="68"/>
  <c r="L145" i="68"/>
  <c r="P144" i="68"/>
  <c r="O144" i="68"/>
  <c r="N144" i="68"/>
  <c r="M144" i="68"/>
  <c r="L144" i="68"/>
  <c r="P143" i="68"/>
  <c r="O143" i="68"/>
  <c r="N143" i="68"/>
  <c r="M143" i="68"/>
  <c r="L143" i="68"/>
  <c r="P142" i="68"/>
  <c r="O142" i="68"/>
  <c r="N142" i="68"/>
  <c r="M142" i="68"/>
  <c r="L142" i="68"/>
  <c r="P141" i="68"/>
  <c r="O141" i="68"/>
  <c r="N141" i="68"/>
  <c r="M141" i="68"/>
  <c r="L141" i="68"/>
  <c r="P140" i="68"/>
  <c r="O140" i="68"/>
  <c r="N140" i="68"/>
  <c r="M140" i="68"/>
  <c r="L140" i="68"/>
  <c r="P139" i="68"/>
  <c r="O139" i="68"/>
  <c r="N139" i="68"/>
  <c r="M139" i="68"/>
  <c r="L139" i="68"/>
  <c r="P138" i="68"/>
  <c r="O138" i="68"/>
  <c r="N138" i="68"/>
  <c r="M138" i="68"/>
  <c r="L138" i="68"/>
  <c r="P137" i="68"/>
  <c r="O137" i="68"/>
  <c r="N137" i="68"/>
  <c r="M137" i="68"/>
  <c r="L137" i="68"/>
  <c r="P136" i="68"/>
  <c r="O136" i="68"/>
  <c r="N136" i="68"/>
  <c r="M136" i="68"/>
  <c r="L136" i="68"/>
  <c r="P135" i="68"/>
  <c r="O135" i="68"/>
  <c r="N135" i="68"/>
  <c r="M135" i="68"/>
  <c r="L135" i="68"/>
  <c r="P134" i="68"/>
  <c r="O134" i="68"/>
  <c r="N134" i="68"/>
  <c r="M134" i="68"/>
  <c r="L134" i="68"/>
  <c r="P133" i="68"/>
  <c r="O133" i="68"/>
  <c r="N133" i="68"/>
  <c r="M133" i="68"/>
  <c r="L133" i="68"/>
  <c r="P132" i="68"/>
  <c r="O132" i="68"/>
  <c r="N132" i="68"/>
  <c r="M132" i="68"/>
  <c r="L132" i="68"/>
  <c r="P131" i="68"/>
  <c r="O131" i="68"/>
  <c r="N131" i="68"/>
  <c r="M131" i="68"/>
  <c r="L131" i="68"/>
  <c r="P130" i="68"/>
  <c r="O130" i="68"/>
  <c r="N130" i="68"/>
  <c r="M130" i="68"/>
  <c r="L130" i="68"/>
  <c r="P129" i="68"/>
  <c r="O129" i="68"/>
  <c r="N129" i="68"/>
  <c r="M129" i="68"/>
  <c r="L129" i="68"/>
  <c r="P128" i="68"/>
  <c r="O128" i="68"/>
  <c r="N128" i="68"/>
  <c r="M128" i="68"/>
  <c r="L128" i="68"/>
  <c r="P127" i="68"/>
  <c r="O127" i="68"/>
  <c r="N127" i="68"/>
  <c r="M127" i="68"/>
  <c r="L127" i="68"/>
  <c r="P126" i="68"/>
  <c r="O126" i="68"/>
  <c r="N126" i="68"/>
  <c r="M126" i="68"/>
  <c r="L126" i="68"/>
  <c r="P125" i="68"/>
  <c r="O125" i="68"/>
  <c r="N125" i="68"/>
  <c r="M125" i="68"/>
  <c r="L125" i="68"/>
  <c r="P124" i="68"/>
  <c r="O124" i="68"/>
  <c r="N124" i="68"/>
  <c r="M124" i="68"/>
  <c r="L124" i="68"/>
  <c r="P123" i="68"/>
  <c r="O123" i="68"/>
  <c r="N123" i="68"/>
  <c r="M123" i="68"/>
  <c r="L123" i="68"/>
  <c r="P122" i="68"/>
  <c r="O122" i="68"/>
  <c r="N122" i="68"/>
  <c r="M122" i="68"/>
  <c r="L122" i="68"/>
  <c r="P121" i="68"/>
  <c r="O121" i="68"/>
  <c r="N121" i="68"/>
  <c r="M121" i="68"/>
  <c r="L121" i="68"/>
  <c r="P120" i="68"/>
  <c r="O120" i="68"/>
  <c r="N120" i="68"/>
  <c r="M120" i="68"/>
  <c r="L120" i="68"/>
  <c r="P119" i="68"/>
  <c r="O119" i="68"/>
  <c r="N119" i="68"/>
  <c r="M119" i="68"/>
  <c r="L119" i="68"/>
  <c r="P118" i="68"/>
  <c r="O118" i="68"/>
  <c r="N118" i="68"/>
  <c r="M118" i="68"/>
  <c r="L118" i="68"/>
  <c r="P117" i="68"/>
  <c r="O117" i="68"/>
  <c r="N117" i="68"/>
  <c r="M117" i="68"/>
  <c r="L117" i="68"/>
  <c r="P116" i="68"/>
  <c r="O116" i="68"/>
  <c r="N116" i="68"/>
  <c r="M116" i="68"/>
  <c r="L116" i="68"/>
  <c r="P115" i="68"/>
  <c r="O115" i="68"/>
  <c r="N115" i="68"/>
  <c r="M115" i="68"/>
  <c r="L115" i="68"/>
  <c r="P114" i="68"/>
  <c r="O114" i="68"/>
  <c r="N114" i="68"/>
  <c r="M114" i="68"/>
  <c r="L114" i="68"/>
  <c r="P113" i="68"/>
  <c r="O113" i="68"/>
  <c r="N113" i="68"/>
  <c r="M113" i="68"/>
  <c r="L113" i="68"/>
  <c r="P112" i="68"/>
  <c r="O112" i="68"/>
  <c r="N112" i="68"/>
  <c r="M112" i="68"/>
  <c r="L112" i="68"/>
  <c r="P111" i="68"/>
  <c r="O111" i="68"/>
  <c r="N111" i="68"/>
  <c r="M111" i="68"/>
  <c r="L111" i="68"/>
  <c r="P110" i="68"/>
  <c r="O110" i="68"/>
  <c r="N110" i="68"/>
  <c r="M110" i="68"/>
  <c r="L110" i="68"/>
  <c r="P109" i="68"/>
  <c r="O109" i="68"/>
  <c r="N109" i="68"/>
  <c r="M109" i="68"/>
  <c r="L109" i="68"/>
  <c r="P108" i="68"/>
  <c r="O108" i="68"/>
  <c r="N108" i="68"/>
  <c r="M108" i="68"/>
  <c r="L108" i="68"/>
  <c r="P107" i="68"/>
  <c r="O107" i="68"/>
  <c r="N107" i="68"/>
  <c r="M107" i="68"/>
  <c r="L107" i="68"/>
  <c r="P106" i="68"/>
  <c r="O106" i="68"/>
  <c r="N106" i="68"/>
  <c r="M106" i="68"/>
  <c r="L106" i="68"/>
  <c r="P105" i="68"/>
  <c r="O105" i="68"/>
  <c r="N105" i="68"/>
  <c r="M105" i="68"/>
  <c r="L105" i="68"/>
  <c r="P104" i="68"/>
  <c r="O104" i="68"/>
  <c r="N104" i="68"/>
  <c r="M104" i="68"/>
  <c r="L104" i="68"/>
  <c r="P103" i="68"/>
  <c r="O103" i="68"/>
  <c r="N103" i="68"/>
  <c r="M103" i="68"/>
  <c r="L103" i="68"/>
  <c r="P102" i="68"/>
  <c r="O102" i="68"/>
  <c r="N102" i="68"/>
  <c r="M102" i="68"/>
  <c r="L102" i="68"/>
  <c r="P101" i="68"/>
  <c r="O101" i="68"/>
  <c r="N101" i="68"/>
  <c r="M101" i="68"/>
  <c r="L101" i="68"/>
  <c r="P100" i="68"/>
  <c r="O100" i="68"/>
  <c r="N100" i="68"/>
  <c r="M100" i="68"/>
  <c r="L100" i="68"/>
  <c r="P99" i="68"/>
  <c r="O99" i="68"/>
  <c r="N99" i="68"/>
  <c r="M99" i="68"/>
  <c r="L99" i="68"/>
  <c r="P98" i="68"/>
  <c r="O98" i="68"/>
  <c r="N98" i="68"/>
  <c r="M98" i="68"/>
  <c r="L98" i="68"/>
  <c r="P97" i="68"/>
  <c r="O97" i="68"/>
  <c r="N97" i="68"/>
  <c r="M97" i="68"/>
  <c r="L97" i="68"/>
  <c r="P96" i="68"/>
  <c r="O96" i="68"/>
  <c r="N96" i="68"/>
  <c r="M96" i="68"/>
  <c r="L96" i="68"/>
  <c r="P95" i="68"/>
  <c r="O95" i="68"/>
  <c r="N95" i="68"/>
  <c r="M95" i="68"/>
  <c r="L95" i="68"/>
  <c r="P94" i="68"/>
  <c r="O94" i="68"/>
  <c r="N94" i="68"/>
  <c r="M94" i="68"/>
  <c r="L94" i="68"/>
  <c r="P93" i="68"/>
  <c r="O93" i="68"/>
  <c r="N93" i="68"/>
  <c r="M93" i="68"/>
  <c r="L93" i="68"/>
  <c r="P92" i="68"/>
  <c r="O92" i="68"/>
  <c r="N92" i="68"/>
  <c r="M92" i="68"/>
  <c r="L92" i="68"/>
  <c r="P91" i="68"/>
  <c r="O91" i="68"/>
  <c r="N91" i="68"/>
  <c r="M91" i="68"/>
  <c r="L91" i="68"/>
  <c r="P90" i="68"/>
  <c r="O90" i="68"/>
  <c r="N90" i="68"/>
  <c r="M90" i="68"/>
  <c r="L90" i="68"/>
  <c r="P89" i="68"/>
  <c r="O89" i="68"/>
  <c r="N89" i="68"/>
  <c r="M89" i="68"/>
  <c r="L89" i="68"/>
  <c r="P88" i="68"/>
  <c r="O88" i="68"/>
  <c r="N88" i="68"/>
  <c r="M88" i="68"/>
  <c r="L88" i="68"/>
  <c r="P87" i="68"/>
  <c r="O87" i="68"/>
  <c r="N87" i="68"/>
  <c r="M87" i="68"/>
  <c r="L87" i="68"/>
  <c r="P86" i="68"/>
  <c r="O86" i="68"/>
  <c r="N86" i="68"/>
  <c r="M86" i="68"/>
  <c r="L86" i="68"/>
  <c r="P85" i="68"/>
  <c r="O85" i="68"/>
  <c r="N85" i="68"/>
  <c r="M85" i="68"/>
  <c r="L85" i="68"/>
  <c r="P84" i="68"/>
  <c r="O84" i="68"/>
  <c r="N84" i="68"/>
  <c r="M84" i="68"/>
  <c r="L84" i="68"/>
  <c r="P83" i="68"/>
  <c r="O83" i="68"/>
  <c r="N83" i="68"/>
  <c r="M83" i="68"/>
  <c r="L83" i="68"/>
  <c r="P82" i="68"/>
  <c r="O82" i="68"/>
  <c r="N82" i="68"/>
  <c r="M82" i="68"/>
  <c r="L82" i="68"/>
  <c r="P81" i="68"/>
  <c r="O81" i="68"/>
  <c r="N81" i="68"/>
  <c r="M81" i="68"/>
  <c r="L81" i="68"/>
  <c r="P80" i="68"/>
  <c r="O80" i="68"/>
  <c r="N80" i="68"/>
  <c r="M80" i="68"/>
  <c r="L80" i="68"/>
  <c r="P79" i="68"/>
  <c r="O79" i="68"/>
  <c r="N79" i="68"/>
  <c r="M79" i="68"/>
  <c r="L79" i="68"/>
  <c r="P78" i="68"/>
  <c r="O78" i="68"/>
  <c r="N78" i="68"/>
  <c r="M78" i="68"/>
  <c r="L78" i="68"/>
  <c r="P77" i="68"/>
  <c r="L77" i="68"/>
  <c r="O77" i="68"/>
  <c r="P76" i="68"/>
  <c r="O76" i="68"/>
  <c r="N76" i="68"/>
  <c r="M76" i="68"/>
  <c r="L76" i="68"/>
  <c r="P75" i="68"/>
  <c r="O75" i="68"/>
  <c r="N75" i="68"/>
  <c r="M75" i="68"/>
  <c r="L75" i="68"/>
  <c r="P73" i="68"/>
  <c r="O73" i="68"/>
  <c r="N73" i="68"/>
  <c r="M73" i="68"/>
  <c r="L73" i="68"/>
  <c r="P72" i="68"/>
  <c r="O72" i="68"/>
  <c r="N72" i="68"/>
  <c r="M72" i="68"/>
  <c r="L72" i="68"/>
  <c r="P71" i="68"/>
  <c r="L71" i="68"/>
  <c r="O71" i="68"/>
  <c r="P68" i="68"/>
  <c r="P67" i="68"/>
  <c r="L67" i="68"/>
  <c r="O67" i="68"/>
  <c r="P66" i="68"/>
  <c r="L66" i="68"/>
  <c r="N66" i="68" s="1"/>
  <c r="P65" i="68"/>
  <c r="O65" i="68"/>
  <c r="N65" i="68"/>
  <c r="L65" i="68"/>
  <c r="M65" i="68"/>
  <c r="P64" i="68"/>
  <c r="L64" i="68"/>
  <c r="O64" i="68" s="1"/>
  <c r="P63" i="68"/>
  <c r="L63" i="68"/>
  <c r="M63" i="68" s="1"/>
  <c r="P62" i="68"/>
  <c r="O62" i="68"/>
  <c r="N62" i="68"/>
  <c r="M62" i="68"/>
  <c r="L62" i="68"/>
  <c r="P61" i="68"/>
  <c r="L61" i="68"/>
  <c r="O61" i="68"/>
  <c r="P60" i="68"/>
  <c r="O60" i="68"/>
  <c r="N60" i="68"/>
  <c r="M60" i="68"/>
  <c r="L60" i="68"/>
  <c r="P59" i="68"/>
  <c r="P58" i="68"/>
  <c r="P57" i="68"/>
  <c r="L57" i="68"/>
  <c r="O57" i="68" s="1"/>
  <c r="P56" i="68"/>
  <c r="O56" i="68"/>
  <c r="N56" i="68"/>
  <c r="M56" i="68"/>
  <c r="L56" i="68"/>
  <c r="P55" i="68"/>
  <c r="O55" i="68"/>
  <c r="N55" i="68"/>
  <c r="M55" i="68"/>
  <c r="L55" i="68"/>
  <c r="P53" i="68"/>
  <c r="L53" i="68"/>
  <c r="O53" i="68" s="1"/>
  <c r="P51" i="68"/>
  <c r="O51" i="68"/>
  <c r="N51" i="68"/>
  <c r="M51" i="68"/>
  <c r="L51" i="68"/>
  <c r="P48" i="68"/>
  <c r="P42" i="68"/>
  <c r="P41" i="68"/>
  <c r="P39" i="68"/>
  <c r="L39" i="68"/>
  <c r="M39" i="68" s="1"/>
  <c r="P38" i="68"/>
  <c r="L38" i="68"/>
  <c r="O38" i="68"/>
  <c r="P37" i="68"/>
  <c r="P36" i="68"/>
  <c r="O36" i="68"/>
  <c r="L36" i="68"/>
  <c r="N36" i="68" s="1"/>
  <c r="P33" i="68"/>
  <c r="P32" i="68"/>
  <c r="P30" i="68"/>
  <c r="P29" i="68"/>
  <c r="P28" i="68"/>
  <c r="O28" i="68"/>
  <c r="N28" i="68"/>
  <c r="M28" i="68"/>
  <c r="L28" i="68"/>
  <c r="P26" i="68"/>
  <c r="P24" i="68"/>
  <c r="P23" i="68"/>
  <c r="P22" i="68"/>
  <c r="P21" i="68"/>
  <c r="P17" i="68"/>
  <c r="N17" i="68"/>
  <c r="L17" i="68"/>
  <c r="O17" i="68" s="1"/>
  <c r="P16" i="68"/>
  <c r="P15" i="68"/>
  <c r="P14" i="68"/>
  <c r="P13" i="68"/>
  <c r="P11" i="68"/>
  <c r="P10" i="68"/>
  <c r="P6" i="68"/>
  <c r="P5" i="68"/>
  <c r="P4" i="68"/>
  <c r="P3" i="68"/>
  <c r="P201" i="66"/>
  <c r="O201" i="66"/>
  <c r="N201" i="66"/>
  <c r="M201" i="66"/>
  <c r="L201" i="66"/>
  <c r="E201" i="66"/>
  <c r="P200" i="66"/>
  <c r="O200" i="66"/>
  <c r="N200" i="66"/>
  <c r="M200" i="66"/>
  <c r="L200" i="66"/>
  <c r="E200" i="66"/>
  <c r="P199" i="66"/>
  <c r="O199" i="66"/>
  <c r="N199" i="66"/>
  <c r="M199" i="66"/>
  <c r="L199" i="66"/>
  <c r="E199" i="66"/>
  <c r="P198" i="66"/>
  <c r="O198" i="66"/>
  <c r="N198" i="66"/>
  <c r="M198" i="66"/>
  <c r="L198" i="66"/>
  <c r="E198" i="66"/>
  <c r="P197" i="66"/>
  <c r="O197" i="66"/>
  <c r="N197" i="66"/>
  <c r="M197" i="66"/>
  <c r="L197" i="66"/>
  <c r="E197" i="66"/>
  <c r="P196" i="66"/>
  <c r="O196" i="66"/>
  <c r="N196" i="66"/>
  <c r="M196" i="66"/>
  <c r="L196" i="66"/>
  <c r="E196" i="66"/>
  <c r="P195" i="66"/>
  <c r="O195" i="66"/>
  <c r="N195" i="66"/>
  <c r="M195" i="66"/>
  <c r="L195" i="66"/>
  <c r="E195" i="66"/>
  <c r="P194" i="66"/>
  <c r="O194" i="66"/>
  <c r="N194" i="66"/>
  <c r="M194" i="66"/>
  <c r="L194" i="66"/>
  <c r="E194" i="66"/>
  <c r="P193" i="66"/>
  <c r="O193" i="66"/>
  <c r="N193" i="66"/>
  <c r="M193" i="66"/>
  <c r="L193" i="66"/>
  <c r="E193" i="66"/>
  <c r="P192" i="66"/>
  <c r="O192" i="66"/>
  <c r="N192" i="66"/>
  <c r="M192" i="66"/>
  <c r="L192" i="66"/>
  <c r="E192" i="66"/>
  <c r="P191" i="66"/>
  <c r="O191" i="66"/>
  <c r="N191" i="66"/>
  <c r="M191" i="66"/>
  <c r="L191" i="66"/>
  <c r="E191" i="66"/>
  <c r="P190" i="66"/>
  <c r="O190" i="66"/>
  <c r="N190" i="66"/>
  <c r="M190" i="66"/>
  <c r="L190" i="66"/>
  <c r="E190" i="66"/>
  <c r="P189" i="66"/>
  <c r="O189" i="66"/>
  <c r="N189" i="66"/>
  <c r="M189" i="66"/>
  <c r="L189" i="66"/>
  <c r="E189" i="66"/>
  <c r="P188" i="66"/>
  <c r="O188" i="66"/>
  <c r="N188" i="66"/>
  <c r="M188" i="66"/>
  <c r="L188" i="66"/>
  <c r="E188" i="66"/>
  <c r="P187" i="66"/>
  <c r="O187" i="66"/>
  <c r="N187" i="66"/>
  <c r="M187" i="66"/>
  <c r="L187" i="66"/>
  <c r="E187" i="66"/>
  <c r="P186" i="66"/>
  <c r="O186" i="66"/>
  <c r="N186" i="66"/>
  <c r="M186" i="66"/>
  <c r="L186" i="66"/>
  <c r="E186" i="66"/>
  <c r="P185" i="66"/>
  <c r="O185" i="66"/>
  <c r="N185" i="66"/>
  <c r="M185" i="66"/>
  <c r="L185" i="66"/>
  <c r="E185" i="66"/>
  <c r="P184" i="66"/>
  <c r="O184" i="66"/>
  <c r="N184" i="66"/>
  <c r="M184" i="66"/>
  <c r="L184" i="66"/>
  <c r="E184" i="66"/>
  <c r="P183" i="66"/>
  <c r="O183" i="66"/>
  <c r="N183" i="66"/>
  <c r="M183" i="66"/>
  <c r="L183" i="66"/>
  <c r="E183" i="66"/>
  <c r="P182" i="66"/>
  <c r="O182" i="66"/>
  <c r="N182" i="66"/>
  <c r="M182" i="66"/>
  <c r="L182" i="66"/>
  <c r="E182" i="66"/>
  <c r="P181" i="66"/>
  <c r="O181" i="66"/>
  <c r="N181" i="66"/>
  <c r="M181" i="66"/>
  <c r="L181" i="66"/>
  <c r="E181" i="66"/>
  <c r="P180" i="66"/>
  <c r="O180" i="66"/>
  <c r="N180" i="66"/>
  <c r="M180" i="66"/>
  <c r="L180" i="66"/>
  <c r="E180" i="66"/>
  <c r="P179" i="66"/>
  <c r="O179" i="66"/>
  <c r="N179" i="66"/>
  <c r="M179" i="66"/>
  <c r="L179" i="66"/>
  <c r="E179" i="66"/>
  <c r="P178" i="66"/>
  <c r="O178" i="66"/>
  <c r="N178" i="66"/>
  <c r="M178" i="66"/>
  <c r="L178" i="66"/>
  <c r="E178" i="66"/>
  <c r="P177" i="66"/>
  <c r="O177" i="66"/>
  <c r="N177" i="66"/>
  <c r="M177" i="66"/>
  <c r="L177" i="66"/>
  <c r="E177" i="66"/>
  <c r="P176" i="66"/>
  <c r="O176" i="66"/>
  <c r="N176" i="66"/>
  <c r="M176" i="66"/>
  <c r="L176" i="66"/>
  <c r="E176" i="66"/>
  <c r="P175" i="66"/>
  <c r="O175" i="66"/>
  <c r="N175" i="66"/>
  <c r="M175" i="66"/>
  <c r="L175" i="66"/>
  <c r="E175" i="66"/>
  <c r="P174" i="66"/>
  <c r="O174" i="66"/>
  <c r="N174" i="66"/>
  <c r="M174" i="66"/>
  <c r="L174" i="66"/>
  <c r="E174" i="66"/>
  <c r="P173" i="66"/>
  <c r="O173" i="66"/>
  <c r="N173" i="66"/>
  <c r="M173" i="66"/>
  <c r="L173" i="66"/>
  <c r="E173" i="66"/>
  <c r="P172" i="66"/>
  <c r="O172" i="66"/>
  <c r="N172" i="66"/>
  <c r="M172" i="66"/>
  <c r="L172" i="66"/>
  <c r="E172" i="66"/>
  <c r="P171" i="66"/>
  <c r="O171" i="66"/>
  <c r="N171" i="66"/>
  <c r="M171" i="66"/>
  <c r="L171" i="66"/>
  <c r="E171" i="66"/>
  <c r="P170" i="66"/>
  <c r="O170" i="66"/>
  <c r="N170" i="66"/>
  <c r="M170" i="66"/>
  <c r="L170" i="66"/>
  <c r="E170" i="66"/>
  <c r="P169" i="66"/>
  <c r="O169" i="66"/>
  <c r="N169" i="66"/>
  <c r="M169" i="66"/>
  <c r="L169" i="66"/>
  <c r="E169" i="66"/>
  <c r="P168" i="66"/>
  <c r="O168" i="66"/>
  <c r="N168" i="66"/>
  <c r="M168" i="66"/>
  <c r="L168" i="66"/>
  <c r="E168" i="66"/>
  <c r="P167" i="66"/>
  <c r="O167" i="66"/>
  <c r="N167" i="66"/>
  <c r="M167" i="66"/>
  <c r="L167" i="66"/>
  <c r="E167" i="66"/>
  <c r="P166" i="66"/>
  <c r="O166" i="66"/>
  <c r="N166" i="66"/>
  <c r="M166" i="66"/>
  <c r="L166" i="66"/>
  <c r="E166" i="66"/>
  <c r="P165" i="66"/>
  <c r="O165" i="66"/>
  <c r="N165" i="66"/>
  <c r="M165" i="66"/>
  <c r="L165" i="66"/>
  <c r="E165" i="66"/>
  <c r="P164" i="66"/>
  <c r="O164" i="66"/>
  <c r="N164" i="66"/>
  <c r="M164" i="66"/>
  <c r="L164" i="66"/>
  <c r="E164" i="66"/>
  <c r="P163" i="66"/>
  <c r="O163" i="66"/>
  <c r="N163" i="66"/>
  <c r="M163" i="66"/>
  <c r="L163" i="66"/>
  <c r="E163" i="66"/>
  <c r="P162" i="66"/>
  <c r="O162" i="66"/>
  <c r="N162" i="66"/>
  <c r="M162" i="66"/>
  <c r="L162" i="66"/>
  <c r="E162" i="66"/>
  <c r="P161" i="66"/>
  <c r="O161" i="66"/>
  <c r="N161" i="66"/>
  <c r="M161" i="66"/>
  <c r="L161" i="66"/>
  <c r="E161" i="66"/>
  <c r="P160" i="66"/>
  <c r="O160" i="66"/>
  <c r="N160" i="66"/>
  <c r="M160" i="66"/>
  <c r="L160" i="66"/>
  <c r="E160" i="66"/>
  <c r="P159" i="66"/>
  <c r="O159" i="66"/>
  <c r="N159" i="66"/>
  <c r="M159" i="66"/>
  <c r="L159" i="66"/>
  <c r="E159" i="66"/>
  <c r="P158" i="66"/>
  <c r="O158" i="66"/>
  <c r="N158" i="66"/>
  <c r="M158" i="66"/>
  <c r="L158" i="66"/>
  <c r="E158" i="66"/>
  <c r="P157" i="66"/>
  <c r="O157" i="66"/>
  <c r="N157" i="66"/>
  <c r="M157" i="66"/>
  <c r="L157" i="66"/>
  <c r="E157" i="66"/>
  <c r="P156" i="66"/>
  <c r="O156" i="66"/>
  <c r="N156" i="66"/>
  <c r="M156" i="66"/>
  <c r="L156" i="66"/>
  <c r="E156" i="66"/>
  <c r="P155" i="66"/>
  <c r="O155" i="66"/>
  <c r="N155" i="66"/>
  <c r="M155" i="66"/>
  <c r="L155" i="66"/>
  <c r="E155" i="66"/>
  <c r="P154" i="66"/>
  <c r="O154" i="66"/>
  <c r="N154" i="66"/>
  <c r="M154" i="66"/>
  <c r="L154" i="66"/>
  <c r="E154" i="66"/>
  <c r="P153" i="66"/>
  <c r="O153" i="66"/>
  <c r="N153" i="66"/>
  <c r="M153" i="66"/>
  <c r="L153" i="66"/>
  <c r="E153" i="66"/>
  <c r="P152" i="66"/>
  <c r="O152" i="66"/>
  <c r="N152" i="66"/>
  <c r="M152" i="66"/>
  <c r="L152" i="66"/>
  <c r="E152" i="66"/>
  <c r="P151" i="66"/>
  <c r="O151" i="66"/>
  <c r="N151" i="66"/>
  <c r="M151" i="66"/>
  <c r="L151" i="66"/>
  <c r="E151" i="66"/>
  <c r="P150" i="66"/>
  <c r="O150" i="66"/>
  <c r="N150" i="66"/>
  <c r="M150" i="66"/>
  <c r="L150" i="66"/>
  <c r="E150" i="66"/>
  <c r="P149" i="66"/>
  <c r="O149" i="66"/>
  <c r="N149" i="66"/>
  <c r="M149" i="66"/>
  <c r="L149" i="66"/>
  <c r="E149" i="66"/>
  <c r="P148" i="66"/>
  <c r="O148" i="66"/>
  <c r="N148" i="66"/>
  <c r="M148" i="66"/>
  <c r="L148" i="66"/>
  <c r="E148" i="66"/>
  <c r="P147" i="66"/>
  <c r="O147" i="66"/>
  <c r="N147" i="66"/>
  <c r="M147" i="66"/>
  <c r="L147" i="66"/>
  <c r="E147" i="66"/>
  <c r="P146" i="66"/>
  <c r="O146" i="66"/>
  <c r="N146" i="66"/>
  <c r="M146" i="66"/>
  <c r="L146" i="66"/>
  <c r="E146" i="66"/>
  <c r="P145" i="66"/>
  <c r="O145" i="66"/>
  <c r="N145" i="66"/>
  <c r="M145" i="66"/>
  <c r="L145" i="66"/>
  <c r="E145" i="66"/>
  <c r="P144" i="66"/>
  <c r="O144" i="66"/>
  <c r="N144" i="66"/>
  <c r="M144" i="66"/>
  <c r="L144" i="66"/>
  <c r="E144" i="66"/>
  <c r="P143" i="66"/>
  <c r="O143" i="66"/>
  <c r="N143" i="66"/>
  <c r="M143" i="66"/>
  <c r="L143" i="66"/>
  <c r="E143" i="66"/>
  <c r="P142" i="66"/>
  <c r="O142" i="66"/>
  <c r="N142" i="66"/>
  <c r="M142" i="66"/>
  <c r="L142" i="66"/>
  <c r="E142" i="66"/>
  <c r="P141" i="66"/>
  <c r="O141" i="66"/>
  <c r="N141" i="66"/>
  <c r="M141" i="66"/>
  <c r="L141" i="66"/>
  <c r="E141" i="66"/>
  <c r="P140" i="66"/>
  <c r="O140" i="66"/>
  <c r="N140" i="66"/>
  <c r="M140" i="66"/>
  <c r="L140" i="66"/>
  <c r="E140" i="66"/>
  <c r="P139" i="66"/>
  <c r="O139" i="66"/>
  <c r="N139" i="66"/>
  <c r="M139" i="66"/>
  <c r="L139" i="66"/>
  <c r="E139" i="66"/>
  <c r="P138" i="66"/>
  <c r="O138" i="66"/>
  <c r="N138" i="66"/>
  <c r="M138" i="66"/>
  <c r="L138" i="66"/>
  <c r="E138" i="66"/>
  <c r="P137" i="66"/>
  <c r="O137" i="66"/>
  <c r="N137" i="66"/>
  <c r="M137" i="66"/>
  <c r="L137" i="66"/>
  <c r="E137" i="66"/>
  <c r="P136" i="66"/>
  <c r="O136" i="66"/>
  <c r="N136" i="66"/>
  <c r="M136" i="66"/>
  <c r="L136" i="66"/>
  <c r="E136" i="66"/>
  <c r="P135" i="66"/>
  <c r="O135" i="66"/>
  <c r="N135" i="66"/>
  <c r="M135" i="66"/>
  <c r="L135" i="66"/>
  <c r="E135" i="66"/>
  <c r="P134" i="66"/>
  <c r="O134" i="66"/>
  <c r="N134" i="66"/>
  <c r="M134" i="66"/>
  <c r="L134" i="66"/>
  <c r="E134" i="66"/>
  <c r="P133" i="66"/>
  <c r="O133" i="66"/>
  <c r="N133" i="66"/>
  <c r="M133" i="66"/>
  <c r="L133" i="66"/>
  <c r="E133" i="66"/>
  <c r="P132" i="66"/>
  <c r="O132" i="66"/>
  <c r="N132" i="66"/>
  <c r="M132" i="66"/>
  <c r="L132" i="66"/>
  <c r="E132" i="66"/>
  <c r="P131" i="66"/>
  <c r="O131" i="66"/>
  <c r="N131" i="66"/>
  <c r="M131" i="66"/>
  <c r="L131" i="66"/>
  <c r="E131" i="66"/>
  <c r="P130" i="66"/>
  <c r="O130" i="66"/>
  <c r="N130" i="66"/>
  <c r="M130" i="66"/>
  <c r="L130" i="66"/>
  <c r="E130" i="66"/>
  <c r="P129" i="66"/>
  <c r="O129" i="66"/>
  <c r="N129" i="66"/>
  <c r="M129" i="66"/>
  <c r="L129" i="66"/>
  <c r="E129" i="66"/>
  <c r="P128" i="66"/>
  <c r="O128" i="66"/>
  <c r="N128" i="66"/>
  <c r="M128" i="66"/>
  <c r="L128" i="66"/>
  <c r="E128" i="66"/>
  <c r="P127" i="66"/>
  <c r="O127" i="66"/>
  <c r="N127" i="66"/>
  <c r="M127" i="66"/>
  <c r="L127" i="66"/>
  <c r="E127" i="66"/>
  <c r="P126" i="66"/>
  <c r="O126" i="66"/>
  <c r="N126" i="66"/>
  <c r="M126" i="66"/>
  <c r="L126" i="66"/>
  <c r="E126" i="66"/>
  <c r="P125" i="66"/>
  <c r="O125" i="66"/>
  <c r="N125" i="66"/>
  <c r="M125" i="66"/>
  <c r="L125" i="66"/>
  <c r="E125" i="66"/>
  <c r="P124" i="66"/>
  <c r="O124" i="66"/>
  <c r="N124" i="66"/>
  <c r="M124" i="66"/>
  <c r="L124" i="66"/>
  <c r="P123" i="66"/>
  <c r="O123" i="66"/>
  <c r="N123" i="66"/>
  <c r="M123" i="66"/>
  <c r="L123" i="66"/>
  <c r="P122" i="66"/>
  <c r="O122" i="66"/>
  <c r="N122" i="66"/>
  <c r="M122" i="66"/>
  <c r="L122" i="66"/>
  <c r="P121" i="66"/>
  <c r="O121" i="66"/>
  <c r="N121" i="66"/>
  <c r="M121" i="66"/>
  <c r="L121" i="66"/>
  <c r="P120" i="66"/>
  <c r="O120" i="66"/>
  <c r="N120" i="66"/>
  <c r="M120" i="66"/>
  <c r="L120" i="66"/>
  <c r="P119" i="66"/>
  <c r="O119" i="66"/>
  <c r="N119" i="66"/>
  <c r="M119" i="66"/>
  <c r="L119" i="66"/>
  <c r="P118" i="66"/>
  <c r="O118" i="66"/>
  <c r="N118" i="66"/>
  <c r="M118" i="66"/>
  <c r="L118" i="66"/>
  <c r="P117" i="66"/>
  <c r="O117" i="66"/>
  <c r="N117" i="66"/>
  <c r="M117" i="66"/>
  <c r="L117" i="66"/>
  <c r="P116" i="66"/>
  <c r="O116" i="66"/>
  <c r="N116" i="66"/>
  <c r="M116" i="66"/>
  <c r="L116" i="66"/>
  <c r="P115" i="66"/>
  <c r="O115" i="66"/>
  <c r="N115" i="66"/>
  <c r="M115" i="66"/>
  <c r="L115" i="66"/>
  <c r="P114" i="66"/>
  <c r="O114" i="66"/>
  <c r="N114" i="66"/>
  <c r="M114" i="66"/>
  <c r="L114" i="66"/>
  <c r="P113" i="66"/>
  <c r="O113" i="66"/>
  <c r="N113" i="66"/>
  <c r="M113" i="66"/>
  <c r="L113" i="66"/>
  <c r="P112" i="66"/>
  <c r="O112" i="66"/>
  <c r="N112" i="66"/>
  <c r="M112" i="66"/>
  <c r="L112" i="66"/>
  <c r="P111" i="66"/>
  <c r="O111" i="66"/>
  <c r="N111" i="66"/>
  <c r="M111" i="66"/>
  <c r="L111" i="66"/>
  <c r="P110" i="66"/>
  <c r="O110" i="66"/>
  <c r="N110" i="66"/>
  <c r="M110" i="66"/>
  <c r="L110" i="66"/>
  <c r="P109" i="66"/>
  <c r="O109" i="66"/>
  <c r="N109" i="66"/>
  <c r="M109" i="66"/>
  <c r="L109" i="66"/>
  <c r="P108" i="66"/>
  <c r="O108" i="66"/>
  <c r="N108" i="66"/>
  <c r="M108" i="66"/>
  <c r="L108" i="66"/>
  <c r="P107" i="66"/>
  <c r="O107" i="66"/>
  <c r="N107" i="66"/>
  <c r="M107" i="66"/>
  <c r="L107" i="66"/>
  <c r="P106" i="66"/>
  <c r="O106" i="66"/>
  <c r="N106" i="66"/>
  <c r="M106" i="66"/>
  <c r="L106" i="66"/>
  <c r="P105" i="66"/>
  <c r="O105" i="66"/>
  <c r="N105" i="66"/>
  <c r="M105" i="66"/>
  <c r="L105" i="66"/>
  <c r="P104" i="66"/>
  <c r="O104" i="66"/>
  <c r="N104" i="66"/>
  <c r="M104" i="66"/>
  <c r="L104" i="66"/>
  <c r="P103" i="66"/>
  <c r="O103" i="66"/>
  <c r="N103" i="66"/>
  <c r="M103" i="66"/>
  <c r="L103" i="66"/>
  <c r="P102" i="66"/>
  <c r="O102" i="66"/>
  <c r="N102" i="66"/>
  <c r="M102" i="66"/>
  <c r="L102" i="66"/>
  <c r="P101" i="66"/>
  <c r="O101" i="66"/>
  <c r="N101" i="66"/>
  <c r="M101" i="66"/>
  <c r="L101" i="66"/>
  <c r="P100" i="66"/>
  <c r="O100" i="66"/>
  <c r="N100" i="66"/>
  <c r="M100" i="66"/>
  <c r="L100" i="66"/>
  <c r="P99" i="66"/>
  <c r="O99" i="66"/>
  <c r="N99" i="66"/>
  <c r="M99" i="66"/>
  <c r="L99" i="66"/>
  <c r="P98" i="66"/>
  <c r="O98" i="66"/>
  <c r="N98" i="66"/>
  <c r="M98" i="66"/>
  <c r="L98" i="66"/>
  <c r="P97" i="66"/>
  <c r="P96" i="66"/>
  <c r="P94" i="66"/>
  <c r="P93" i="66"/>
  <c r="P92" i="66"/>
  <c r="P91" i="66"/>
  <c r="P90" i="66"/>
  <c r="P89" i="66"/>
  <c r="P88" i="66"/>
  <c r="P87" i="66"/>
  <c r="P86" i="66"/>
  <c r="P85" i="66"/>
  <c r="P84" i="66"/>
  <c r="P83" i="66"/>
  <c r="P76" i="66"/>
  <c r="P69" i="66"/>
  <c r="P68" i="66"/>
  <c r="O68" i="66"/>
  <c r="N68" i="66"/>
  <c r="M68" i="66"/>
  <c r="L68" i="66"/>
  <c r="E68" i="66"/>
  <c r="P67" i="66"/>
  <c r="P66" i="66"/>
  <c r="E66" i="66"/>
  <c r="L66" i="66"/>
  <c r="P65" i="66"/>
  <c r="P64" i="66"/>
  <c r="O64" i="66"/>
  <c r="N64" i="66"/>
  <c r="M64" i="66"/>
  <c r="L64" i="66"/>
  <c r="E64" i="66"/>
  <c r="P61" i="66"/>
  <c r="P60" i="66"/>
  <c r="P59" i="66"/>
  <c r="P58" i="66"/>
  <c r="P57" i="66"/>
  <c r="P53" i="66"/>
  <c r="P52" i="66"/>
  <c r="P51" i="66"/>
  <c r="O51" i="66"/>
  <c r="N51" i="66"/>
  <c r="M51" i="66"/>
  <c r="L51" i="66"/>
  <c r="E51" i="66"/>
  <c r="P50" i="66"/>
  <c r="P47" i="66"/>
  <c r="P46" i="66"/>
  <c r="P44" i="66"/>
  <c r="P42" i="66"/>
  <c r="P41" i="66"/>
  <c r="P40" i="66"/>
  <c r="P37" i="66"/>
  <c r="P36" i="66"/>
  <c r="P35" i="66"/>
  <c r="P33" i="66"/>
  <c r="P32" i="66"/>
  <c r="P29" i="66"/>
  <c r="O29" i="66"/>
  <c r="N29" i="66"/>
  <c r="M29" i="66"/>
  <c r="L29" i="66"/>
  <c r="E29" i="66"/>
  <c r="P28" i="66"/>
  <c r="P26" i="66"/>
  <c r="P25" i="66"/>
  <c r="P24" i="66"/>
  <c r="O24" i="66"/>
  <c r="N24" i="66"/>
  <c r="M24" i="66"/>
  <c r="L24" i="66"/>
  <c r="E24" i="66"/>
  <c r="P23" i="66"/>
  <c r="P22" i="66"/>
  <c r="O22" i="66"/>
  <c r="N22" i="66"/>
  <c r="M22" i="66"/>
  <c r="L22" i="66"/>
  <c r="E22" i="66"/>
  <c r="P21" i="66"/>
  <c r="P18" i="66"/>
  <c r="M18" i="66"/>
  <c r="L18" i="66"/>
  <c r="O18" i="66" s="1"/>
  <c r="E18" i="66"/>
  <c r="P17" i="66"/>
  <c r="P16" i="66"/>
  <c r="P13" i="66"/>
  <c r="P12" i="66"/>
  <c r="P10" i="66"/>
  <c r="P7" i="66"/>
  <c r="P6" i="66"/>
  <c r="P4" i="66"/>
  <c r="P200" i="68"/>
  <c r="O200" i="68"/>
  <c r="N200" i="68"/>
  <c r="M200" i="68"/>
  <c r="L200" i="68"/>
  <c r="P200" i="64"/>
  <c r="O200" i="64"/>
  <c r="N200" i="64"/>
  <c r="M200" i="64"/>
  <c r="L200" i="64"/>
  <c r="E200" i="64"/>
  <c r="P200" i="63"/>
  <c r="O200" i="63"/>
  <c r="N200" i="63"/>
  <c r="M200" i="63"/>
  <c r="L200" i="63"/>
  <c r="P199" i="63"/>
  <c r="O199" i="63"/>
  <c r="N199" i="63"/>
  <c r="M199" i="63"/>
  <c r="L199" i="63"/>
  <c r="P198" i="63"/>
  <c r="O198" i="63"/>
  <c r="N198" i="63"/>
  <c r="M198" i="63"/>
  <c r="L198" i="63"/>
  <c r="P197" i="63"/>
  <c r="O197" i="63"/>
  <c r="N197" i="63"/>
  <c r="M197" i="63"/>
  <c r="L197" i="63"/>
  <c r="P196" i="63"/>
  <c r="O196" i="63"/>
  <c r="N196" i="63"/>
  <c r="M196" i="63"/>
  <c r="L196" i="63"/>
  <c r="P195" i="63"/>
  <c r="O195" i="63"/>
  <c r="N195" i="63"/>
  <c r="M195" i="63"/>
  <c r="L195" i="63"/>
  <c r="P194" i="63"/>
  <c r="O194" i="63"/>
  <c r="N194" i="63"/>
  <c r="M194" i="63"/>
  <c r="L194" i="63"/>
  <c r="P193" i="63"/>
  <c r="O193" i="63"/>
  <c r="N193" i="63"/>
  <c r="M193" i="63"/>
  <c r="L193" i="63"/>
  <c r="P192" i="63"/>
  <c r="O192" i="63"/>
  <c r="N192" i="63"/>
  <c r="M192" i="63"/>
  <c r="L192" i="63"/>
  <c r="P191" i="63"/>
  <c r="O191" i="63"/>
  <c r="N191" i="63"/>
  <c r="M191" i="63"/>
  <c r="L191" i="63"/>
  <c r="P190" i="63"/>
  <c r="O190" i="63"/>
  <c r="N190" i="63"/>
  <c r="M190" i="63"/>
  <c r="L190" i="63"/>
  <c r="P189" i="63"/>
  <c r="O189" i="63"/>
  <c r="N189" i="63"/>
  <c r="M189" i="63"/>
  <c r="L189" i="63"/>
  <c r="P188" i="63"/>
  <c r="O188" i="63"/>
  <c r="N188" i="63"/>
  <c r="M188" i="63"/>
  <c r="L188" i="63"/>
  <c r="P187" i="63"/>
  <c r="O187" i="63"/>
  <c r="N187" i="63"/>
  <c r="M187" i="63"/>
  <c r="L187" i="63"/>
  <c r="P186" i="63"/>
  <c r="O186" i="63"/>
  <c r="N186" i="63"/>
  <c r="M186" i="63"/>
  <c r="L186" i="63"/>
  <c r="P185" i="63"/>
  <c r="O185" i="63"/>
  <c r="N185" i="63"/>
  <c r="M185" i="63"/>
  <c r="L185" i="63"/>
  <c r="P184" i="63"/>
  <c r="O184" i="63"/>
  <c r="N184" i="63"/>
  <c r="M184" i="63"/>
  <c r="L184" i="63"/>
  <c r="P183" i="63"/>
  <c r="O183" i="63"/>
  <c r="N183" i="63"/>
  <c r="M183" i="63"/>
  <c r="L183" i="63"/>
  <c r="P182" i="63"/>
  <c r="O182" i="63"/>
  <c r="N182" i="63"/>
  <c r="M182" i="63"/>
  <c r="L182" i="63"/>
  <c r="P181" i="63"/>
  <c r="O181" i="63"/>
  <c r="N181" i="63"/>
  <c r="M181" i="63"/>
  <c r="L181" i="63"/>
  <c r="P180" i="63"/>
  <c r="O180" i="63"/>
  <c r="N180" i="63"/>
  <c r="M180" i="63"/>
  <c r="L180" i="63"/>
  <c r="P179" i="63"/>
  <c r="O179" i="63"/>
  <c r="N179" i="63"/>
  <c r="M179" i="63"/>
  <c r="L179" i="63"/>
  <c r="P178" i="63"/>
  <c r="O178" i="63"/>
  <c r="N178" i="63"/>
  <c r="M178" i="63"/>
  <c r="L178" i="63"/>
  <c r="P177" i="63"/>
  <c r="O177" i="63"/>
  <c r="N177" i="63"/>
  <c r="M177" i="63"/>
  <c r="L177" i="63"/>
  <c r="P176" i="63"/>
  <c r="O176" i="63"/>
  <c r="N176" i="63"/>
  <c r="M176" i="63"/>
  <c r="L176" i="63"/>
  <c r="P175" i="63"/>
  <c r="O175" i="63"/>
  <c r="N175" i="63"/>
  <c r="M175" i="63"/>
  <c r="L175" i="63"/>
  <c r="P174" i="63"/>
  <c r="O174" i="63"/>
  <c r="N174" i="63"/>
  <c r="M174" i="63"/>
  <c r="L174" i="63"/>
  <c r="P173" i="63"/>
  <c r="O173" i="63"/>
  <c r="N173" i="63"/>
  <c r="M173" i="63"/>
  <c r="L173" i="63"/>
  <c r="P172" i="63"/>
  <c r="O172" i="63"/>
  <c r="N172" i="63"/>
  <c r="M172" i="63"/>
  <c r="L172" i="63"/>
  <c r="P171" i="63"/>
  <c r="O171" i="63"/>
  <c r="N171" i="63"/>
  <c r="M171" i="63"/>
  <c r="L171" i="63"/>
  <c r="P170" i="63"/>
  <c r="O170" i="63"/>
  <c r="N170" i="63"/>
  <c r="M170" i="63"/>
  <c r="L170" i="63"/>
  <c r="P169" i="63"/>
  <c r="O169" i="63"/>
  <c r="N169" i="63"/>
  <c r="M169" i="63"/>
  <c r="L169" i="63"/>
  <c r="P168" i="63"/>
  <c r="O168" i="63"/>
  <c r="N168" i="63"/>
  <c r="M168" i="63"/>
  <c r="L168" i="63"/>
  <c r="P167" i="63"/>
  <c r="O167" i="63"/>
  <c r="N167" i="63"/>
  <c r="M167" i="63"/>
  <c r="L167" i="63"/>
  <c r="P166" i="63"/>
  <c r="O166" i="63"/>
  <c r="N166" i="63"/>
  <c r="M166" i="63"/>
  <c r="L166" i="63"/>
  <c r="P165" i="63"/>
  <c r="O165" i="63"/>
  <c r="N165" i="63"/>
  <c r="M165" i="63"/>
  <c r="L165" i="63"/>
  <c r="P164" i="63"/>
  <c r="O164" i="63"/>
  <c r="N164" i="63"/>
  <c r="M164" i="63"/>
  <c r="L164" i="63"/>
  <c r="P163" i="63"/>
  <c r="O163" i="63"/>
  <c r="N163" i="63"/>
  <c r="M163" i="63"/>
  <c r="L163" i="63"/>
  <c r="P162" i="63"/>
  <c r="O162" i="63"/>
  <c r="N162" i="63"/>
  <c r="M162" i="63"/>
  <c r="L162" i="63"/>
  <c r="P161" i="63"/>
  <c r="O161" i="63"/>
  <c r="N161" i="63"/>
  <c r="M161" i="63"/>
  <c r="L161" i="63"/>
  <c r="P160" i="63"/>
  <c r="O160" i="63"/>
  <c r="N160" i="63"/>
  <c r="M160" i="63"/>
  <c r="L160" i="63"/>
  <c r="P159" i="63"/>
  <c r="O159" i="63"/>
  <c r="N159" i="63"/>
  <c r="M159" i="63"/>
  <c r="L159" i="63"/>
  <c r="P158" i="63"/>
  <c r="O158" i="63"/>
  <c r="N158" i="63"/>
  <c r="M158" i="63"/>
  <c r="L158" i="63"/>
  <c r="P157" i="63"/>
  <c r="O157" i="63"/>
  <c r="N157" i="63"/>
  <c r="M157" i="63"/>
  <c r="L157" i="63"/>
  <c r="P156" i="63"/>
  <c r="O156" i="63"/>
  <c r="N156" i="63"/>
  <c r="M156" i="63"/>
  <c r="L156" i="63"/>
  <c r="P155" i="63"/>
  <c r="O155" i="63"/>
  <c r="N155" i="63"/>
  <c r="M155" i="63"/>
  <c r="L155" i="63"/>
  <c r="P154" i="63"/>
  <c r="O154" i="63"/>
  <c r="N154" i="63"/>
  <c r="M154" i="63"/>
  <c r="L154" i="63"/>
  <c r="P153" i="63"/>
  <c r="O153" i="63"/>
  <c r="N153" i="63"/>
  <c r="M153" i="63"/>
  <c r="L153" i="63"/>
  <c r="P152" i="63"/>
  <c r="O152" i="63"/>
  <c r="N152" i="63"/>
  <c r="M152" i="63"/>
  <c r="L152" i="63"/>
  <c r="P151" i="63"/>
  <c r="O151" i="63"/>
  <c r="N151" i="63"/>
  <c r="M151" i="63"/>
  <c r="L151" i="63"/>
  <c r="P150" i="63"/>
  <c r="O150" i="63"/>
  <c r="N150" i="63"/>
  <c r="M150" i="63"/>
  <c r="L150" i="63"/>
  <c r="P149" i="63"/>
  <c r="O149" i="63"/>
  <c r="N149" i="63"/>
  <c r="M149" i="63"/>
  <c r="L149" i="63"/>
  <c r="P148" i="63"/>
  <c r="O148" i="63"/>
  <c r="N148" i="63"/>
  <c r="M148" i="63"/>
  <c r="L148" i="63"/>
  <c r="P147" i="63"/>
  <c r="O147" i="63"/>
  <c r="N147" i="63"/>
  <c r="M147" i="63"/>
  <c r="L147" i="63"/>
  <c r="P146" i="63"/>
  <c r="O146" i="63"/>
  <c r="N146" i="63"/>
  <c r="M146" i="63"/>
  <c r="L146" i="63"/>
  <c r="P145" i="63"/>
  <c r="O145" i="63"/>
  <c r="N145" i="63"/>
  <c r="M145" i="63"/>
  <c r="L145" i="63"/>
  <c r="P144" i="63"/>
  <c r="O144" i="63"/>
  <c r="N144" i="63"/>
  <c r="M144" i="63"/>
  <c r="L144" i="63"/>
  <c r="P143" i="63"/>
  <c r="O143" i="63"/>
  <c r="N143" i="63"/>
  <c r="M143" i="63"/>
  <c r="L143" i="63"/>
  <c r="P142" i="63"/>
  <c r="O142" i="63"/>
  <c r="N142" i="63"/>
  <c r="M142" i="63"/>
  <c r="L142" i="63"/>
  <c r="P141" i="63"/>
  <c r="O141" i="63"/>
  <c r="N141" i="63"/>
  <c r="M141" i="63"/>
  <c r="L141" i="63"/>
  <c r="P140" i="63"/>
  <c r="O140" i="63"/>
  <c r="N140" i="63"/>
  <c r="M140" i="63"/>
  <c r="L140" i="63"/>
  <c r="P139" i="63"/>
  <c r="O139" i="63"/>
  <c r="N139" i="63"/>
  <c r="M139" i="63"/>
  <c r="L139" i="63"/>
  <c r="P138" i="63"/>
  <c r="O138" i="63"/>
  <c r="N138" i="63"/>
  <c r="M138" i="63"/>
  <c r="L138" i="63"/>
  <c r="P137" i="63"/>
  <c r="O137" i="63"/>
  <c r="N137" i="63"/>
  <c r="M137" i="63"/>
  <c r="L137" i="63"/>
  <c r="P136" i="63"/>
  <c r="O136" i="63"/>
  <c r="N136" i="63"/>
  <c r="M136" i="63"/>
  <c r="L136" i="63"/>
  <c r="P135" i="63"/>
  <c r="O135" i="63"/>
  <c r="N135" i="63"/>
  <c r="M135" i="63"/>
  <c r="L135" i="63"/>
  <c r="P134" i="63"/>
  <c r="O134" i="63"/>
  <c r="N134" i="63"/>
  <c r="M134" i="63"/>
  <c r="L134" i="63"/>
  <c r="P133" i="63"/>
  <c r="O133" i="63"/>
  <c r="N133" i="63"/>
  <c r="M133" i="63"/>
  <c r="L133" i="63"/>
  <c r="P132" i="63"/>
  <c r="O132" i="63"/>
  <c r="N132" i="63"/>
  <c r="M132" i="63"/>
  <c r="L132" i="63"/>
  <c r="P131" i="63"/>
  <c r="O131" i="63"/>
  <c r="N131" i="63"/>
  <c r="M131" i="63"/>
  <c r="L131" i="63"/>
  <c r="P130" i="63"/>
  <c r="O130" i="63"/>
  <c r="N130" i="63"/>
  <c r="M130" i="63"/>
  <c r="L130" i="63"/>
  <c r="P129" i="63"/>
  <c r="O129" i="63"/>
  <c r="N129" i="63"/>
  <c r="M129" i="63"/>
  <c r="L129" i="63"/>
  <c r="P128" i="63"/>
  <c r="O128" i="63"/>
  <c r="N128" i="63"/>
  <c r="M128" i="63"/>
  <c r="L128" i="63"/>
  <c r="P127" i="63"/>
  <c r="O127" i="63"/>
  <c r="N127" i="63"/>
  <c r="M127" i="63"/>
  <c r="L127" i="63"/>
  <c r="P126" i="63"/>
  <c r="O126" i="63"/>
  <c r="N126" i="63"/>
  <c r="M126" i="63"/>
  <c r="L126" i="63"/>
  <c r="P125" i="63"/>
  <c r="O125" i="63"/>
  <c r="N125" i="63"/>
  <c r="M125" i="63"/>
  <c r="L125" i="63"/>
  <c r="P124" i="63"/>
  <c r="O124" i="63"/>
  <c r="N124" i="63"/>
  <c r="M124" i="63"/>
  <c r="L124" i="63"/>
  <c r="P123" i="63"/>
  <c r="O123" i="63"/>
  <c r="N123" i="63"/>
  <c r="M123" i="63"/>
  <c r="L123" i="63"/>
  <c r="P122" i="63"/>
  <c r="O122" i="63"/>
  <c r="N122" i="63"/>
  <c r="M122" i="63"/>
  <c r="L122" i="63"/>
  <c r="P121" i="63"/>
  <c r="O121" i="63"/>
  <c r="N121" i="63"/>
  <c r="M121" i="63"/>
  <c r="L121" i="63"/>
  <c r="P120" i="63"/>
  <c r="O120" i="63"/>
  <c r="N120" i="63"/>
  <c r="M120" i="63"/>
  <c r="L120" i="63"/>
  <c r="P119" i="63"/>
  <c r="O119" i="63"/>
  <c r="N119" i="63"/>
  <c r="M119" i="63"/>
  <c r="L119" i="63"/>
  <c r="P118" i="63"/>
  <c r="O118" i="63"/>
  <c r="N118" i="63"/>
  <c r="M118" i="63"/>
  <c r="L118" i="63"/>
  <c r="P117" i="63"/>
  <c r="O117" i="63"/>
  <c r="N117" i="63"/>
  <c r="M117" i="63"/>
  <c r="L117" i="63"/>
  <c r="P116" i="63"/>
  <c r="O116" i="63"/>
  <c r="N116" i="63"/>
  <c r="M116" i="63"/>
  <c r="L116" i="63"/>
  <c r="P115" i="63"/>
  <c r="O115" i="63"/>
  <c r="N115" i="63"/>
  <c r="M115" i="63"/>
  <c r="L115" i="63"/>
  <c r="P114" i="63"/>
  <c r="O114" i="63"/>
  <c r="N114" i="63"/>
  <c r="M114" i="63"/>
  <c r="L114" i="63"/>
  <c r="P113" i="63"/>
  <c r="O113" i="63"/>
  <c r="N113" i="63"/>
  <c r="M113" i="63"/>
  <c r="L113" i="63"/>
  <c r="P112" i="63"/>
  <c r="O112" i="63"/>
  <c r="N112" i="63"/>
  <c r="M112" i="63"/>
  <c r="L112" i="63"/>
  <c r="P111" i="63"/>
  <c r="O111" i="63"/>
  <c r="N111" i="63"/>
  <c r="M111" i="63"/>
  <c r="L111" i="63"/>
  <c r="P110" i="63"/>
  <c r="O110" i="63"/>
  <c r="N110" i="63"/>
  <c r="M110" i="63"/>
  <c r="L110" i="63"/>
  <c r="P109" i="63"/>
  <c r="O109" i="63"/>
  <c r="N109" i="63"/>
  <c r="M109" i="63"/>
  <c r="L109" i="63"/>
  <c r="P108" i="63"/>
  <c r="O108" i="63"/>
  <c r="N108" i="63"/>
  <c r="M108" i="63"/>
  <c r="L108" i="63"/>
  <c r="P107" i="63"/>
  <c r="O107" i="63"/>
  <c r="N107" i="63"/>
  <c r="M107" i="63"/>
  <c r="L107" i="63"/>
  <c r="P106" i="63"/>
  <c r="O106" i="63"/>
  <c r="N106" i="63"/>
  <c r="M106" i="63"/>
  <c r="L106" i="63"/>
  <c r="P105" i="63"/>
  <c r="O105" i="63"/>
  <c r="N105" i="63"/>
  <c r="M105" i="63"/>
  <c r="L105" i="63"/>
  <c r="P104" i="63"/>
  <c r="O104" i="63"/>
  <c r="N104" i="63"/>
  <c r="M104" i="63"/>
  <c r="L104" i="63"/>
  <c r="P103" i="63"/>
  <c r="O103" i="63"/>
  <c r="N103" i="63"/>
  <c r="M103" i="63"/>
  <c r="L103" i="63"/>
  <c r="P102" i="63"/>
  <c r="O102" i="63"/>
  <c r="N102" i="63"/>
  <c r="M102" i="63"/>
  <c r="L102" i="63"/>
  <c r="P101" i="63"/>
  <c r="O101" i="63"/>
  <c r="N101" i="63"/>
  <c r="M101" i="63"/>
  <c r="L101" i="63"/>
  <c r="P100" i="63"/>
  <c r="O100" i="63"/>
  <c r="N100" i="63"/>
  <c r="M100" i="63"/>
  <c r="L100" i="63"/>
  <c r="P99" i="63"/>
  <c r="O99" i="63"/>
  <c r="N99" i="63"/>
  <c r="M99" i="63"/>
  <c r="L99" i="63"/>
  <c r="P98" i="63"/>
  <c r="O98" i="63"/>
  <c r="N98" i="63"/>
  <c r="M98" i="63"/>
  <c r="L98" i="63"/>
  <c r="P97" i="63"/>
  <c r="O97" i="63"/>
  <c r="N97" i="63"/>
  <c r="M97" i="63"/>
  <c r="L97" i="63"/>
  <c r="P96" i="63"/>
  <c r="O96" i="63"/>
  <c r="N96" i="63"/>
  <c r="M96" i="63"/>
  <c r="L96" i="63"/>
  <c r="P95" i="63"/>
  <c r="O95" i="63"/>
  <c r="N95" i="63"/>
  <c r="M95" i="63"/>
  <c r="L95" i="63"/>
  <c r="P94" i="63"/>
  <c r="O94" i="63"/>
  <c r="N94" i="63"/>
  <c r="M94" i="63"/>
  <c r="L94" i="63"/>
  <c r="P93" i="63"/>
  <c r="O93" i="63"/>
  <c r="N93" i="63"/>
  <c r="M93" i="63"/>
  <c r="L93" i="63"/>
  <c r="P92" i="63"/>
  <c r="O92" i="63"/>
  <c r="N92" i="63"/>
  <c r="M92" i="63"/>
  <c r="L92" i="63"/>
  <c r="P91" i="63"/>
  <c r="O91" i="63"/>
  <c r="N91" i="63"/>
  <c r="M91" i="63"/>
  <c r="L91" i="63"/>
  <c r="P90" i="63"/>
  <c r="O90" i="63"/>
  <c r="N90" i="63"/>
  <c r="M90" i="63"/>
  <c r="L90" i="63"/>
  <c r="P89" i="63"/>
  <c r="O89" i="63"/>
  <c r="N89" i="63"/>
  <c r="M89" i="63"/>
  <c r="L89" i="63"/>
  <c r="P88" i="63"/>
  <c r="O88" i="63"/>
  <c r="N88" i="63"/>
  <c r="M88" i="63"/>
  <c r="L88" i="63"/>
  <c r="P87" i="63"/>
  <c r="O87" i="63"/>
  <c r="N87" i="63"/>
  <c r="M87" i="63"/>
  <c r="L87" i="63"/>
  <c r="P86" i="63"/>
  <c r="O86" i="63"/>
  <c r="N86" i="63"/>
  <c r="M86" i="63"/>
  <c r="L86" i="63"/>
  <c r="P85" i="63"/>
  <c r="O85" i="63"/>
  <c r="N85" i="63"/>
  <c r="M85" i="63"/>
  <c r="L85" i="63"/>
  <c r="P84" i="63"/>
  <c r="O84" i="63"/>
  <c r="N84" i="63"/>
  <c r="M84" i="63"/>
  <c r="L84" i="63"/>
  <c r="P83" i="63"/>
  <c r="O83" i="63"/>
  <c r="N83" i="63"/>
  <c r="M83" i="63"/>
  <c r="L83" i="63"/>
  <c r="P82" i="63"/>
  <c r="O82" i="63"/>
  <c r="N82" i="63"/>
  <c r="M82" i="63"/>
  <c r="L82" i="63"/>
  <c r="P81" i="63"/>
  <c r="O81" i="63"/>
  <c r="N81" i="63"/>
  <c r="M81" i="63"/>
  <c r="L81" i="63"/>
  <c r="P80" i="63"/>
  <c r="O80" i="63"/>
  <c r="N80" i="63"/>
  <c r="M80" i="63"/>
  <c r="L80" i="63"/>
  <c r="P79" i="63"/>
  <c r="O79" i="63"/>
  <c r="N79" i="63"/>
  <c r="M79" i="63"/>
  <c r="L79" i="63"/>
  <c r="P78" i="63"/>
  <c r="N78" i="63"/>
  <c r="M78" i="63"/>
  <c r="L78" i="63"/>
  <c r="O78" i="63" s="1"/>
  <c r="P77" i="63"/>
  <c r="O77" i="63"/>
  <c r="N77" i="63"/>
  <c r="M77" i="63"/>
  <c r="L77" i="63"/>
  <c r="P76" i="63"/>
  <c r="P75" i="63"/>
  <c r="P74" i="63"/>
  <c r="O74" i="63"/>
  <c r="N74" i="63"/>
  <c r="M74" i="63"/>
  <c r="L74" i="63"/>
  <c r="P73" i="63"/>
  <c r="P72" i="63"/>
  <c r="P71" i="63"/>
  <c r="P70" i="63"/>
  <c r="L70" i="63"/>
  <c r="O70" i="63" s="1"/>
  <c r="P69" i="63"/>
  <c r="P68" i="63"/>
  <c r="P67" i="63"/>
  <c r="P66" i="63"/>
  <c r="O66" i="63"/>
  <c r="N66" i="63"/>
  <c r="M66" i="63"/>
  <c r="L66" i="63"/>
  <c r="P65" i="63"/>
  <c r="O65" i="63"/>
  <c r="N65" i="63"/>
  <c r="M65" i="63"/>
  <c r="L65" i="63"/>
  <c r="P64" i="63"/>
  <c r="O64" i="63"/>
  <c r="N64" i="63"/>
  <c r="M64" i="63"/>
  <c r="L64" i="63"/>
  <c r="P63" i="63"/>
  <c r="O63" i="63"/>
  <c r="N63" i="63"/>
  <c r="M63" i="63"/>
  <c r="L63" i="63"/>
  <c r="P62" i="63"/>
  <c r="L62" i="63"/>
  <c r="M62" i="63" s="1"/>
  <c r="P61" i="63"/>
  <c r="O61" i="63"/>
  <c r="N61" i="63"/>
  <c r="M61" i="63"/>
  <c r="L61" i="63"/>
  <c r="P60" i="63"/>
  <c r="O60" i="63"/>
  <c r="N60" i="63"/>
  <c r="M60" i="63"/>
  <c r="L60" i="63"/>
  <c r="P59" i="63"/>
  <c r="P58" i="63"/>
  <c r="O58" i="63"/>
  <c r="N58" i="63"/>
  <c r="M58" i="63"/>
  <c r="L58" i="63"/>
  <c r="P57" i="63"/>
  <c r="P56" i="63"/>
  <c r="P55" i="63"/>
  <c r="P54" i="63"/>
  <c r="O54" i="63"/>
  <c r="N54" i="63"/>
  <c r="M54" i="63"/>
  <c r="L54" i="63"/>
  <c r="P53" i="63"/>
  <c r="P52" i="63"/>
  <c r="P51" i="63"/>
  <c r="N51" i="63"/>
  <c r="L51" i="63"/>
  <c r="M51" i="63"/>
  <c r="P50" i="63"/>
  <c r="P49" i="63"/>
  <c r="P48" i="63"/>
  <c r="O48" i="63"/>
  <c r="N48" i="63"/>
  <c r="M48" i="63"/>
  <c r="L48" i="63"/>
  <c r="P47" i="63"/>
  <c r="P46" i="63"/>
  <c r="O46" i="63"/>
  <c r="N46" i="63"/>
  <c r="M46" i="63"/>
  <c r="L46" i="63"/>
  <c r="P45" i="63"/>
  <c r="O45" i="63"/>
  <c r="N45" i="63"/>
  <c r="M45" i="63"/>
  <c r="L45" i="63"/>
  <c r="P44" i="63"/>
  <c r="P43" i="63"/>
  <c r="L43" i="63"/>
  <c r="M43" i="63"/>
  <c r="P41" i="63"/>
  <c r="O41" i="63"/>
  <c r="L41" i="63"/>
  <c r="N41" i="63"/>
  <c r="P40" i="63"/>
  <c r="O40" i="63"/>
  <c r="N40" i="63"/>
  <c r="M40" i="63"/>
  <c r="L40" i="63"/>
  <c r="P39" i="63"/>
  <c r="L39" i="63"/>
  <c r="N39" i="63" s="1"/>
  <c r="P38" i="63"/>
  <c r="P37" i="63"/>
  <c r="P36" i="63"/>
  <c r="L36" i="63"/>
  <c r="O36" i="63"/>
  <c r="P35" i="63"/>
  <c r="O35" i="63"/>
  <c r="N35" i="63"/>
  <c r="M35" i="63"/>
  <c r="L35" i="63"/>
  <c r="P33" i="63"/>
  <c r="P32" i="63"/>
  <c r="L32" i="63"/>
  <c r="O32" i="63"/>
  <c r="P31" i="63"/>
  <c r="O31" i="63"/>
  <c r="N31" i="63"/>
  <c r="M31" i="63"/>
  <c r="L31" i="63"/>
  <c r="P30" i="63"/>
  <c r="L30" i="63"/>
  <c r="N30" i="63" s="1"/>
  <c r="P29" i="63"/>
  <c r="L29" i="63"/>
  <c r="O29" i="63"/>
  <c r="P27" i="63"/>
  <c r="P26" i="63"/>
  <c r="P25" i="63"/>
  <c r="P24" i="63"/>
  <c r="O24" i="63"/>
  <c r="N24" i="63"/>
  <c r="M24" i="63"/>
  <c r="L24" i="63"/>
  <c r="P23" i="63"/>
  <c r="O23" i="63"/>
  <c r="N23" i="63"/>
  <c r="M23" i="63"/>
  <c r="L23" i="63"/>
  <c r="P22" i="63"/>
  <c r="L20" i="63"/>
  <c r="M20" i="63"/>
  <c r="O18" i="63"/>
  <c r="N18" i="63"/>
  <c r="M18" i="63"/>
  <c r="L18" i="63"/>
  <c r="L14" i="63"/>
  <c r="N14" i="63"/>
  <c r="P12" i="63"/>
  <c r="L12" i="63"/>
  <c r="O12" i="63"/>
  <c r="P11" i="63"/>
  <c r="P10" i="63"/>
  <c r="L10" i="63"/>
  <c r="O10" i="63"/>
  <c r="P9" i="63"/>
  <c r="P8" i="63"/>
  <c r="L8" i="63"/>
  <c r="O8" i="63" s="1"/>
  <c r="P6" i="63"/>
  <c r="P5" i="63"/>
  <c r="L5" i="63"/>
  <c r="N5" i="63"/>
  <c r="P4" i="63"/>
  <c r="P3" i="63"/>
  <c r="P200" i="62"/>
  <c r="O200" i="62"/>
  <c r="N200" i="62"/>
  <c r="M200" i="62"/>
  <c r="L200" i="62"/>
  <c r="E200" i="62"/>
  <c r="P199" i="62"/>
  <c r="O199" i="62"/>
  <c r="N199" i="62"/>
  <c r="M199" i="62"/>
  <c r="L199" i="62"/>
  <c r="E199" i="62"/>
  <c r="P198" i="62"/>
  <c r="O198" i="62"/>
  <c r="N198" i="62"/>
  <c r="M198" i="62"/>
  <c r="L198" i="62"/>
  <c r="E198" i="62"/>
  <c r="P197" i="62"/>
  <c r="O197" i="62"/>
  <c r="N197" i="62"/>
  <c r="M197" i="62"/>
  <c r="L197" i="62"/>
  <c r="E197" i="62"/>
  <c r="P196" i="62"/>
  <c r="O196" i="62"/>
  <c r="N196" i="62"/>
  <c r="M196" i="62"/>
  <c r="L196" i="62"/>
  <c r="E196" i="62"/>
  <c r="P195" i="62"/>
  <c r="O195" i="62"/>
  <c r="N195" i="62"/>
  <c r="M195" i="62"/>
  <c r="L195" i="62"/>
  <c r="E195" i="62"/>
  <c r="P194" i="62"/>
  <c r="O194" i="62"/>
  <c r="N194" i="62"/>
  <c r="M194" i="62"/>
  <c r="L194" i="62"/>
  <c r="E194" i="62"/>
  <c r="P193" i="62"/>
  <c r="O193" i="62"/>
  <c r="N193" i="62"/>
  <c r="M193" i="62"/>
  <c r="L193" i="62"/>
  <c r="E193" i="62"/>
  <c r="P192" i="62"/>
  <c r="O192" i="62"/>
  <c r="N192" i="62"/>
  <c r="M192" i="62"/>
  <c r="L192" i="62"/>
  <c r="E192" i="62"/>
  <c r="P191" i="62"/>
  <c r="O191" i="62"/>
  <c r="N191" i="62"/>
  <c r="M191" i="62"/>
  <c r="L191" i="62"/>
  <c r="E191" i="62"/>
  <c r="P190" i="62"/>
  <c r="O190" i="62"/>
  <c r="N190" i="62"/>
  <c r="M190" i="62"/>
  <c r="L190" i="62"/>
  <c r="E190" i="62"/>
  <c r="P189" i="62"/>
  <c r="O189" i="62"/>
  <c r="N189" i="62"/>
  <c r="M189" i="62"/>
  <c r="L189" i="62"/>
  <c r="E189" i="62"/>
  <c r="P188" i="62"/>
  <c r="O188" i="62"/>
  <c r="N188" i="62"/>
  <c r="M188" i="62"/>
  <c r="L188" i="62"/>
  <c r="E188" i="62"/>
  <c r="P187" i="62"/>
  <c r="O187" i="62"/>
  <c r="N187" i="62"/>
  <c r="M187" i="62"/>
  <c r="L187" i="62"/>
  <c r="E187" i="62"/>
  <c r="P186" i="62"/>
  <c r="O186" i="62"/>
  <c r="N186" i="62"/>
  <c r="M186" i="62"/>
  <c r="L186" i="62"/>
  <c r="E186" i="62"/>
  <c r="P185" i="62"/>
  <c r="O185" i="62"/>
  <c r="N185" i="62"/>
  <c r="M185" i="62"/>
  <c r="L185" i="62"/>
  <c r="E185" i="62"/>
  <c r="P184" i="62"/>
  <c r="O184" i="62"/>
  <c r="N184" i="62"/>
  <c r="M184" i="62"/>
  <c r="L184" i="62"/>
  <c r="E184" i="62"/>
  <c r="P183" i="62"/>
  <c r="O183" i="62"/>
  <c r="N183" i="62"/>
  <c r="M183" i="62"/>
  <c r="L183" i="62"/>
  <c r="E183" i="62"/>
  <c r="P182" i="62"/>
  <c r="O182" i="62"/>
  <c r="N182" i="62"/>
  <c r="M182" i="62"/>
  <c r="L182" i="62"/>
  <c r="E182" i="62"/>
  <c r="P181" i="62"/>
  <c r="O181" i="62"/>
  <c r="N181" i="62"/>
  <c r="M181" i="62"/>
  <c r="L181" i="62"/>
  <c r="E181" i="62"/>
  <c r="P180" i="62"/>
  <c r="O180" i="62"/>
  <c r="N180" i="62"/>
  <c r="M180" i="62"/>
  <c r="L180" i="62"/>
  <c r="E180" i="62"/>
  <c r="P179" i="62"/>
  <c r="O179" i="62"/>
  <c r="N179" i="62"/>
  <c r="M179" i="62"/>
  <c r="L179" i="62"/>
  <c r="E179" i="62"/>
  <c r="P178" i="62"/>
  <c r="O178" i="62"/>
  <c r="N178" i="62"/>
  <c r="M178" i="62"/>
  <c r="L178" i="62"/>
  <c r="E178" i="62"/>
  <c r="P177" i="62"/>
  <c r="O177" i="62"/>
  <c r="N177" i="62"/>
  <c r="M177" i="62"/>
  <c r="L177" i="62"/>
  <c r="E177" i="62"/>
  <c r="P176" i="62"/>
  <c r="O176" i="62"/>
  <c r="N176" i="62"/>
  <c r="M176" i="62"/>
  <c r="L176" i="62"/>
  <c r="E176" i="62"/>
  <c r="P175" i="62"/>
  <c r="O175" i="62"/>
  <c r="N175" i="62"/>
  <c r="M175" i="62"/>
  <c r="L175" i="62"/>
  <c r="E175" i="62"/>
  <c r="P174" i="62"/>
  <c r="O174" i="62"/>
  <c r="N174" i="62"/>
  <c r="M174" i="62"/>
  <c r="L174" i="62"/>
  <c r="E174" i="62"/>
  <c r="P173" i="62"/>
  <c r="O173" i="62"/>
  <c r="N173" i="62"/>
  <c r="M173" i="62"/>
  <c r="L173" i="62"/>
  <c r="E173" i="62"/>
  <c r="P172" i="62"/>
  <c r="O172" i="62"/>
  <c r="N172" i="62"/>
  <c r="M172" i="62"/>
  <c r="L172" i="62"/>
  <c r="E172" i="62"/>
  <c r="P171" i="62"/>
  <c r="O171" i="62"/>
  <c r="N171" i="62"/>
  <c r="M171" i="62"/>
  <c r="L171" i="62"/>
  <c r="E171" i="62"/>
  <c r="P170" i="62"/>
  <c r="O170" i="62"/>
  <c r="N170" i="62"/>
  <c r="M170" i="62"/>
  <c r="L170" i="62"/>
  <c r="E170" i="62"/>
  <c r="P169" i="62"/>
  <c r="O169" i="62"/>
  <c r="N169" i="62"/>
  <c r="M169" i="62"/>
  <c r="L169" i="62"/>
  <c r="E169" i="62"/>
  <c r="P168" i="62"/>
  <c r="O168" i="62"/>
  <c r="N168" i="62"/>
  <c r="M168" i="62"/>
  <c r="L168" i="62"/>
  <c r="E168" i="62"/>
  <c r="P167" i="62"/>
  <c r="O167" i="62"/>
  <c r="N167" i="62"/>
  <c r="M167" i="62"/>
  <c r="L167" i="62"/>
  <c r="E167" i="62"/>
  <c r="P166" i="62"/>
  <c r="O166" i="62"/>
  <c r="N166" i="62"/>
  <c r="M166" i="62"/>
  <c r="L166" i="62"/>
  <c r="E166" i="62"/>
  <c r="P165" i="62"/>
  <c r="O165" i="62"/>
  <c r="N165" i="62"/>
  <c r="M165" i="62"/>
  <c r="L165" i="62"/>
  <c r="E165" i="62"/>
  <c r="P164" i="62"/>
  <c r="O164" i="62"/>
  <c r="N164" i="62"/>
  <c r="M164" i="62"/>
  <c r="L164" i="62"/>
  <c r="E164" i="62"/>
  <c r="P163" i="62"/>
  <c r="O163" i="62"/>
  <c r="N163" i="62"/>
  <c r="M163" i="62"/>
  <c r="L163" i="62"/>
  <c r="E163" i="62"/>
  <c r="P162" i="62"/>
  <c r="O162" i="62"/>
  <c r="N162" i="62"/>
  <c r="M162" i="62"/>
  <c r="L162" i="62"/>
  <c r="E162" i="62"/>
  <c r="P161" i="62"/>
  <c r="O161" i="62"/>
  <c r="N161" i="62"/>
  <c r="M161" i="62"/>
  <c r="L161" i="62"/>
  <c r="E161" i="62"/>
  <c r="P160" i="62"/>
  <c r="O160" i="62"/>
  <c r="N160" i="62"/>
  <c r="M160" i="62"/>
  <c r="L160" i="62"/>
  <c r="E160" i="62"/>
  <c r="P159" i="62"/>
  <c r="O159" i="62"/>
  <c r="N159" i="62"/>
  <c r="M159" i="62"/>
  <c r="L159" i="62"/>
  <c r="E159" i="62"/>
  <c r="P158" i="62"/>
  <c r="O158" i="62"/>
  <c r="N158" i="62"/>
  <c r="M158" i="62"/>
  <c r="L158" i="62"/>
  <c r="E158" i="62"/>
  <c r="P157" i="62"/>
  <c r="O157" i="62"/>
  <c r="N157" i="62"/>
  <c r="M157" i="62"/>
  <c r="L157" i="62"/>
  <c r="E157" i="62"/>
  <c r="P156" i="62"/>
  <c r="O156" i="62"/>
  <c r="N156" i="62"/>
  <c r="M156" i="62"/>
  <c r="L156" i="62"/>
  <c r="E156" i="62"/>
  <c r="P155" i="62"/>
  <c r="O155" i="62"/>
  <c r="N155" i="62"/>
  <c r="M155" i="62"/>
  <c r="L155" i="62"/>
  <c r="E155" i="62"/>
  <c r="P154" i="62"/>
  <c r="O154" i="62"/>
  <c r="N154" i="62"/>
  <c r="M154" i="62"/>
  <c r="L154" i="62"/>
  <c r="E154" i="62"/>
  <c r="P153" i="62"/>
  <c r="O153" i="62"/>
  <c r="N153" i="62"/>
  <c r="M153" i="62"/>
  <c r="L153" i="62"/>
  <c r="E153" i="62"/>
  <c r="P152" i="62"/>
  <c r="O152" i="62"/>
  <c r="N152" i="62"/>
  <c r="M152" i="62"/>
  <c r="L152" i="62"/>
  <c r="E152" i="62"/>
  <c r="P151" i="62"/>
  <c r="O151" i="62"/>
  <c r="N151" i="62"/>
  <c r="M151" i="62"/>
  <c r="L151" i="62"/>
  <c r="E151" i="62"/>
  <c r="P150" i="62"/>
  <c r="O150" i="62"/>
  <c r="N150" i="62"/>
  <c r="M150" i="62"/>
  <c r="L150" i="62"/>
  <c r="E150" i="62"/>
  <c r="P149" i="62"/>
  <c r="O149" i="62"/>
  <c r="N149" i="62"/>
  <c r="M149" i="62"/>
  <c r="L149" i="62"/>
  <c r="E149" i="62"/>
  <c r="P148" i="62"/>
  <c r="O148" i="62"/>
  <c r="N148" i="62"/>
  <c r="M148" i="62"/>
  <c r="L148" i="62"/>
  <c r="E148" i="62"/>
  <c r="P147" i="62"/>
  <c r="O147" i="62"/>
  <c r="N147" i="62"/>
  <c r="M147" i="62"/>
  <c r="L147" i="62"/>
  <c r="E147" i="62"/>
  <c r="P146" i="62"/>
  <c r="O146" i="62"/>
  <c r="N146" i="62"/>
  <c r="M146" i="62"/>
  <c r="L146" i="62"/>
  <c r="E146" i="62"/>
  <c r="P145" i="62"/>
  <c r="O145" i="62"/>
  <c r="N145" i="62"/>
  <c r="M145" i="62"/>
  <c r="L145" i="62"/>
  <c r="E145" i="62"/>
  <c r="P144" i="62"/>
  <c r="O144" i="62"/>
  <c r="N144" i="62"/>
  <c r="M144" i="62"/>
  <c r="L144" i="62"/>
  <c r="E144" i="62"/>
  <c r="P143" i="62"/>
  <c r="O143" i="62"/>
  <c r="N143" i="62"/>
  <c r="M143" i="62"/>
  <c r="L143" i="62"/>
  <c r="E143" i="62"/>
  <c r="P142" i="62"/>
  <c r="O142" i="62"/>
  <c r="N142" i="62"/>
  <c r="M142" i="62"/>
  <c r="L142" i="62"/>
  <c r="E142" i="62"/>
  <c r="P141" i="62"/>
  <c r="O141" i="62"/>
  <c r="N141" i="62"/>
  <c r="M141" i="62"/>
  <c r="L141" i="62"/>
  <c r="E141" i="62"/>
  <c r="P140" i="62"/>
  <c r="O140" i="62"/>
  <c r="N140" i="62"/>
  <c r="M140" i="62"/>
  <c r="L140" i="62"/>
  <c r="E140" i="62"/>
  <c r="P139" i="62"/>
  <c r="O139" i="62"/>
  <c r="N139" i="62"/>
  <c r="M139" i="62"/>
  <c r="L139" i="62"/>
  <c r="E139" i="62"/>
  <c r="P138" i="62"/>
  <c r="O138" i="62"/>
  <c r="N138" i="62"/>
  <c r="M138" i="62"/>
  <c r="L138" i="62"/>
  <c r="E138" i="62"/>
  <c r="P137" i="62"/>
  <c r="O137" i="62"/>
  <c r="N137" i="62"/>
  <c r="M137" i="62"/>
  <c r="L137" i="62"/>
  <c r="E137" i="62"/>
  <c r="P136" i="62"/>
  <c r="O136" i="62"/>
  <c r="N136" i="62"/>
  <c r="M136" i="62"/>
  <c r="L136" i="62"/>
  <c r="E136" i="62"/>
  <c r="P135" i="62"/>
  <c r="O135" i="62"/>
  <c r="N135" i="62"/>
  <c r="M135" i="62"/>
  <c r="L135" i="62"/>
  <c r="E135" i="62"/>
  <c r="P134" i="62"/>
  <c r="O134" i="62"/>
  <c r="N134" i="62"/>
  <c r="M134" i="62"/>
  <c r="L134" i="62"/>
  <c r="E134" i="62"/>
  <c r="P133" i="62"/>
  <c r="O133" i="62"/>
  <c r="N133" i="62"/>
  <c r="M133" i="62"/>
  <c r="L133" i="62"/>
  <c r="E133" i="62"/>
  <c r="P132" i="62"/>
  <c r="O132" i="62"/>
  <c r="N132" i="62"/>
  <c r="M132" i="62"/>
  <c r="L132" i="62"/>
  <c r="E132" i="62"/>
  <c r="P131" i="62"/>
  <c r="O131" i="62"/>
  <c r="N131" i="62"/>
  <c r="M131" i="62"/>
  <c r="L131" i="62"/>
  <c r="E131" i="62"/>
  <c r="P130" i="62"/>
  <c r="O130" i="62"/>
  <c r="N130" i="62"/>
  <c r="M130" i="62"/>
  <c r="L130" i="62"/>
  <c r="E130" i="62"/>
  <c r="P129" i="62"/>
  <c r="O129" i="62"/>
  <c r="N129" i="62"/>
  <c r="M129" i="62"/>
  <c r="L129" i="62"/>
  <c r="E129" i="62"/>
  <c r="P128" i="62"/>
  <c r="O128" i="62"/>
  <c r="N128" i="62"/>
  <c r="M128" i="62"/>
  <c r="L128" i="62"/>
  <c r="E128" i="62"/>
  <c r="P127" i="62"/>
  <c r="O127" i="62"/>
  <c r="N127" i="62"/>
  <c r="M127" i="62"/>
  <c r="L127" i="62"/>
  <c r="E127" i="62"/>
  <c r="P126" i="62"/>
  <c r="O126" i="62"/>
  <c r="N126" i="62"/>
  <c r="M126" i="62"/>
  <c r="L126" i="62"/>
  <c r="E126" i="62"/>
  <c r="P125" i="62"/>
  <c r="O125" i="62"/>
  <c r="N125" i="62"/>
  <c r="M125" i="62"/>
  <c r="L125" i="62"/>
  <c r="E125" i="62"/>
  <c r="P124" i="62"/>
  <c r="O124" i="62"/>
  <c r="N124" i="62"/>
  <c r="M124" i="62"/>
  <c r="L124" i="62"/>
  <c r="E124" i="62"/>
  <c r="P123" i="62"/>
  <c r="O123" i="62"/>
  <c r="N123" i="62"/>
  <c r="M123" i="62"/>
  <c r="L123" i="62"/>
  <c r="E123" i="62"/>
  <c r="P122" i="62"/>
  <c r="O122" i="62"/>
  <c r="N122" i="62"/>
  <c r="M122" i="62"/>
  <c r="L122" i="62"/>
  <c r="E122" i="62"/>
  <c r="P121" i="62"/>
  <c r="O121" i="62"/>
  <c r="N121" i="62"/>
  <c r="M121" i="62"/>
  <c r="L121" i="62"/>
  <c r="E121" i="62"/>
  <c r="P120" i="62"/>
  <c r="O120" i="62"/>
  <c r="N120" i="62"/>
  <c r="M120" i="62"/>
  <c r="L120" i="62"/>
  <c r="E120" i="62"/>
  <c r="P119" i="62"/>
  <c r="O119" i="62"/>
  <c r="N119" i="62"/>
  <c r="M119" i="62"/>
  <c r="L119" i="62"/>
  <c r="E119" i="62"/>
  <c r="P118" i="62"/>
  <c r="O118" i="62"/>
  <c r="N118" i="62"/>
  <c r="M118" i="62"/>
  <c r="L118" i="62"/>
  <c r="E118" i="62"/>
  <c r="P117" i="62"/>
  <c r="O117" i="62"/>
  <c r="N117" i="62"/>
  <c r="M117" i="62"/>
  <c r="L117" i="62"/>
  <c r="E117" i="62"/>
  <c r="P116" i="62"/>
  <c r="O116" i="62"/>
  <c r="N116" i="62"/>
  <c r="M116" i="62"/>
  <c r="L116" i="62"/>
  <c r="E116" i="62"/>
  <c r="P115" i="62"/>
  <c r="O115" i="62"/>
  <c r="N115" i="62"/>
  <c r="M115" i="62"/>
  <c r="L115" i="62"/>
  <c r="E115" i="62"/>
  <c r="P114" i="62"/>
  <c r="O114" i="62"/>
  <c r="N114" i="62"/>
  <c r="M114" i="62"/>
  <c r="L114" i="62"/>
  <c r="E114" i="62"/>
  <c r="P113" i="62"/>
  <c r="O113" i="62"/>
  <c r="N113" i="62"/>
  <c r="M113" i="62"/>
  <c r="L113" i="62"/>
  <c r="E113" i="62"/>
  <c r="P112" i="62"/>
  <c r="O112" i="62"/>
  <c r="N112" i="62"/>
  <c r="M112" i="62"/>
  <c r="L112" i="62"/>
  <c r="E112" i="62"/>
  <c r="P111" i="62"/>
  <c r="O111" i="62"/>
  <c r="N111" i="62"/>
  <c r="M111" i="62"/>
  <c r="L111" i="62"/>
  <c r="E111" i="62"/>
  <c r="P110" i="62"/>
  <c r="O110" i="62"/>
  <c r="N110" i="62"/>
  <c r="M110" i="62"/>
  <c r="L110" i="62"/>
  <c r="E110" i="62"/>
  <c r="P109" i="62"/>
  <c r="O109" i="62"/>
  <c r="N109" i="62"/>
  <c r="M109" i="62"/>
  <c r="L109" i="62"/>
  <c r="E109" i="62"/>
  <c r="P108" i="62"/>
  <c r="O108" i="62"/>
  <c r="N108" i="62"/>
  <c r="M108" i="62"/>
  <c r="L108" i="62"/>
  <c r="E108" i="62"/>
  <c r="P107" i="62"/>
  <c r="O107" i="62"/>
  <c r="N107" i="62"/>
  <c r="M107" i="62"/>
  <c r="L107" i="62"/>
  <c r="E107" i="62"/>
  <c r="P106" i="62"/>
  <c r="O106" i="62"/>
  <c r="N106" i="62"/>
  <c r="M106" i="62"/>
  <c r="L106" i="62"/>
  <c r="E106" i="62"/>
  <c r="P105" i="62"/>
  <c r="O105" i="62"/>
  <c r="N105" i="62"/>
  <c r="M105" i="62"/>
  <c r="L105" i="62"/>
  <c r="E105" i="62"/>
  <c r="P104" i="62"/>
  <c r="O104" i="62"/>
  <c r="N104" i="62"/>
  <c r="M104" i="62"/>
  <c r="L104" i="62"/>
  <c r="E104" i="62"/>
  <c r="P103" i="62"/>
  <c r="O103" i="62"/>
  <c r="N103" i="62"/>
  <c r="M103" i="62"/>
  <c r="L103" i="62"/>
  <c r="E103" i="62"/>
  <c r="P102" i="62"/>
  <c r="O102" i="62"/>
  <c r="N102" i="62"/>
  <c r="M102" i="62"/>
  <c r="L102" i="62"/>
  <c r="E102" i="62"/>
  <c r="P101" i="62"/>
  <c r="O101" i="62"/>
  <c r="N101" i="62"/>
  <c r="M101" i="62"/>
  <c r="L101" i="62"/>
  <c r="E101" i="62"/>
  <c r="P100" i="62"/>
  <c r="O100" i="62"/>
  <c r="N100" i="62"/>
  <c r="M100" i="62"/>
  <c r="L100" i="62"/>
  <c r="E100" i="62"/>
  <c r="P99" i="62"/>
  <c r="O99" i="62"/>
  <c r="N99" i="62"/>
  <c r="M99" i="62"/>
  <c r="L99" i="62"/>
  <c r="E99" i="62"/>
  <c r="P98" i="62"/>
  <c r="O98" i="62"/>
  <c r="N98" i="62"/>
  <c r="M98" i="62"/>
  <c r="L98" i="62"/>
  <c r="E98" i="62"/>
  <c r="P97" i="62"/>
  <c r="O97" i="62"/>
  <c r="N97" i="62"/>
  <c r="M97" i="62"/>
  <c r="L97" i="62"/>
  <c r="E97" i="62"/>
  <c r="P96" i="62"/>
  <c r="O96" i="62"/>
  <c r="N96" i="62"/>
  <c r="M96" i="62"/>
  <c r="L96" i="62"/>
  <c r="E96" i="62"/>
  <c r="P95" i="62"/>
  <c r="O95" i="62"/>
  <c r="N95" i="62"/>
  <c r="M95" i="62"/>
  <c r="L95" i="62"/>
  <c r="E95" i="62"/>
  <c r="P94" i="62"/>
  <c r="O94" i="62"/>
  <c r="N94" i="62"/>
  <c r="M94" i="62"/>
  <c r="L94" i="62"/>
  <c r="E94" i="62"/>
  <c r="P93" i="62"/>
  <c r="O93" i="62"/>
  <c r="N93" i="62"/>
  <c r="M93" i="62"/>
  <c r="L93" i="62"/>
  <c r="E93" i="62"/>
  <c r="P92" i="62"/>
  <c r="O92" i="62"/>
  <c r="N92" i="62"/>
  <c r="M92" i="62"/>
  <c r="L92" i="62"/>
  <c r="E92" i="62"/>
  <c r="P91" i="62"/>
  <c r="O91" i="62"/>
  <c r="N91" i="62"/>
  <c r="M91" i="62"/>
  <c r="L91" i="62"/>
  <c r="E91" i="62"/>
  <c r="P90" i="62"/>
  <c r="O90" i="62"/>
  <c r="N90" i="62"/>
  <c r="M90" i="62"/>
  <c r="L90" i="62"/>
  <c r="E90" i="62"/>
  <c r="P89" i="62"/>
  <c r="O89" i="62"/>
  <c r="N89" i="62"/>
  <c r="M89" i="62"/>
  <c r="L89" i="62"/>
  <c r="E89" i="62"/>
  <c r="P88" i="62"/>
  <c r="O88" i="62"/>
  <c r="N88" i="62"/>
  <c r="M88" i="62"/>
  <c r="L88" i="62"/>
  <c r="E88" i="62"/>
  <c r="P87" i="62"/>
  <c r="O87" i="62"/>
  <c r="N87" i="62"/>
  <c r="M87" i="62"/>
  <c r="L87" i="62"/>
  <c r="E87" i="62"/>
  <c r="P86" i="62"/>
  <c r="O86" i="62"/>
  <c r="N86" i="62"/>
  <c r="M86" i="62"/>
  <c r="L86" i="62"/>
  <c r="E86" i="62"/>
  <c r="P85" i="62"/>
  <c r="O85" i="62"/>
  <c r="N85" i="62"/>
  <c r="M85" i="62"/>
  <c r="L85" i="62"/>
  <c r="E85" i="62"/>
  <c r="P84" i="62"/>
  <c r="O84" i="62"/>
  <c r="N84" i="62"/>
  <c r="M84" i="62"/>
  <c r="L84" i="62"/>
  <c r="E84" i="62"/>
  <c r="P83" i="62"/>
  <c r="O83" i="62"/>
  <c r="N83" i="62"/>
  <c r="M83" i="62"/>
  <c r="L83" i="62"/>
  <c r="E83" i="62"/>
  <c r="P82" i="62"/>
  <c r="O82" i="62"/>
  <c r="N82" i="62"/>
  <c r="M82" i="62"/>
  <c r="L82" i="62"/>
  <c r="E82" i="62"/>
  <c r="P81" i="62"/>
  <c r="O81" i="62"/>
  <c r="N81" i="62"/>
  <c r="M81" i="62"/>
  <c r="L81" i="62"/>
  <c r="E81" i="62"/>
  <c r="P80" i="62"/>
  <c r="O80" i="62"/>
  <c r="N80" i="62"/>
  <c r="M80" i="62"/>
  <c r="L80" i="62"/>
  <c r="E80" i="62"/>
  <c r="P79" i="62"/>
  <c r="O79" i="62"/>
  <c r="N79" i="62"/>
  <c r="M79" i="62"/>
  <c r="L79" i="62"/>
  <c r="E79" i="62"/>
  <c r="P78" i="62"/>
  <c r="O78" i="62"/>
  <c r="N78" i="62"/>
  <c r="M78" i="62"/>
  <c r="L78" i="62"/>
  <c r="E78" i="62"/>
  <c r="P77" i="62"/>
  <c r="O77" i="62"/>
  <c r="N77" i="62"/>
  <c r="M77" i="62"/>
  <c r="L77" i="62"/>
  <c r="E77" i="62"/>
  <c r="P76" i="62"/>
  <c r="O76" i="62"/>
  <c r="N76" i="62"/>
  <c r="M76" i="62"/>
  <c r="L76" i="62"/>
  <c r="E76" i="62"/>
  <c r="P75" i="62"/>
  <c r="O75" i="62"/>
  <c r="N75" i="62"/>
  <c r="M75" i="62"/>
  <c r="L75" i="62"/>
  <c r="E75" i="62"/>
  <c r="P74" i="62"/>
  <c r="O74" i="62"/>
  <c r="N74" i="62"/>
  <c r="M74" i="62"/>
  <c r="L74" i="62"/>
  <c r="E74" i="62"/>
  <c r="P73" i="62"/>
  <c r="E73" i="62"/>
  <c r="L73" i="62" s="1"/>
  <c r="O73" i="62" s="1"/>
  <c r="P72" i="62"/>
  <c r="O72" i="62"/>
  <c r="N72" i="62"/>
  <c r="M72" i="62"/>
  <c r="L72" i="62"/>
  <c r="E72" i="62"/>
  <c r="P71" i="62"/>
  <c r="E71" i="62"/>
  <c r="L71" i="62" s="1"/>
  <c r="E70" i="62"/>
  <c r="L70" i="62" s="1"/>
  <c r="O69" i="62"/>
  <c r="N69" i="62"/>
  <c r="M69" i="62"/>
  <c r="L69" i="62"/>
  <c r="E69" i="62"/>
  <c r="E66" i="62"/>
  <c r="L66" i="62" s="1"/>
  <c r="E65" i="62"/>
  <c r="L65" i="62" s="1"/>
  <c r="E64" i="62"/>
  <c r="L64" i="62"/>
  <c r="E63" i="62"/>
  <c r="V39" i="62" s="1"/>
  <c r="L63" i="62"/>
  <c r="E62" i="62"/>
  <c r="L62" i="62"/>
  <c r="E60" i="62"/>
  <c r="L60" i="62" s="1"/>
  <c r="E59" i="62"/>
  <c r="L59" i="62"/>
  <c r="O59" i="62"/>
  <c r="E57" i="62"/>
  <c r="L57" i="62" s="1"/>
  <c r="E56" i="62"/>
  <c r="L56" i="62"/>
  <c r="E55" i="62"/>
  <c r="L55" i="62" s="1"/>
  <c r="E54" i="62"/>
  <c r="L54" i="62" s="1"/>
  <c r="E53" i="62"/>
  <c r="L53" i="62"/>
  <c r="E52" i="62"/>
  <c r="L52" i="62"/>
  <c r="O52" i="62" s="1"/>
  <c r="E51" i="62"/>
  <c r="L51" i="62"/>
  <c r="E50" i="62"/>
  <c r="L50" i="62"/>
  <c r="E49" i="62"/>
  <c r="L49" i="62"/>
  <c r="O49" i="62"/>
  <c r="E47" i="62"/>
  <c r="L47" i="62" s="1"/>
  <c r="N47" i="62" s="1"/>
  <c r="E46" i="62"/>
  <c r="L46" i="62" s="1"/>
  <c r="O46" i="62" s="1"/>
  <c r="E45" i="62"/>
  <c r="L45" i="62"/>
  <c r="E44" i="62"/>
  <c r="L44" i="62"/>
  <c r="E42" i="62"/>
  <c r="L42" i="62" s="1"/>
  <c r="E41" i="62"/>
  <c r="L41" i="62"/>
  <c r="O41" i="62"/>
  <c r="P38" i="62"/>
  <c r="P37" i="62"/>
  <c r="P36" i="62"/>
  <c r="P34" i="62"/>
  <c r="P33" i="62"/>
  <c r="P32" i="62"/>
  <c r="P31" i="62"/>
  <c r="P30" i="62"/>
  <c r="P28" i="62"/>
  <c r="P27" i="62"/>
  <c r="P24" i="62"/>
  <c r="P23" i="62"/>
  <c r="P22" i="62"/>
  <c r="P20" i="62"/>
  <c r="P19" i="62"/>
  <c r="P18" i="62"/>
  <c r="P17" i="62"/>
  <c r="E17" i="62"/>
  <c r="L17" i="62" s="1"/>
  <c r="P16" i="62"/>
  <c r="P14" i="62"/>
  <c r="P13" i="62"/>
  <c r="P12" i="62"/>
  <c r="P11" i="62"/>
  <c r="P10" i="62"/>
  <c r="P7" i="62"/>
  <c r="P5" i="62"/>
  <c r="P4" i="62"/>
  <c r="P3" i="62"/>
  <c r="P200" i="61"/>
  <c r="O200" i="61"/>
  <c r="N200" i="61"/>
  <c r="M200" i="61"/>
  <c r="L200" i="61"/>
  <c r="E200" i="61"/>
  <c r="P199" i="61"/>
  <c r="O199" i="61"/>
  <c r="N199" i="61"/>
  <c r="M199" i="61"/>
  <c r="L199" i="61"/>
  <c r="E199" i="61"/>
  <c r="P198" i="61"/>
  <c r="O198" i="61"/>
  <c r="N198" i="61"/>
  <c r="M198" i="61"/>
  <c r="L198" i="61"/>
  <c r="E198" i="61"/>
  <c r="P197" i="61"/>
  <c r="O197" i="61"/>
  <c r="N197" i="61"/>
  <c r="M197" i="61"/>
  <c r="L197" i="61"/>
  <c r="E197" i="61"/>
  <c r="P196" i="61"/>
  <c r="O196" i="61"/>
  <c r="N196" i="61"/>
  <c r="M196" i="61"/>
  <c r="L196" i="61"/>
  <c r="E196" i="61"/>
  <c r="P195" i="61"/>
  <c r="O195" i="61"/>
  <c r="N195" i="61"/>
  <c r="M195" i="61"/>
  <c r="L195" i="61"/>
  <c r="E195" i="61"/>
  <c r="P194" i="61"/>
  <c r="O194" i="61"/>
  <c r="N194" i="61"/>
  <c r="M194" i="61"/>
  <c r="L194" i="61"/>
  <c r="E194" i="61"/>
  <c r="P193" i="61"/>
  <c r="O193" i="61"/>
  <c r="N193" i="61"/>
  <c r="M193" i="61"/>
  <c r="L193" i="61"/>
  <c r="E193" i="61"/>
  <c r="P192" i="61"/>
  <c r="O192" i="61"/>
  <c r="N192" i="61"/>
  <c r="M192" i="61"/>
  <c r="L192" i="61"/>
  <c r="E192" i="61"/>
  <c r="P191" i="61"/>
  <c r="O191" i="61"/>
  <c r="N191" i="61"/>
  <c r="M191" i="61"/>
  <c r="L191" i="61"/>
  <c r="E191" i="61"/>
  <c r="P190" i="61"/>
  <c r="O190" i="61"/>
  <c r="N190" i="61"/>
  <c r="M190" i="61"/>
  <c r="L190" i="61"/>
  <c r="E190" i="61"/>
  <c r="P189" i="61"/>
  <c r="O189" i="61"/>
  <c r="N189" i="61"/>
  <c r="M189" i="61"/>
  <c r="L189" i="61"/>
  <c r="E189" i="61"/>
  <c r="P188" i="61"/>
  <c r="O188" i="61"/>
  <c r="N188" i="61"/>
  <c r="M188" i="61"/>
  <c r="L188" i="61"/>
  <c r="E188" i="61"/>
  <c r="P187" i="61"/>
  <c r="O187" i="61"/>
  <c r="N187" i="61"/>
  <c r="M187" i="61"/>
  <c r="L187" i="61"/>
  <c r="E187" i="61"/>
  <c r="P186" i="61"/>
  <c r="O186" i="61"/>
  <c r="N186" i="61"/>
  <c r="M186" i="61"/>
  <c r="L186" i="61"/>
  <c r="E186" i="61"/>
  <c r="P185" i="61"/>
  <c r="O185" i="61"/>
  <c r="N185" i="61"/>
  <c r="M185" i="61"/>
  <c r="L185" i="61"/>
  <c r="E185" i="61"/>
  <c r="P184" i="61"/>
  <c r="O184" i="61"/>
  <c r="N184" i="61"/>
  <c r="M184" i="61"/>
  <c r="L184" i="61"/>
  <c r="E184" i="61"/>
  <c r="P183" i="61"/>
  <c r="O183" i="61"/>
  <c r="N183" i="61"/>
  <c r="M183" i="61"/>
  <c r="L183" i="61"/>
  <c r="E183" i="61"/>
  <c r="P182" i="61"/>
  <c r="O182" i="61"/>
  <c r="N182" i="61"/>
  <c r="M182" i="61"/>
  <c r="L182" i="61"/>
  <c r="E182" i="61"/>
  <c r="P181" i="61"/>
  <c r="O181" i="61"/>
  <c r="N181" i="61"/>
  <c r="M181" i="61"/>
  <c r="L181" i="61"/>
  <c r="E181" i="61"/>
  <c r="P180" i="61"/>
  <c r="O180" i="61"/>
  <c r="N180" i="61"/>
  <c r="M180" i="61"/>
  <c r="L180" i="61"/>
  <c r="E180" i="61"/>
  <c r="P179" i="61"/>
  <c r="O179" i="61"/>
  <c r="N179" i="61"/>
  <c r="M179" i="61"/>
  <c r="L179" i="61"/>
  <c r="E179" i="61"/>
  <c r="P178" i="61"/>
  <c r="O178" i="61"/>
  <c r="N178" i="61"/>
  <c r="M178" i="61"/>
  <c r="L178" i="61"/>
  <c r="E178" i="61"/>
  <c r="P177" i="61"/>
  <c r="O177" i="61"/>
  <c r="N177" i="61"/>
  <c r="M177" i="61"/>
  <c r="L177" i="61"/>
  <c r="E177" i="61"/>
  <c r="P176" i="61"/>
  <c r="O176" i="61"/>
  <c r="N176" i="61"/>
  <c r="M176" i="61"/>
  <c r="L176" i="61"/>
  <c r="E176" i="61"/>
  <c r="P175" i="61"/>
  <c r="O175" i="61"/>
  <c r="N175" i="61"/>
  <c r="M175" i="61"/>
  <c r="L175" i="61"/>
  <c r="E175" i="61"/>
  <c r="P174" i="61"/>
  <c r="O174" i="61"/>
  <c r="N174" i="61"/>
  <c r="M174" i="61"/>
  <c r="L174" i="61"/>
  <c r="E174" i="61"/>
  <c r="P173" i="61"/>
  <c r="O173" i="61"/>
  <c r="N173" i="61"/>
  <c r="M173" i="61"/>
  <c r="L173" i="61"/>
  <c r="E173" i="61"/>
  <c r="P172" i="61"/>
  <c r="O172" i="61"/>
  <c r="N172" i="61"/>
  <c r="M172" i="61"/>
  <c r="L172" i="61"/>
  <c r="E172" i="61"/>
  <c r="P171" i="61"/>
  <c r="O171" i="61"/>
  <c r="N171" i="61"/>
  <c r="M171" i="61"/>
  <c r="L171" i="61"/>
  <c r="E171" i="61"/>
  <c r="P170" i="61"/>
  <c r="O170" i="61"/>
  <c r="N170" i="61"/>
  <c r="M170" i="61"/>
  <c r="L170" i="61"/>
  <c r="E170" i="61"/>
  <c r="P169" i="61"/>
  <c r="O169" i="61"/>
  <c r="N169" i="61"/>
  <c r="M169" i="61"/>
  <c r="L169" i="61"/>
  <c r="E169" i="61"/>
  <c r="P168" i="61"/>
  <c r="O168" i="61"/>
  <c r="N168" i="61"/>
  <c r="M168" i="61"/>
  <c r="L168" i="61"/>
  <c r="E168" i="61"/>
  <c r="P167" i="61"/>
  <c r="O167" i="61"/>
  <c r="N167" i="61"/>
  <c r="M167" i="61"/>
  <c r="L167" i="61"/>
  <c r="E167" i="61"/>
  <c r="P166" i="61"/>
  <c r="O166" i="61"/>
  <c r="N166" i="61"/>
  <c r="M166" i="61"/>
  <c r="L166" i="61"/>
  <c r="E166" i="61"/>
  <c r="P165" i="61"/>
  <c r="O165" i="61"/>
  <c r="N165" i="61"/>
  <c r="M165" i="61"/>
  <c r="L165" i="61"/>
  <c r="E165" i="61"/>
  <c r="P164" i="61"/>
  <c r="O164" i="61"/>
  <c r="N164" i="61"/>
  <c r="M164" i="61"/>
  <c r="L164" i="61"/>
  <c r="E164" i="61"/>
  <c r="P163" i="61"/>
  <c r="O163" i="61"/>
  <c r="N163" i="61"/>
  <c r="M163" i="61"/>
  <c r="L163" i="61"/>
  <c r="E163" i="61"/>
  <c r="P162" i="61"/>
  <c r="O162" i="61"/>
  <c r="N162" i="61"/>
  <c r="M162" i="61"/>
  <c r="L162" i="61"/>
  <c r="E162" i="61"/>
  <c r="P161" i="61"/>
  <c r="O161" i="61"/>
  <c r="N161" i="61"/>
  <c r="M161" i="61"/>
  <c r="L161" i="61"/>
  <c r="E161" i="61"/>
  <c r="P160" i="61"/>
  <c r="O160" i="61"/>
  <c r="N160" i="61"/>
  <c r="M160" i="61"/>
  <c r="L160" i="61"/>
  <c r="E160" i="61"/>
  <c r="P159" i="61"/>
  <c r="O159" i="61"/>
  <c r="N159" i="61"/>
  <c r="M159" i="61"/>
  <c r="L159" i="61"/>
  <c r="E159" i="61"/>
  <c r="P158" i="61"/>
  <c r="O158" i="61"/>
  <c r="N158" i="61"/>
  <c r="M158" i="61"/>
  <c r="L158" i="61"/>
  <c r="E158" i="61"/>
  <c r="P157" i="61"/>
  <c r="O157" i="61"/>
  <c r="N157" i="61"/>
  <c r="M157" i="61"/>
  <c r="L157" i="61"/>
  <c r="E157" i="61"/>
  <c r="P156" i="61"/>
  <c r="O156" i="61"/>
  <c r="N156" i="61"/>
  <c r="M156" i="61"/>
  <c r="L156" i="61"/>
  <c r="E156" i="61"/>
  <c r="P155" i="61"/>
  <c r="O155" i="61"/>
  <c r="N155" i="61"/>
  <c r="M155" i="61"/>
  <c r="L155" i="61"/>
  <c r="E155" i="61"/>
  <c r="P154" i="61"/>
  <c r="O154" i="61"/>
  <c r="N154" i="61"/>
  <c r="M154" i="61"/>
  <c r="L154" i="61"/>
  <c r="E154" i="61"/>
  <c r="P153" i="61"/>
  <c r="O153" i="61"/>
  <c r="N153" i="61"/>
  <c r="M153" i="61"/>
  <c r="L153" i="61"/>
  <c r="E153" i="61"/>
  <c r="P152" i="61"/>
  <c r="O152" i="61"/>
  <c r="N152" i="61"/>
  <c r="M152" i="61"/>
  <c r="L152" i="61"/>
  <c r="E152" i="61"/>
  <c r="P151" i="61"/>
  <c r="O151" i="61"/>
  <c r="N151" i="61"/>
  <c r="M151" i="61"/>
  <c r="L151" i="61"/>
  <c r="E151" i="61"/>
  <c r="P150" i="61"/>
  <c r="O150" i="61"/>
  <c r="N150" i="61"/>
  <c r="M150" i="61"/>
  <c r="L150" i="61"/>
  <c r="E150" i="61"/>
  <c r="P149" i="61"/>
  <c r="O149" i="61"/>
  <c r="N149" i="61"/>
  <c r="M149" i="61"/>
  <c r="L149" i="61"/>
  <c r="E149" i="61"/>
  <c r="P148" i="61"/>
  <c r="O148" i="61"/>
  <c r="N148" i="61"/>
  <c r="M148" i="61"/>
  <c r="L148" i="61"/>
  <c r="E148" i="61"/>
  <c r="P147" i="61"/>
  <c r="O147" i="61"/>
  <c r="N147" i="61"/>
  <c r="M147" i="61"/>
  <c r="L147" i="61"/>
  <c r="E147" i="61"/>
  <c r="P146" i="61"/>
  <c r="O146" i="61"/>
  <c r="N146" i="61"/>
  <c r="M146" i="61"/>
  <c r="L146" i="61"/>
  <c r="E146" i="61"/>
  <c r="P145" i="61"/>
  <c r="O145" i="61"/>
  <c r="N145" i="61"/>
  <c r="M145" i="61"/>
  <c r="L145" i="61"/>
  <c r="E145" i="61"/>
  <c r="P144" i="61"/>
  <c r="O144" i="61"/>
  <c r="N144" i="61"/>
  <c r="M144" i="61"/>
  <c r="L144" i="61"/>
  <c r="E144" i="61"/>
  <c r="P143" i="61"/>
  <c r="O143" i="61"/>
  <c r="N143" i="61"/>
  <c r="M143" i="61"/>
  <c r="L143" i="61"/>
  <c r="E143" i="61"/>
  <c r="P142" i="61"/>
  <c r="O142" i="61"/>
  <c r="N142" i="61"/>
  <c r="M142" i="61"/>
  <c r="L142" i="61"/>
  <c r="E142" i="61"/>
  <c r="P141" i="61"/>
  <c r="O141" i="61"/>
  <c r="N141" i="61"/>
  <c r="M141" i="61"/>
  <c r="L141" i="61"/>
  <c r="E141" i="61"/>
  <c r="P140" i="61"/>
  <c r="O140" i="61"/>
  <c r="N140" i="61"/>
  <c r="M140" i="61"/>
  <c r="L140" i="61"/>
  <c r="E140" i="61"/>
  <c r="P139" i="61"/>
  <c r="O139" i="61"/>
  <c r="N139" i="61"/>
  <c r="M139" i="61"/>
  <c r="L139" i="61"/>
  <c r="E139" i="61"/>
  <c r="P138" i="61"/>
  <c r="O138" i="61"/>
  <c r="N138" i="61"/>
  <c r="M138" i="61"/>
  <c r="L138" i="61"/>
  <c r="E138" i="61"/>
  <c r="P137" i="61"/>
  <c r="O137" i="61"/>
  <c r="N137" i="61"/>
  <c r="M137" i="61"/>
  <c r="L137" i="61"/>
  <c r="E137" i="61"/>
  <c r="P136" i="61"/>
  <c r="O136" i="61"/>
  <c r="N136" i="61"/>
  <c r="M136" i="61"/>
  <c r="L136" i="61"/>
  <c r="E136" i="61"/>
  <c r="P135" i="61"/>
  <c r="O135" i="61"/>
  <c r="N135" i="61"/>
  <c r="M135" i="61"/>
  <c r="L135" i="61"/>
  <c r="E135" i="61"/>
  <c r="P134" i="61"/>
  <c r="O134" i="61"/>
  <c r="N134" i="61"/>
  <c r="M134" i="61"/>
  <c r="L134" i="61"/>
  <c r="E134" i="61"/>
  <c r="P133" i="61"/>
  <c r="O133" i="61"/>
  <c r="N133" i="61"/>
  <c r="M133" i="61"/>
  <c r="L133" i="61"/>
  <c r="E133" i="61"/>
  <c r="P132" i="61"/>
  <c r="O132" i="61"/>
  <c r="N132" i="61"/>
  <c r="M132" i="61"/>
  <c r="L132" i="61"/>
  <c r="E132" i="61"/>
  <c r="P131" i="61"/>
  <c r="O131" i="61"/>
  <c r="N131" i="61"/>
  <c r="M131" i="61"/>
  <c r="L131" i="61"/>
  <c r="E131" i="61"/>
  <c r="P130" i="61"/>
  <c r="O130" i="61"/>
  <c r="N130" i="61"/>
  <c r="M130" i="61"/>
  <c r="L130" i="61"/>
  <c r="E130" i="61"/>
  <c r="P129" i="61"/>
  <c r="O129" i="61"/>
  <c r="N129" i="61"/>
  <c r="M129" i="61"/>
  <c r="L129" i="61"/>
  <c r="E129" i="61"/>
  <c r="P128" i="61"/>
  <c r="O128" i="61"/>
  <c r="N128" i="61"/>
  <c r="M128" i="61"/>
  <c r="L128" i="61"/>
  <c r="E128" i="61"/>
  <c r="P127" i="61"/>
  <c r="O127" i="61"/>
  <c r="N127" i="61"/>
  <c r="M127" i="61"/>
  <c r="L127" i="61"/>
  <c r="E127" i="61"/>
  <c r="P126" i="61"/>
  <c r="O126" i="61"/>
  <c r="N126" i="61"/>
  <c r="M126" i="61"/>
  <c r="L126" i="61"/>
  <c r="E126" i="61"/>
  <c r="P125" i="61"/>
  <c r="O125" i="61"/>
  <c r="N125" i="61"/>
  <c r="M125" i="61"/>
  <c r="L125" i="61"/>
  <c r="E125" i="61"/>
  <c r="P124" i="61"/>
  <c r="O124" i="61"/>
  <c r="N124" i="61"/>
  <c r="M124" i="61"/>
  <c r="L124" i="61"/>
  <c r="E124" i="61"/>
  <c r="P123" i="61"/>
  <c r="O123" i="61"/>
  <c r="N123" i="61"/>
  <c r="M123" i="61"/>
  <c r="L123" i="61"/>
  <c r="E123" i="61"/>
  <c r="P122" i="61"/>
  <c r="O122" i="61"/>
  <c r="N122" i="61"/>
  <c r="M122" i="61"/>
  <c r="L122" i="61"/>
  <c r="E122" i="61"/>
  <c r="P121" i="61"/>
  <c r="O121" i="61"/>
  <c r="N121" i="61"/>
  <c r="M121" i="61"/>
  <c r="L121" i="61"/>
  <c r="E121" i="61"/>
  <c r="P120" i="61"/>
  <c r="O120" i="61"/>
  <c r="N120" i="61"/>
  <c r="M120" i="61"/>
  <c r="L120" i="61"/>
  <c r="E120" i="61"/>
  <c r="P119" i="61"/>
  <c r="O119" i="61"/>
  <c r="N119" i="61"/>
  <c r="M119" i="61"/>
  <c r="L119" i="61"/>
  <c r="E119" i="61"/>
  <c r="P118" i="61"/>
  <c r="O118" i="61"/>
  <c r="N118" i="61"/>
  <c r="M118" i="61"/>
  <c r="L118" i="61"/>
  <c r="E118" i="61"/>
  <c r="P117" i="61"/>
  <c r="O117" i="61"/>
  <c r="N117" i="61"/>
  <c r="M117" i="61"/>
  <c r="L117" i="61"/>
  <c r="E117" i="61"/>
  <c r="P116" i="61"/>
  <c r="O116" i="61"/>
  <c r="N116" i="61"/>
  <c r="M116" i="61"/>
  <c r="L116" i="61"/>
  <c r="E116" i="61"/>
  <c r="P115" i="61"/>
  <c r="O115" i="61"/>
  <c r="N115" i="61"/>
  <c r="M115" i="61"/>
  <c r="L115" i="61"/>
  <c r="E115" i="61"/>
  <c r="P114" i="61"/>
  <c r="O114" i="61"/>
  <c r="N114" i="61"/>
  <c r="M114" i="61"/>
  <c r="L114" i="61"/>
  <c r="E114" i="61"/>
  <c r="P113" i="61"/>
  <c r="O113" i="61"/>
  <c r="N113" i="61"/>
  <c r="M113" i="61"/>
  <c r="L113" i="61"/>
  <c r="E113" i="61"/>
  <c r="P112" i="61"/>
  <c r="O112" i="61"/>
  <c r="N112" i="61"/>
  <c r="M112" i="61"/>
  <c r="L112" i="61"/>
  <c r="E112" i="61"/>
  <c r="P111" i="61"/>
  <c r="O111" i="61"/>
  <c r="N111" i="61"/>
  <c r="M111" i="61"/>
  <c r="L111" i="61"/>
  <c r="E111" i="61"/>
  <c r="P110" i="61"/>
  <c r="O110" i="61"/>
  <c r="N110" i="61"/>
  <c r="M110" i="61"/>
  <c r="L110" i="61"/>
  <c r="E110" i="61"/>
  <c r="P109" i="61"/>
  <c r="O109" i="61"/>
  <c r="N109" i="61"/>
  <c r="M109" i="61"/>
  <c r="L109" i="61"/>
  <c r="E109" i="61"/>
  <c r="P108" i="61"/>
  <c r="O108" i="61"/>
  <c r="N108" i="61"/>
  <c r="M108" i="61"/>
  <c r="L108" i="61"/>
  <c r="E108" i="61"/>
  <c r="P107" i="61"/>
  <c r="O107" i="61"/>
  <c r="N107" i="61"/>
  <c r="M107" i="61"/>
  <c r="L107" i="61"/>
  <c r="E107" i="61"/>
  <c r="P106" i="61"/>
  <c r="O106" i="61"/>
  <c r="N106" i="61"/>
  <c r="M106" i="61"/>
  <c r="L106" i="61"/>
  <c r="E106" i="61"/>
  <c r="P105" i="61"/>
  <c r="O105" i="61"/>
  <c r="N105" i="61"/>
  <c r="M105" i="61"/>
  <c r="L105" i="61"/>
  <c r="E105" i="61"/>
  <c r="P104" i="61"/>
  <c r="O104" i="61"/>
  <c r="N104" i="61"/>
  <c r="M104" i="61"/>
  <c r="L104" i="61"/>
  <c r="E104" i="61"/>
  <c r="P103" i="61"/>
  <c r="O103" i="61"/>
  <c r="N103" i="61"/>
  <c r="M103" i="61"/>
  <c r="L103" i="61"/>
  <c r="E103" i="61"/>
  <c r="P102" i="61"/>
  <c r="O102" i="61"/>
  <c r="N102" i="61"/>
  <c r="M102" i="61"/>
  <c r="L102" i="61"/>
  <c r="E102" i="61"/>
  <c r="P101" i="61"/>
  <c r="O101" i="61"/>
  <c r="N101" i="61"/>
  <c r="M101" i="61"/>
  <c r="L101" i="61"/>
  <c r="E101" i="61"/>
  <c r="P100" i="61"/>
  <c r="O100" i="61"/>
  <c r="N100" i="61"/>
  <c r="M100" i="61"/>
  <c r="L100" i="61"/>
  <c r="E100" i="61"/>
  <c r="P99" i="61"/>
  <c r="O99" i="61"/>
  <c r="N99" i="61"/>
  <c r="M99" i="61"/>
  <c r="L99" i="61"/>
  <c r="E99" i="61"/>
  <c r="P98" i="61"/>
  <c r="O98" i="61"/>
  <c r="N98" i="61"/>
  <c r="M98" i="61"/>
  <c r="L98" i="61"/>
  <c r="E98" i="61"/>
  <c r="P97" i="61"/>
  <c r="O97" i="61"/>
  <c r="N97" i="61"/>
  <c r="M97" i="61"/>
  <c r="L97" i="61"/>
  <c r="E97" i="61"/>
  <c r="P96" i="61"/>
  <c r="O96" i="61"/>
  <c r="N96" i="61"/>
  <c r="M96" i="61"/>
  <c r="L96" i="61"/>
  <c r="E96" i="61"/>
  <c r="P95" i="61"/>
  <c r="O95" i="61"/>
  <c r="N95" i="61"/>
  <c r="M95" i="61"/>
  <c r="L95" i="61"/>
  <c r="E95" i="61"/>
  <c r="P93" i="61"/>
  <c r="P92" i="61"/>
  <c r="O92" i="61"/>
  <c r="N92" i="61"/>
  <c r="M92" i="61"/>
  <c r="L92" i="61"/>
  <c r="E92" i="61"/>
  <c r="P91" i="61"/>
  <c r="P90" i="61"/>
  <c r="O90" i="61"/>
  <c r="N90" i="61"/>
  <c r="M90" i="61"/>
  <c r="L90" i="61"/>
  <c r="E90" i="61"/>
  <c r="P89" i="61"/>
  <c r="O89" i="61"/>
  <c r="N89" i="61"/>
  <c r="M89" i="61"/>
  <c r="L89" i="61"/>
  <c r="E89" i="61"/>
  <c r="P87" i="61"/>
  <c r="P86" i="61"/>
  <c r="P85" i="61"/>
  <c r="P84" i="61"/>
  <c r="E84" i="61"/>
  <c r="L84" i="61"/>
  <c r="P83" i="61"/>
  <c r="O83" i="61"/>
  <c r="N83" i="61"/>
  <c r="M83" i="61"/>
  <c r="L83" i="61"/>
  <c r="E83" i="61"/>
  <c r="P82" i="61"/>
  <c r="P81" i="61"/>
  <c r="O81" i="61"/>
  <c r="N81" i="61"/>
  <c r="M81" i="61"/>
  <c r="L81" i="61"/>
  <c r="E81" i="61"/>
  <c r="P79" i="61"/>
  <c r="P78" i="61"/>
  <c r="P77" i="61"/>
  <c r="P76" i="61"/>
  <c r="O76" i="61"/>
  <c r="N76" i="61"/>
  <c r="M76" i="61"/>
  <c r="L76" i="61"/>
  <c r="E76" i="61"/>
  <c r="P75" i="61"/>
  <c r="P74" i="61"/>
  <c r="P73" i="61"/>
  <c r="P72" i="61"/>
  <c r="P71" i="61"/>
  <c r="O71" i="61"/>
  <c r="N71" i="61"/>
  <c r="M71" i="61"/>
  <c r="L71" i="61"/>
  <c r="E71" i="61"/>
  <c r="P70" i="61"/>
  <c r="O70" i="61"/>
  <c r="N70" i="61"/>
  <c r="M70" i="61"/>
  <c r="L70" i="61"/>
  <c r="E70" i="61"/>
  <c r="P69" i="61"/>
  <c r="P68" i="61"/>
  <c r="P67" i="61"/>
  <c r="O67" i="61"/>
  <c r="N67" i="61"/>
  <c r="M67" i="61"/>
  <c r="L67" i="61"/>
  <c r="E67" i="61"/>
  <c r="P66" i="61"/>
  <c r="O66" i="61"/>
  <c r="N66" i="61"/>
  <c r="M66" i="61"/>
  <c r="L66" i="61"/>
  <c r="E66" i="61"/>
  <c r="P65" i="61"/>
  <c r="O65" i="61"/>
  <c r="N65" i="61"/>
  <c r="M65" i="61"/>
  <c r="L65" i="61"/>
  <c r="E65" i="61"/>
  <c r="P64" i="61"/>
  <c r="O64" i="61"/>
  <c r="N64" i="61"/>
  <c r="M64" i="61"/>
  <c r="L64" i="61"/>
  <c r="E64" i="61"/>
  <c r="P63" i="61"/>
  <c r="O63" i="61"/>
  <c r="N63" i="61"/>
  <c r="M63" i="61"/>
  <c r="L63" i="61"/>
  <c r="E63" i="61"/>
  <c r="P62" i="61"/>
  <c r="O62" i="61"/>
  <c r="N62" i="61"/>
  <c r="M62" i="61"/>
  <c r="L62" i="61"/>
  <c r="E62" i="61"/>
  <c r="P61" i="61"/>
  <c r="O61" i="61"/>
  <c r="N61" i="61"/>
  <c r="M61" i="61"/>
  <c r="L61" i="61"/>
  <c r="E61" i="61"/>
  <c r="P60" i="61"/>
  <c r="O60" i="61"/>
  <c r="N60" i="61"/>
  <c r="M60" i="61"/>
  <c r="L60" i="61"/>
  <c r="E60" i="61"/>
  <c r="P59" i="61"/>
  <c r="P58" i="61"/>
  <c r="P57" i="61"/>
  <c r="P56" i="61"/>
  <c r="P55" i="61"/>
  <c r="P53" i="61"/>
  <c r="P52" i="61"/>
  <c r="P50" i="61"/>
  <c r="P49" i="61"/>
  <c r="E49" i="61"/>
  <c r="L49" i="61"/>
  <c r="P48" i="61"/>
  <c r="P47" i="61"/>
  <c r="P46" i="61"/>
  <c r="P45" i="61"/>
  <c r="E45" i="61"/>
  <c r="L45" i="61" s="1"/>
  <c r="P43" i="61"/>
  <c r="P41" i="61"/>
  <c r="E41" i="61"/>
  <c r="L41" i="61" s="1"/>
  <c r="P39" i="61"/>
  <c r="P38" i="61"/>
  <c r="P37" i="61"/>
  <c r="P36" i="61"/>
  <c r="P35" i="61"/>
  <c r="P33" i="61"/>
  <c r="P30" i="61"/>
  <c r="P29" i="61"/>
  <c r="P28" i="61"/>
  <c r="P27" i="61"/>
  <c r="P26" i="61"/>
  <c r="P25" i="61"/>
  <c r="O25" i="61"/>
  <c r="N25" i="61"/>
  <c r="M25" i="61"/>
  <c r="L25" i="61"/>
  <c r="E25" i="61"/>
  <c r="P24" i="61"/>
  <c r="O24" i="61"/>
  <c r="N24" i="61"/>
  <c r="M24" i="61"/>
  <c r="L24" i="61"/>
  <c r="E24" i="61"/>
  <c r="P23" i="61"/>
  <c r="P22" i="61"/>
  <c r="P18" i="61"/>
  <c r="P17" i="61"/>
  <c r="P16" i="61"/>
  <c r="P15" i="61"/>
  <c r="E15" i="61"/>
  <c r="L15" i="61" s="1"/>
  <c r="P14" i="61"/>
  <c r="P13" i="61"/>
  <c r="P11" i="61"/>
  <c r="P9" i="61"/>
  <c r="P8" i="61"/>
  <c r="P6" i="61"/>
  <c r="P5" i="61"/>
  <c r="P4" i="61"/>
  <c r="P3" i="61"/>
  <c r="P200" i="60"/>
  <c r="O200" i="60"/>
  <c r="N200" i="60"/>
  <c r="M200" i="60"/>
  <c r="L200" i="60"/>
  <c r="E200" i="60"/>
  <c r="P199" i="60"/>
  <c r="O199" i="60"/>
  <c r="N199" i="60"/>
  <c r="M199" i="60"/>
  <c r="L199" i="60"/>
  <c r="E199" i="60"/>
  <c r="P198" i="60"/>
  <c r="O198" i="60"/>
  <c r="N198" i="60"/>
  <c r="M198" i="60"/>
  <c r="L198" i="60"/>
  <c r="E198" i="60"/>
  <c r="P197" i="60"/>
  <c r="O197" i="60"/>
  <c r="N197" i="60"/>
  <c r="M197" i="60"/>
  <c r="L197" i="60"/>
  <c r="E197" i="60"/>
  <c r="P196" i="60"/>
  <c r="O196" i="60"/>
  <c r="N196" i="60"/>
  <c r="M196" i="60"/>
  <c r="L196" i="60"/>
  <c r="E196" i="60"/>
  <c r="P195" i="60"/>
  <c r="O195" i="60"/>
  <c r="N195" i="60"/>
  <c r="M195" i="60"/>
  <c r="L195" i="60"/>
  <c r="E195" i="60"/>
  <c r="P194" i="60"/>
  <c r="O194" i="60"/>
  <c r="N194" i="60"/>
  <c r="M194" i="60"/>
  <c r="L194" i="60"/>
  <c r="E194" i="60"/>
  <c r="P193" i="60"/>
  <c r="O193" i="60"/>
  <c r="N193" i="60"/>
  <c r="M193" i="60"/>
  <c r="L193" i="60"/>
  <c r="E193" i="60"/>
  <c r="P192" i="60"/>
  <c r="O192" i="60"/>
  <c r="N192" i="60"/>
  <c r="M192" i="60"/>
  <c r="L192" i="60"/>
  <c r="E192" i="60"/>
  <c r="P191" i="60"/>
  <c r="O191" i="60"/>
  <c r="N191" i="60"/>
  <c r="M191" i="60"/>
  <c r="L191" i="60"/>
  <c r="E191" i="60"/>
  <c r="P190" i="60"/>
  <c r="O190" i="60"/>
  <c r="N190" i="60"/>
  <c r="M190" i="60"/>
  <c r="L190" i="60"/>
  <c r="E190" i="60"/>
  <c r="P189" i="60"/>
  <c r="O189" i="60"/>
  <c r="N189" i="60"/>
  <c r="M189" i="60"/>
  <c r="L189" i="60"/>
  <c r="E189" i="60"/>
  <c r="P188" i="60"/>
  <c r="O188" i="60"/>
  <c r="N188" i="60"/>
  <c r="M188" i="60"/>
  <c r="L188" i="60"/>
  <c r="E188" i="60"/>
  <c r="P187" i="60"/>
  <c r="O187" i="60"/>
  <c r="N187" i="60"/>
  <c r="M187" i="60"/>
  <c r="L187" i="60"/>
  <c r="E187" i="60"/>
  <c r="P186" i="60"/>
  <c r="O186" i="60"/>
  <c r="N186" i="60"/>
  <c r="M186" i="60"/>
  <c r="L186" i="60"/>
  <c r="E186" i="60"/>
  <c r="P185" i="60"/>
  <c r="O185" i="60"/>
  <c r="N185" i="60"/>
  <c r="M185" i="60"/>
  <c r="L185" i="60"/>
  <c r="E185" i="60"/>
  <c r="P184" i="60"/>
  <c r="O184" i="60"/>
  <c r="N184" i="60"/>
  <c r="M184" i="60"/>
  <c r="L184" i="60"/>
  <c r="E184" i="60"/>
  <c r="P183" i="60"/>
  <c r="O183" i="60"/>
  <c r="N183" i="60"/>
  <c r="M183" i="60"/>
  <c r="L183" i="60"/>
  <c r="E183" i="60"/>
  <c r="P182" i="60"/>
  <c r="O182" i="60"/>
  <c r="N182" i="60"/>
  <c r="M182" i="60"/>
  <c r="L182" i="60"/>
  <c r="E182" i="60"/>
  <c r="P181" i="60"/>
  <c r="O181" i="60"/>
  <c r="N181" i="60"/>
  <c r="M181" i="60"/>
  <c r="L181" i="60"/>
  <c r="E181" i="60"/>
  <c r="P180" i="60"/>
  <c r="O180" i="60"/>
  <c r="N180" i="60"/>
  <c r="M180" i="60"/>
  <c r="L180" i="60"/>
  <c r="E180" i="60"/>
  <c r="P179" i="60"/>
  <c r="O179" i="60"/>
  <c r="N179" i="60"/>
  <c r="M179" i="60"/>
  <c r="L179" i="60"/>
  <c r="E179" i="60"/>
  <c r="P178" i="60"/>
  <c r="O178" i="60"/>
  <c r="N178" i="60"/>
  <c r="M178" i="60"/>
  <c r="L178" i="60"/>
  <c r="E178" i="60"/>
  <c r="P177" i="60"/>
  <c r="O177" i="60"/>
  <c r="N177" i="60"/>
  <c r="M177" i="60"/>
  <c r="L177" i="60"/>
  <c r="E177" i="60"/>
  <c r="P176" i="60"/>
  <c r="O176" i="60"/>
  <c r="N176" i="60"/>
  <c r="M176" i="60"/>
  <c r="L176" i="60"/>
  <c r="E176" i="60"/>
  <c r="P175" i="60"/>
  <c r="O175" i="60"/>
  <c r="N175" i="60"/>
  <c r="M175" i="60"/>
  <c r="L175" i="60"/>
  <c r="E175" i="60"/>
  <c r="P174" i="60"/>
  <c r="O174" i="60"/>
  <c r="N174" i="60"/>
  <c r="M174" i="60"/>
  <c r="L174" i="60"/>
  <c r="E174" i="60"/>
  <c r="P173" i="60"/>
  <c r="O173" i="60"/>
  <c r="N173" i="60"/>
  <c r="M173" i="60"/>
  <c r="L173" i="60"/>
  <c r="E173" i="60"/>
  <c r="P172" i="60"/>
  <c r="O172" i="60"/>
  <c r="N172" i="60"/>
  <c r="M172" i="60"/>
  <c r="L172" i="60"/>
  <c r="E172" i="60"/>
  <c r="P171" i="60"/>
  <c r="O171" i="60"/>
  <c r="N171" i="60"/>
  <c r="M171" i="60"/>
  <c r="L171" i="60"/>
  <c r="E171" i="60"/>
  <c r="P170" i="60"/>
  <c r="O170" i="60"/>
  <c r="N170" i="60"/>
  <c r="M170" i="60"/>
  <c r="L170" i="60"/>
  <c r="E170" i="60"/>
  <c r="P169" i="60"/>
  <c r="O169" i="60"/>
  <c r="N169" i="60"/>
  <c r="M169" i="60"/>
  <c r="L169" i="60"/>
  <c r="E169" i="60"/>
  <c r="P168" i="60"/>
  <c r="O168" i="60"/>
  <c r="N168" i="60"/>
  <c r="M168" i="60"/>
  <c r="L168" i="60"/>
  <c r="E168" i="60"/>
  <c r="P167" i="60"/>
  <c r="O167" i="60"/>
  <c r="N167" i="60"/>
  <c r="M167" i="60"/>
  <c r="L167" i="60"/>
  <c r="E167" i="60"/>
  <c r="P166" i="60"/>
  <c r="O166" i="60"/>
  <c r="N166" i="60"/>
  <c r="M166" i="60"/>
  <c r="L166" i="60"/>
  <c r="E166" i="60"/>
  <c r="P165" i="60"/>
  <c r="O165" i="60"/>
  <c r="N165" i="60"/>
  <c r="M165" i="60"/>
  <c r="L165" i="60"/>
  <c r="E165" i="60"/>
  <c r="P164" i="60"/>
  <c r="O164" i="60"/>
  <c r="N164" i="60"/>
  <c r="M164" i="60"/>
  <c r="L164" i="60"/>
  <c r="E164" i="60"/>
  <c r="P163" i="60"/>
  <c r="O163" i="60"/>
  <c r="N163" i="60"/>
  <c r="M163" i="60"/>
  <c r="L163" i="60"/>
  <c r="E163" i="60"/>
  <c r="P162" i="60"/>
  <c r="O162" i="60"/>
  <c r="N162" i="60"/>
  <c r="M162" i="60"/>
  <c r="L162" i="60"/>
  <c r="E162" i="60"/>
  <c r="P161" i="60"/>
  <c r="O161" i="60"/>
  <c r="N161" i="60"/>
  <c r="M161" i="60"/>
  <c r="L161" i="60"/>
  <c r="E161" i="60"/>
  <c r="P160" i="60"/>
  <c r="O160" i="60"/>
  <c r="N160" i="60"/>
  <c r="M160" i="60"/>
  <c r="L160" i="60"/>
  <c r="E160" i="60"/>
  <c r="P159" i="60"/>
  <c r="O159" i="60"/>
  <c r="N159" i="60"/>
  <c r="M159" i="60"/>
  <c r="L159" i="60"/>
  <c r="E159" i="60"/>
  <c r="P158" i="60"/>
  <c r="O158" i="60"/>
  <c r="N158" i="60"/>
  <c r="M158" i="60"/>
  <c r="L158" i="60"/>
  <c r="E158" i="60"/>
  <c r="P157" i="60"/>
  <c r="O157" i="60"/>
  <c r="N157" i="60"/>
  <c r="M157" i="60"/>
  <c r="L157" i="60"/>
  <c r="E157" i="60"/>
  <c r="P156" i="60"/>
  <c r="O156" i="60"/>
  <c r="N156" i="60"/>
  <c r="M156" i="60"/>
  <c r="L156" i="60"/>
  <c r="E156" i="60"/>
  <c r="P155" i="60"/>
  <c r="O155" i="60"/>
  <c r="N155" i="60"/>
  <c r="M155" i="60"/>
  <c r="L155" i="60"/>
  <c r="E155" i="60"/>
  <c r="P154" i="60"/>
  <c r="O154" i="60"/>
  <c r="N154" i="60"/>
  <c r="M154" i="60"/>
  <c r="L154" i="60"/>
  <c r="E154" i="60"/>
  <c r="P153" i="60"/>
  <c r="O153" i="60"/>
  <c r="N153" i="60"/>
  <c r="M153" i="60"/>
  <c r="L153" i="60"/>
  <c r="E153" i="60"/>
  <c r="P152" i="60"/>
  <c r="O152" i="60"/>
  <c r="N152" i="60"/>
  <c r="M152" i="60"/>
  <c r="L152" i="60"/>
  <c r="E152" i="60"/>
  <c r="P151" i="60"/>
  <c r="O151" i="60"/>
  <c r="N151" i="60"/>
  <c r="M151" i="60"/>
  <c r="L151" i="60"/>
  <c r="E151" i="60"/>
  <c r="P150" i="60"/>
  <c r="O150" i="60"/>
  <c r="N150" i="60"/>
  <c r="M150" i="60"/>
  <c r="L150" i="60"/>
  <c r="E150" i="60"/>
  <c r="P149" i="60"/>
  <c r="O149" i="60"/>
  <c r="N149" i="60"/>
  <c r="M149" i="60"/>
  <c r="L149" i="60"/>
  <c r="E149" i="60"/>
  <c r="P148" i="60"/>
  <c r="O148" i="60"/>
  <c r="N148" i="60"/>
  <c r="M148" i="60"/>
  <c r="L148" i="60"/>
  <c r="E148" i="60"/>
  <c r="P147" i="60"/>
  <c r="O147" i="60"/>
  <c r="N147" i="60"/>
  <c r="M147" i="60"/>
  <c r="L147" i="60"/>
  <c r="E147" i="60"/>
  <c r="P146" i="60"/>
  <c r="O146" i="60"/>
  <c r="N146" i="60"/>
  <c r="M146" i="60"/>
  <c r="L146" i="60"/>
  <c r="E146" i="60"/>
  <c r="P145" i="60"/>
  <c r="O145" i="60"/>
  <c r="N145" i="60"/>
  <c r="M145" i="60"/>
  <c r="L145" i="60"/>
  <c r="E145" i="60"/>
  <c r="P144" i="60"/>
  <c r="O144" i="60"/>
  <c r="N144" i="60"/>
  <c r="M144" i="60"/>
  <c r="L144" i="60"/>
  <c r="E144" i="60"/>
  <c r="P143" i="60"/>
  <c r="O143" i="60"/>
  <c r="N143" i="60"/>
  <c r="M143" i="60"/>
  <c r="L143" i="60"/>
  <c r="E143" i="60"/>
  <c r="P142" i="60"/>
  <c r="O142" i="60"/>
  <c r="N142" i="60"/>
  <c r="M142" i="60"/>
  <c r="L142" i="60"/>
  <c r="E142" i="60"/>
  <c r="P141" i="60"/>
  <c r="O141" i="60"/>
  <c r="N141" i="60"/>
  <c r="M141" i="60"/>
  <c r="L141" i="60"/>
  <c r="E141" i="60"/>
  <c r="P140" i="60"/>
  <c r="O140" i="60"/>
  <c r="N140" i="60"/>
  <c r="M140" i="60"/>
  <c r="L140" i="60"/>
  <c r="E140" i="60"/>
  <c r="P139" i="60"/>
  <c r="O139" i="60"/>
  <c r="N139" i="60"/>
  <c r="M139" i="60"/>
  <c r="L139" i="60"/>
  <c r="E139" i="60"/>
  <c r="P138" i="60"/>
  <c r="O138" i="60"/>
  <c r="N138" i="60"/>
  <c r="M138" i="60"/>
  <c r="L138" i="60"/>
  <c r="E138" i="60"/>
  <c r="P137" i="60"/>
  <c r="O137" i="60"/>
  <c r="N137" i="60"/>
  <c r="M137" i="60"/>
  <c r="L137" i="60"/>
  <c r="E137" i="60"/>
  <c r="P136" i="60"/>
  <c r="O136" i="60"/>
  <c r="N136" i="60"/>
  <c r="M136" i="60"/>
  <c r="L136" i="60"/>
  <c r="E136" i="60"/>
  <c r="P135" i="60"/>
  <c r="O135" i="60"/>
  <c r="N135" i="60"/>
  <c r="M135" i="60"/>
  <c r="L135" i="60"/>
  <c r="E135" i="60"/>
  <c r="P134" i="60"/>
  <c r="O134" i="60"/>
  <c r="N134" i="60"/>
  <c r="M134" i="60"/>
  <c r="L134" i="60"/>
  <c r="E134" i="60"/>
  <c r="P133" i="60"/>
  <c r="O133" i="60"/>
  <c r="N133" i="60"/>
  <c r="M133" i="60"/>
  <c r="L133" i="60"/>
  <c r="E133" i="60"/>
  <c r="P132" i="60"/>
  <c r="O132" i="60"/>
  <c r="N132" i="60"/>
  <c r="M132" i="60"/>
  <c r="L132" i="60"/>
  <c r="E132" i="60"/>
  <c r="P131" i="60"/>
  <c r="O131" i="60"/>
  <c r="N131" i="60"/>
  <c r="M131" i="60"/>
  <c r="L131" i="60"/>
  <c r="E131" i="60"/>
  <c r="P130" i="60"/>
  <c r="O130" i="60"/>
  <c r="N130" i="60"/>
  <c r="M130" i="60"/>
  <c r="L130" i="60"/>
  <c r="E130" i="60"/>
  <c r="P129" i="60"/>
  <c r="O129" i="60"/>
  <c r="N129" i="60"/>
  <c r="M129" i="60"/>
  <c r="L129" i="60"/>
  <c r="E129" i="60"/>
  <c r="P128" i="60"/>
  <c r="O128" i="60"/>
  <c r="N128" i="60"/>
  <c r="M128" i="60"/>
  <c r="L128" i="60"/>
  <c r="E128" i="60"/>
  <c r="P127" i="60"/>
  <c r="O127" i="60"/>
  <c r="N127" i="60"/>
  <c r="M127" i="60"/>
  <c r="L127" i="60"/>
  <c r="E127" i="60"/>
  <c r="P126" i="60"/>
  <c r="O126" i="60"/>
  <c r="N126" i="60"/>
  <c r="M126" i="60"/>
  <c r="L126" i="60"/>
  <c r="E126" i="60"/>
  <c r="P125" i="60"/>
  <c r="O125" i="60"/>
  <c r="N125" i="60"/>
  <c r="M125" i="60"/>
  <c r="L125" i="60"/>
  <c r="E125" i="60"/>
  <c r="P124" i="60"/>
  <c r="O124" i="60"/>
  <c r="N124" i="60"/>
  <c r="M124" i="60"/>
  <c r="L124" i="60"/>
  <c r="E124" i="60"/>
  <c r="P123" i="60"/>
  <c r="O123" i="60"/>
  <c r="N123" i="60"/>
  <c r="M123" i="60"/>
  <c r="L123" i="60"/>
  <c r="E123" i="60"/>
  <c r="P122" i="60"/>
  <c r="O122" i="60"/>
  <c r="N122" i="60"/>
  <c r="M122" i="60"/>
  <c r="L122" i="60"/>
  <c r="E122" i="60"/>
  <c r="P121" i="60"/>
  <c r="O121" i="60"/>
  <c r="N121" i="60"/>
  <c r="M121" i="60"/>
  <c r="L121" i="60"/>
  <c r="E121" i="60"/>
  <c r="P120" i="60"/>
  <c r="O120" i="60"/>
  <c r="N120" i="60"/>
  <c r="M120" i="60"/>
  <c r="L120" i="60"/>
  <c r="E120" i="60"/>
  <c r="P119" i="60"/>
  <c r="O119" i="60"/>
  <c r="N119" i="60"/>
  <c r="M119" i="60"/>
  <c r="L119" i="60"/>
  <c r="E119" i="60"/>
  <c r="P118" i="60"/>
  <c r="O118" i="60"/>
  <c r="N118" i="60"/>
  <c r="M118" i="60"/>
  <c r="L118" i="60"/>
  <c r="E118" i="60"/>
  <c r="P117" i="60"/>
  <c r="O117" i="60"/>
  <c r="N117" i="60"/>
  <c r="M117" i="60"/>
  <c r="L117" i="60"/>
  <c r="E117" i="60"/>
  <c r="P116" i="60"/>
  <c r="O116" i="60"/>
  <c r="N116" i="60"/>
  <c r="M116" i="60"/>
  <c r="L116" i="60"/>
  <c r="E116" i="60"/>
  <c r="P115" i="60"/>
  <c r="O115" i="60"/>
  <c r="N115" i="60"/>
  <c r="M115" i="60"/>
  <c r="L115" i="60"/>
  <c r="E115" i="60"/>
  <c r="P114" i="60"/>
  <c r="O114" i="60"/>
  <c r="N114" i="60"/>
  <c r="M114" i="60"/>
  <c r="L114" i="60"/>
  <c r="E114" i="60"/>
  <c r="P113" i="60"/>
  <c r="O113" i="60"/>
  <c r="N113" i="60"/>
  <c r="M113" i="60"/>
  <c r="L113" i="60"/>
  <c r="E113" i="60"/>
  <c r="P112" i="60"/>
  <c r="O112" i="60"/>
  <c r="N112" i="60"/>
  <c r="M112" i="60"/>
  <c r="L112" i="60"/>
  <c r="E112" i="60"/>
  <c r="P111" i="60"/>
  <c r="O111" i="60"/>
  <c r="N111" i="60"/>
  <c r="M111" i="60"/>
  <c r="L111" i="60"/>
  <c r="E111" i="60"/>
  <c r="P110" i="60"/>
  <c r="O110" i="60"/>
  <c r="N110" i="60"/>
  <c r="M110" i="60"/>
  <c r="L110" i="60"/>
  <c r="E110" i="60"/>
  <c r="P109" i="60"/>
  <c r="O109" i="60"/>
  <c r="N109" i="60"/>
  <c r="M109" i="60"/>
  <c r="L109" i="60"/>
  <c r="E109" i="60"/>
  <c r="P108" i="60"/>
  <c r="O108" i="60"/>
  <c r="N108" i="60"/>
  <c r="M108" i="60"/>
  <c r="L108" i="60"/>
  <c r="E108" i="60"/>
  <c r="P107" i="60"/>
  <c r="O107" i="60"/>
  <c r="N107" i="60"/>
  <c r="M107" i="60"/>
  <c r="L107" i="60"/>
  <c r="E107" i="60"/>
  <c r="P106" i="60"/>
  <c r="O106" i="60"/>
  <c r="N106" i="60"/>
  <c r="M106" i="60"/>
  <c r="L106" i="60"/>
  <c r="E106" i="60"/>
  <c r="P105" i="60"/>
  <c r="O105" i="60"/>
  <c r="N105" i="60"/>
  <c r="M105" i="60"/>
  <c r="L105" i="60"/>
  <c r="E105" i="60"/>
  <c r="P104" i="60"/>
  <c r="O104" i="60"/>
  <c r="N104" i="60"/>
  <c r="M104" i="60"/>
  <c r="L104" i="60"/>
  <c r="E104" i="60"/>
  <c r="P103" i="60"/>
  <c r="O103" i="60"/>
  <c r="N103" i="60"/>
  <c r="M103" i="60"/>
  <c r="L103" i="60"/>
  <c r="E103" i="60"/>
  <c r="P102" i="60"/>
  <c r="O102" i="60"/>
  <c r="N102" i="60"/>
  <c r="M102" i="60"/>
  <c r="L102" i="60"/>
  <c r="E102" i="60"/>
  <c r="P101" i="60"/>
  <c r="O101" i="60"/>
  <c r="N101" i="60"/>
  <c r="M101" i="60"/>
  <c r="L101" i="60"/>
  <c r="E101" i="60"/>
  <c r="P100" i="60"/>
  <c r="O100" i="60"/>
  <c r="N100" i="60"/>
  <c r="M100" i="60"/>
  <c r="L100" i="60"/>
  <c r="E100" i="60"/>
  <c r="P99" i="60"/>
  <c r="O99" i="60"/>
  <c r="N99" i="60"/>
  <c r="M99" i="60"/>
  <c r="L99" i="60"/>
  <c r="E99" i="60"/>
  <c r="P98" i="60"/>
  <c r="O98" i="60"/>
  <c r="N98" i="60"/>
  <c r="M98" i="60"/>
  <c r="L98" i="60"/>
  <c r="E98" i="60"/>
  <c r="P97" i="60"/>
  <c r="O97" i="60"/>
  <c r="N97" i="60"/>
  <c r="M97" i="60"/>
  <c r="L97" i="60"/>
  <c r="E97" i="60"/>
  <c r="P96" i="60"/>
  <c r="O96" i="60"/>
  <c r="N96" i="60"/>
  <c r="M96" i="60"/>
  <c r="L96" i="60"/>
  <c r="E96" i="60"/>
  <c r="P95" i="60"/>
  <c r="O95" i="60"/>
  <c r="N95" i="60"/>
  <c r="M95" i="60"/>
  <c r="L95" i="60"/>
  <c r="E95" i="60"/>
  <c r="P94" i="60"/>
  <c r="O94" i="60"/>
  <c r="N94" i="60"/>
  <c r="M94" i="60"/>
  <c r="L94" i="60"/>
  <c r="E94" i="60"/>
  <c r="P93" i="60"/>
  <c r="O93" i="60"/>
  <c r="N93" i="60"/>
  <c r="M93" i="60"/>
  <c r="L93" i="60"/>
  <c r="E93" i="60"/>
  <c r="P92" i="60"/>
  <c r="O92" i="60"/>
  <c r="N92" i="60"/>
  <c r="M92" i="60"/>
  <c r="L92" i="60"/>
  <c r="E92" i="60"/>
  <c r="P91" i="60"/>
  <c r="O91" i="60"/>
  <c r="N91" i="60"/>
  <c r="M91" i="60"/>
  <c r="L91" i="60"/>
  <c r="E91" i="60"/>
  <c r="P90" i="60"/>
  <c r="O90" i="60"/>
  <c r="N90" i="60"/>
  <c r="M90" i="60"/>
  <c r="L90" i="60"/>
  <c r="E90" i="60"/>
  <c r="P89" i="60"/>
  <c r="O89" i="60"/>
  <c r="N89" i="60"/>
  <c r="M89" i="60"/>
  <c r="L89" i="60"/>
  <c r="E89" i="60"/>
  <c r="P88" i="60"/>
  <c r="O88" i="60"/>
  <c r="N88" i="60"/>
  <c r="M88" i="60"/>
  <c r="L88" i="60"/>
  <c r="E88" i="60"/>
  <c r="P87" i="60"/>
  <c r="O87" i="60"/>
  <c r="N87" i="60"/>
  <c r="M87" i="60"/>
  <c r="L87" i="60"/>
  <c r="E87" i="60"/>
  <c r="P86" i="60"/>
  <c r="O86" i="60"/>
  <c r="N86" i="60"/>
  <c r="M86" i="60"/>
  <c r="L86" i="60"/>
  <c r="E86" i="60"/>
  <c r="P85" i="60"/>
  <c r="O85" i="60"/>
  <c r="N85" i="60"/>
  <c r="M85" i="60"/>
  <c r="L85" i="60"/>
  <c r="E85" i="60"/>
  <c r="P84" i="60"/>
  <c r="O84" i="60"/>
  <c r="N84" i="60"/>
  <c r="M84" i="60"/>
  <c r="L84" i="60"/>
  <c r="E84" i="60"/>
  <c r="P83" i="60"/>
  <c r="O83" i="60"/>
  <c r="N83" i="60"/>
  <c r="M83" i="60"/>
  <c r="L83" i="60"/>
  <c r="E83" i="60"/>
  <c r="P82" i="60"/>
  <c r="O82" i="60"/>
  <c r="N82" i="60"/>
  <c r="M82" i="60"/>
  <c r="L82" i="60"/>
  <c r="E82" i="60"/>
  <c r="P80" i="60"/>
  <c r="P79" i="60"/>
  <c r="P78" i="60"/>
  <c r="O78" i="60"/>
  <c r="N78" i="60"/>
  <c r="M78" i="60"/>
  <c r="L78" i="60"/>
  <c r="E78" i="60"/>
  <c r="P77" i="60"/>
  <c r="P76" i="60"/>
  <c r="O76" i="60"/>
  <c r="N76" i="60"/>
  <c r="M76" i="60"/>
  <c r="L76" i="60"/>
  <c r="E76" i="60"/>
  <c r="P75" i="60"/>
  <c r="P74" i="60"/>
  <c r="P73" i="60"/>
  <c r="O73" i="60"/>
  <c r="N73" i="60"/>
  <c r="M73" i="60"/>
  <c r="L73" i="60"/>
  <c r="E73" i="60"/>
  <c r="P72" i="60"/>
  <c r="P71" i="60"/>
  <c r="P70" i="60"/>
  <c r="P69" i="60"/>
  <c r="P68" i="60"/>
  <c r="P66" i="60"/>
  <c r="O66" i="60"/>
  <c r="N66" i="60"/>
  <c r="M66" i="60"/>
  <c r="L66" i="60"/>
  <c r="E66" i="60"/>
  <c r="P65" i="60"/>
  <c r="P63" i="60"/>
  <c r="P62" i="60"/>
  <c r="P61" i="60"/>
  <c r="P59" i="60"/>
  <c r="P58" i="60"/>
  <c r="P57" i="60"/>
  <c r="P56" i="60"/>
  <c r="P54" i="60"/>
  <c r="O54" i="60"/>
  <c r="N54" i="60"/>
  <c r="M54" i="60"/>
  <c r="L54" i="60"/>
  <c r="E54" i="60"/>
  <c r="P53" i="60"/>
  <c r="P52" i="60"/>
  <c r="P51" i="60"/>
  <c r="P50" i="60"/>
  <c r="P49" i="60"/>
  <c r="O49" i="60"/>
  <c r="N49" i="60"/>
  <c r="M49" i="60"/>
  <c r="L49" i="60"/>
  <c r="E49" i="60"/>
  <c r="P47" i="60"/>
  <c r="P46" i="60"/>
  <c r="O46" i="60"/>
  <c r="N46" i="60"/>
  <c r="M46" i="60"/>
  <c r="L46" i="60"/>
  <c r="E46" i="60"/>
  <c r="P45" i="60"/>
  <c r="P44" i="60"/>
  <c r="P43" i="60"/>
  <c r="O43" i="60"/>
  <c r="N43" i="60"/>
  <c r="M43" i="60"/>
  <c r="L43" i="60"/>
  <c r="E43" i="60"/>
  <c r="P41" i="60"/>
  <c r="P40" i="60"/>
  <c r="P39" i="60"/>
  <c r="P38" i="60"/>
  <c r="P36" i="60"/>
  <c r="O36" i="60"/>
  <c r="N36" i="60"/>
  <c r="M36" i="60"/>
  <c r="L36" i="60"/>
  <c r="E36" i="60"/>
  <c r="P35" i="60"/>
  <c r="P34" i="60"/>
  <c r="P32" i="60"/>
  <c r="P31" i="60"/>
  <c r="P28" i="60"/>
  <c r="P27" i="60"/>
  <c r="P26" i="60"/>
  <c r="P25" i="60"/>
  <c r="P24" i="60"/>
  <c r="P23" i="60"/>
  <c r="P22" i="60"/>
  <c r="P21" i="60"/>
  <c r="P20" i="60"/>
  <c r="N16" i="60"/>
  <c r="E16" i="60"/>
  <c r="L16" i="60" s="1"/>
  <c r="M16" i="60" s="1"/>
  <c r="P13" i="60"/>
  <c r="P12" i="60"/>
  <c r="P10" i="60"/>
  <c r="P9" i="60"/>
  <c r="P8" i="60"/>
  <c r="P7" i="60"/>
  <c r="P6" i="60"/>
  <c r="P5" i="60"/>
  <c r="P4" i="60"/>
  <c r="P3" i="60"/>
  <c r="P200" i="59"/>
  <c r="O200" i="59"/>
  <c r="N200" i="59"/>
  <c r="M200" i="59"/>
  <c r="L200" i="59"/>
  <c r="E200" i="59"/>
  <c r="P199" i="59"/>
  <c r="O199" i="59"/>
  <c r="N199" i="59"/>
  <c r="M199" i="59"/>
  <c r="L199" i="59"/>
  <c r="E199" i="59"/>
  <c r="P198" i="59"/>
  <c r="O198" i="59"/>
  <c r="N198" i="59"/>
  <c r="M198" i="59"/>
  <c r="L198" i="59"/>
  <c r="E198" i="59"/>
  <c r="P197" i="59"/>
  <c r="O197" i="59"/>
  <c r="N197" i="59"/>
  <c r="M197" i="59"/>
  <c r="L197" i="59"/>
  <c r="E197" i="59"/>
  <c r="P196" i="59"/>
  <c r="O196" i="59"/>
  <c r="N196" i="59"/>
  <c r="M196" i="59"/>
  <c r="L196" i="59"/>
  <c r="E196" i="59"/>
  <c r="P195" i="59"/>
  <c r="O195" i="59"/>
  <c r="N195" i="59"/>
  <c r="M195" i="59"/>
  <c r="L195" i="59"/>
  <c r="E195" i="59"/>
  <c r="P194" i="59"/>
  <c r="O194" i="59"/>
  <c r="N194" i="59"/>
  <c r="M194" i="59"/>
  <c r="L194" i="59"/>
  <c r="E194" i="59"/>
  <c r="P193" i="59"/>
  <c r="O193" i="59"/>
  <c r="N193" i="59"/>
  <c r="M193" i="59"/>
  <c r="L193" i="59"/>
  <c r="E193" i="59"/>
  <c r="P192" i="59"/>
  <c r="O192" i="59"/>
  <c r="N192" i="59"/>
  <c r="M192" i="59"/>
  <c r="L192" i="59"/>
  <c r="E192" i="59"/>
  <c r="P191" i="59"/>
  <c r="O191" i="59"/>
  <c r="N191" i="59"/>
  <c r="M191" i="59"/>
  <c r="L191" i="59"/>
  <c r="E191" i="59"/>
  <c r="P190" i="59"/>
  <c r="O190" i="59"/>
  <c r="N190" i="59"/>
  <c r="M190" i="59"/>
  <c r="L190" i="59"/>
  <c r="E190" i="59"/>
  <c r="P189" i="59"/>
  <c r="O189" i="59"/>
  <c r="N189" i="59"/>
  <c r="M189" i="59"/>
  <c r="L189" i="59"/>
  <c r="E189" i="59"/>
  <c r="P188" i="59"/>
  <c r="O188" i="59"/>
  <c r="N188" i="59"/>
  <c r="M188" i="59"/>
  <c r="L188" i="59"/>
  <c r="E188" i="59"/>
  <c r="P187" i="59"/>
  <c r="O187" i="59"/>
  <c r="N187" i="59"/>
  <c r="M187" i="59"/>
  <c r="L187" i="59"/>
  <c r="E187" i="59"/>
  <c r="P186" i="59"/>
  <c r="O186" i="59"/>
  <c r="N186" i="59"/>
  <c r="M186" i="59"/>
  <c r="L186" i="59"/>
  <c r="E186" i="59"/>
  <c r="P185" i="59"/>
  <c r="O185" i="59"/>
  <c r="N185" i="59"/>
  <c r="M185" i="59"/>
  <c r="L185" i="59"/>
  <c r="E185" i="59"/>
  <c r="P184" i="59"/>
  <c r="O184" i="59"/>
  <c r="N184" i="59"/>
  <c r="M184" i="59"/>
  <c r="L184" i="59"/>
  <c r="E184" i="59"/>
  <c r="P183" i="59"/>
  <c r="O183" i="59"/>
  <c r="N183" i="59"/>
  <c r="M183" i="59"/>
  <c r="L183" i="59"/>
  <c r="E183" i="59"/>
  <c r="P182" i="59"/>
  <c r="O182" i="59"/>
  <c r="N182" i="59"/>
  <c r="M182" i="59"/>
  <c r="L182" i="59"/>
  <c r="E182" i="59"/>
  <c r="P181" i="59"/>
  <c r="O181" i="59"/>
  <c r="N181" i="59"/>
  <c r="M181" i="59"/>
  <c r="L181" i="59"/>
  <c r="E181" i="59"/>
  <c r="P180" i="59"/>
  <c r="O180" i="59"/>
  <c r="N180" i="59"/>
  <c r="M180" i="59"/>
  <c r="L180" i="59"/>
  <c r="E180" i="59"/>
  <c r="P179" i="59"/>
  <c r="O179" i="59"/>
  <c r="N179" i="59"/>
  <c r="M179" i="59"/>
  <c r="L179" i="59"/>
  <c r="E179" i="59"/>
  <c r="P178" i="59"/>
  <c r="O178" i="59"/>
  <c r="N178" i="59"/>
  <c r="M178" i="59"/>
  <c r="L178" i="59"/>
  <c r="E178" i="59"/>
  <c r="P177" i="59"/>
  <c r="O177" i="59"/>
  <c r="N177" i="59"/>
  <c r="M177" i="59"/>
  <c r="L177" i="59"/>
  <c r="E177" i="59"/>
  <c r="P176" i="59"/>
  <c r="O176" i="59"/>
  <c r="N176" i="59"/>
  <c r="M176" i="59"/>
  <c r="L176" i="59"/>
  <c r="E176" i="59"/>
  <c r="P175" i="59"/>
  <c r="O175" i="59"/>
  <c r="N175" i="59"/>
  <c r="M175" i="59"/>
  <c r="L175" i="59"/>
  <c r="E175" i="59"/>
  <c r="P174" i="59"/>
  <c r="O174" i="59"/>
  <c r="N174" i="59"/>
  <c r="M174" i="59"/>
  <c r="L174" i="59"/>
  <c r="E174" i="59"/>
  <c r="P173" i="59"/>
  <c r="O173" i="59"/>
  <c r="N173" i="59"/>
  <c r="M173" i="59"/>
  <c r="L173" i="59"/>
  <c r="E173" i="59"/>
  <c r="P172" i="59"/>
  <c r="O172" i="59"/>
  <c r="N172" i="59"/>
  <c r="M172" i="59"/>
  <c r="L172" i="59"/>
  <c r="E172" i="59"/>
  <c r="P171" i="59"/>
  <c r="O171" i="59"/>
  <c r="N171" i="59"/>
  <c r="M171" i="59"/>
  <c r="L171" i="59"/>
  <c r="E171" i="59"/>
  <c r="P170" i="59"/>
  <c r="O170" i="59"/>
  <c r="N170" i="59"/>
  <c r="M170" i="59"/>
  <c r="L170" i="59"/>
  <c r="E170" i="59"/>
  <c r="P169" i="59"/>
  <c r="O169" i="59"/>
  <c r="N169" i="59"/>
  <c r="M169" i="59"/>
  <c r="L169" i="59"/>
  <c r="E169" i="59"/>
  <c r="P168" i="59"/>
  <c r="O168" i="59"/>
  <c r="N168" i="59"/>
  <c r="M168" i="59"/>
  <c r="L168" i="59"/>
  <c r="E168" i="59"/>
  <c r="P167" i="59"/>
  <c r="O167" i="59"/>
  <c r="N167" i="59"/>
  <c r="M167" i="59"/>
  <c r="L167" i="59"/>
  <c r="E167" i="59"/>
  <c r="P166" i="59"/>
  <c r="O166" i="59"/>
  <c r="N166" i="59"/>
  <c r="M166" i="59"/>
  <c r="L166" i="59"/>
  <c r="E166" i="59"/>
  <c r="P165" i="59"/>
  <c r="O165" i="59"/>
  <c r="N165" i="59"/>
  <c r="M165" i="59"/>
  <c r="L165" i="59"/>
  <c r="E165" i="59"/>
  <c r="P164" i="59"/>
  <c r="O164" i="59"/>
  <c r="N164" i="59"/>
  <c r="M164" i="59"/>
  <c r="L164" i="59"/>
  <c r="E164" i="59"/>
  <c r="P163" i="59"/>
  <c r="O163" i="59"/>
  <c r="N163" i="59"/>
  <c r="M163" i="59"/>
  <c r="L163" i="59"/>
  <c r="E163" i="59"/>
  <c r="P162" i="59"/>
  <c r="O162" i="59"/>
  <c r="N162" i="59"/>
  <c r="M162" i="59"/>
  <c r="L162" i="59"/>
  <c r="E162" i="59"/>
  <c r="P161" i="59"/>
  <c r="O161" i="59"/>
  <c r="N161" i="59"/>
  <c r="M161" i="59"/>
  <c r="L161" i="59"/>
  <c r="E161" i="59"/>
  <c r="P160" i="59"/>
  <c r="O160" i="59"/>
  <c r="N160" i="59"/>
  <c r="M160" i="59"/>
  <c r="L160" i="59"/>
  <c r="E160" i="59"/>
  <c r="P159" i="59"/>
  <c r="O159" i="59"/>
  <c r="N159" i="59"/>
  <c r="M159" i="59"/>
  <c r="L159" i="59"/>
  <c r="E159" i="59"/>
  <c r="P158" i="59"/>
  <c r="O158" i="59"/>
  <c r="N158" i="59"/>
  <c r="M158" i="59"/>
  <c r="L158" i="59"/>
  <c r="E158" i="59"/>
  <c r="P157" i="59"/>
  <c r="O157" i="59"/>
  <c r="N157" i="59"/>
  <c r="M157" i="59"/>
  <c r="L157" i="59"/>
  <c r="E157" i="59"/>
  <c r="P156" i="59"/>
  <c r="O156" i="59"/>
  <c r="N156" i="59"/>
  <c r="M156" i="59"/>
  <c r="L156" i="59"/>
  <c r="E156" i="59"/>
  <c r="P155" i="59"/>
  <c r="O155" i="59"/>
  <c r="N155" i="59"/>
  <c r="M155" i="59"/>
  <c r="L155" i="59"/>
  <c r="E155" i="59"/>
  <c r="P154" i="59"/>
  <c r="O154" i="59"/>
  <c r="N154" i="59"/>
  <c r="M154" i="59"/>
  <c r="L154" i="59"/>
  <c r="E154" i="59"/>
  <c r="P153" i="59"/>
  <c r="O153" i="59"/>
  <c r="N153" i="59"/>
  <c r="M153" i="59"/>
  <c r="L153" i="59"/>
  <c r="E153" i="59"/>
  <c r="P152" i="59"/>
  <c r="O152" i="59"/>
  <c r="N152" i="59"/>
  <c r="M152" i="59"/>
  <c r="L152" i="59"/>
  <c r="E152" i="59"/>
  <c r="P151" i="59"/>
  <c r="O151" i="59"/>
  <c r="N151" i="59"/>
  <c r="M151" i="59"/>
  <c r="L151" i="59"/>
  <c r="E151" i="59"/>
  <c r="P150" i="59"/>
  <c r="O150" i="59"/>
  <c r="N150" i="59"/>
  <c r="M150" i="59"/>
  <c r="L150" i="59"/>
  <c r="E150" i="59"/>
  <c r="P149" i="59"/>
  <c r="O149" i="59"/>
  <c r="N149" i="59"/>
  <c r="M149" i="59"/>
  <c r="L149" i="59"/>
  <c r="E149" i="59"/>
  <c r="P148" i="59"/>
  <c r="O148" i="59"/>
  <c r="N148" i="59"/>
  <c r="M148" i="59"/>
  <c r="L148" i="59"/>
  <c r="E148" i="59"/>
  <c r="P147" i="59"/>
  <c r="O147" i="59"/>
  <c r="N147" i="59"/>
  <c r="M147" i="59"/>
  <c r="L147" i="59"/>
  <c r="E147" i="59"/>
  <c r="P146" i="59"/>
  <c r="O146" i="59"/>
  <c r="N146" i="59"/>
  <c r="M146" i="59"/>
  <c r="L146" i="59"/>
  <c r="E146" i="59"/>
  <c r="P145" i="59"/>
  <c r="O145" i="59"/>
  <c r="N145" i="59"/>
  <c r="M145" i="59"/>
  <c r="L145" i="59"/>
  <c r="E145" i="59"/>
  <c r="P144" i="59"/>
  <c r="O144" i="59"/>
  <c r="N144" i="59"/>
  <c r="M144" i="59"/>
  <c r="L144" i="59"/>
  <c r="E144" i="59"/>
  <c r="P143" i="59"/>
  <c r="O143" i="59"/>
  <c r="N143" i="59"/>
  <c r="M143" i="59"/>
  <c r="L143" i="59"/>
  <c r="E143" i="59"/>
  <c r="P142" i="59"/>
  <c r="O142" i="59"/>
  <c r="N142" i="59"/>
  <c r="M142" i="59"/>
  <c r="L142" i="59"/>
  <c r="E142" i="59"/>
  <c r="P141" i="59"/>
  <c r="O141" i="59"/>
  <c r="N141" i="59"/>
  <c r="M141" i="59"/>
  <c r="L141" i="59"/>
  <c r="E141" i="59"/>
  <c r="P140" i="59"/>
  <c r="O140" i="59"/>
  <c r="N140" i="59"/>
  <c r="M140" i="59"/>
  <c r="L140" i="59"/>
  <c r="E140" i="59"/>
  <c r="P139" i="59"/>
  <c r="O139" i="59"/>
  <c r="N139" i="59"/>
  <c r="M139" i="59"/>
  <c r="L139" i="59"/>
  <c r="E139" i="59"/>
  <c r="P138" i="59"/>
  <c r="O138" i="59"/>
  <c r="N138" i="59"/>
  <c r="M138" i="59"/>
  <c r="L138" i="59"/>
  <c r="E138" i="59"/>
  <c r="P137" i="59"/>
  <c r="O137" i="59"/>
  <c r="N137" i="59"/>
  <c r="M137" i="59"/>
  <c r="L137" i="59"/>
  <c r="E137" i="59"/>
  <c r="P136" i="59"/>
  <c r="O136" i="59"/>
  <c r="N136" i="59"/>
  <c r="M136" i="59"/>
  <c r="L136" i="59"/>
  <c r="E136" i="59"/>
  <c r="P135" i="59"/>
  <c r="O135" i="59"/>
  <c r="N135" i="59"/>
  <c r="M135" i="59"/>
  <c r="L135" i="59"/>
  <c r="E135" i="59"/>
  <c r="P134" i="59"/>
  <c r="O134" i="59"/>
  <c r="N134" i="59"/>
  <c r="M134" i="59"/>
  <c r="L134" i="59"/>
  <c r="E134" i="59"/>
  <c r="P133" i="59"/>
  <c r="O133" i="59"/>
  <c r="N133" i="59"/>
  <c r="M133" i="59"/>
  <c r="L133" i="59"/>
  <c r="E133" i="59"/>
  <c r="P132" i="59"/>
  <c r="O132" i="59"/>
  <c r="N132" i="59"/>
  <c r="M132" i="59"/>
  <c r="L132" i="59"/>
  <c r="E132" i="59"/>
  <c r="P131" i="59"/>
  <c r="O131" i="59"/>
  <c r="N131" i="59"/>
  <c r="M131" i="59"/>
  <c r="L131" i="59"/>
  <c r="E131" i="59"/>
  <c r="P130" i="59"/>
  <c r="O130" i="59"/>
  <c r="N130" i="59"/>
  <c r="M130" i="59"/>
  <c r="L130" i="59"/>
  <c r="E130" i="59"/>
  <c r="P129" i="59"/>
  <c r="O129" i="59"/>
  <c r="N129" i="59"/>
  <c r="M129" i="59"/>
  <c r="L129" i="59"/>
  <c r="E129" i="59"/>
  <c r="P128" i="59"/>
  <c r="O128" i="59"/>
  <c r="N128" i="59"/>
  <c r="M128" i="59"/>
  <c r="L128" i="59"/>
  <c r="E128" i="59"/>
  <c r="P127" i="59"/>
  <c r="O127" i="59"/>
  <c r="N127" i="59"/>
  <c r="M127" i="59"/>
  <c r="L127" i="59"/>
  <c r="E127" i="59"/>
  <c r="P126" i="59"/>
  <c r="O126" i="59"/>
  <c r="N126" i="59"/>
  <c r="M126" i="59"/>
  <c r="L126" i="59"/>
  <c r="E126" i="59"/>
  <c r="P125" i="59"/>
  <c r="O125" i="59"/>
  <c r="N125" i="59"/>
  <c r="M125" i="59"/>
  <c r="L125" i="59"/>
  <c r="E125" i="59"/>
  <c r="P124" i="59"/>
  <c r="O124" i="59"/>
  <c r="N124" i="59"/>
  <c r="M124" i="59"/>
  <c r="L124" i="59"/>
  <c r="E124" i="59"/>
  <c r="P123" i="59"/>
  <c r="O123" i="59"/>
  <c r="N123" i="59"/>
  <c r="M123" i="59"/>
  <c r="L123" i="59"/>
  <c r="E123" i="59"/>
  <c r="P122" i="59"/>
  <c r="O122" i="59"/>
  <c r="N122" i="59"/>
  <c r="M122" i="59"/>
  <c r="L122" i="59"/>
  <c r="E122" i="59"/>
  <c r="P121" i="59"/>
  <c r="O121" i="59"/>
  <c r="N121" i="59"/>
  <c r="M121" i="59"/>
  <c r="L121" i="59"/>
  <c r="E121" i="59"/>
  <c r="P120" i="59"/>
  <c r="O120" i="59"/>
  <c r="N120" i="59"/>
  <c r="M120" i="59"/>
  <c r="L120" i="59"/>
  <c r="E120" i="59"/>
  <c r="P119" i="59"/>
  <c r="O119" i="59"/>
  <c r="N119" i="59"/>
  <c r="M119" i="59"/>
  <c r="L119" i="59"/>
  <c r="E119" i="59"/>
  <c r="P118" i="59"/>
  <c r="O118" i="59"/>
  <c r="N118" i="59"/>
  <c r="M118" i="59"/>
  <c r="L118" i="59"/>
  <c r="E118" i="59"/>
  <c r="P117" i="59"/>
  <c r="O117" i="59"/>
  <c r="N117" i="59"/>
  <c r="M117" i="59"/>
  <c r="L117" i="59"/>
  <c r="E117" i="59"/>
  <c r="P116" i="59"/>
  <c r="O116" i="59"/>
  <c r="N116" i="59"/>
  <c r="M116" i="59"/>
  <c r="L116" i="59"/>
  <c r="E116" i="59"/>
  <c r="P115" i="59"/>
  <c r="O115" i="59"/>
  <c r="N115" i="59"/>
  <c r="M115" i="59"/>
  <c r="L115" i="59"/>
  <c r="E115" i="59"/>
  <c r="P114" i="59"/>
  <c r="O114" i="59"/>
  <c r="N114" i="59"/>
  <c r="M114" i="59"/>
  <c r="L114" i="59"/>
  <c r="E114" i="59"/>
  <c r="P113" i="59"/>
  <c r="O113" i="59"/>
  <c r="N113" i="59"/>
  <c r="M113" i="59"/>
  <c r="L113" i="59"/>
  <c r="E113" i="59"/>
  <c r="P112" i="59"/>
  <c r="O112" i="59"/>
  <c r="N112" i="59"/>
  <c r="M112" i="59"/>
  <c r="L112" i="59"/>
  <c r="E112" i="59"/>
  <c r="P111" i="59"/>
  <c r="O111" i="59"/>
  <c r="N111" i="59"/>
  <c r="M111" i="59"/>
  <c r="L111" i="59"/>
  <c r="E111" i="59"/>
  <c r="P110" i="59"/>
  <c r="O110" i="59"/>
  <c r="N110" i="59"/>
  <c r="M110" i="59"/>
  <c r="L110" i="59"/>
  <c r="E110" i="59"/>
  <c r="P109" i="59"/>
  <c r="O109" i="59"/>
  <c r="N109" i="59"/>
  <c r="M109" i="59"/>
  <c r="L109" i="59"/>
  <c r="E109" i="59"/>
  <c r="P108" i="59"/>
  <c r="O108" i="59"/>
  <c r="N108" i="59"/>
  <c r="M108" i="59"/>
  <c r="L108" i="59"/>
  <c r="E108" i="59"/>
  <c r="P107" i="59"/>
  <c r="O107" i="59"/>
  <c r="N107" i="59"/>
  <c r="M107" i="59"/>
  <c r="L107" i="59"/>
  <c r="E107" i="59"/>
  <c r="P106" i="59"/>
  <c r="O106" i="59"/>
  <c r="N106" i="59"/>
  <c r="M106" i="59"/>
  <c r="L106" i="59"/>
  <c r="E106" i="59"/>
  <c r="P105" i="59"/>
  <c r="O105" i="59"/>
  <c r="N105" i="59"/>
  <c r="M105" i="59"/>
  <c r="L105" i="59"/>
  <c r="E105" i="59"/>
  <c r="P103" i="59"/>
  <c r="E103" i="59"/>
  <c r="L103" i="59" s="1"/>
  <c r="P102" i="59"/>
  <c r="P101" i="59"/>
  <c r="P100" i="59"/>
  <c r="P99" i="59"/>
  <c r="O99" i="59"/>
  <c r="N99" i="59"/>
  <c r="M99" i="59"/>
  <c r="L99" i="59"/>
  <c r="E99" i="59"/>
  <c r="P98" i="59"/>
  <c r="P97" i="59"/>
  <c r="P96" i="59"/>
  <c r="O96" i="59"/>
  <c r="N96" i="59"/>
  <c r="M96" i="59"/>
  <c r="L96" i="59"/>
  <c r="E96" i="59"/>
  <c r="P95" i="59"/>
  <c r="P93" i="59"/>
  <c r="O93" i="59"/>
  <c r="N93" i="59"/>
  <c r="M93" i="59"/>
  <c r="L93" i="59"/>
  <c r="E93" i="59"/>
  <c r="P92" i="59"/>
  <c r="O92" i="59"/>
  <c r="N92" i="59"/>
  <c r="M92" i="59"/>
  <c r="L92" i="59"/>
  <c r="E92" i="59"/>
  <c r="P91" i="59"/>
  <c r="P90" i="59"/>
  <c r="O90" i="59"/>
  <c r="N90" i="59"/>
  <c r="M90" i="59"/>
  <c r="E90" i="59"/>
  <c r="P89" i="59"/>
  <c r="P88" i="59"/>
  <c r="O88" i="59"/>
  <c r="N88" i="59"/>
  <c r="M88" i="59"/>
  <c r="L88" i="59"/>
  <c r="E88" i="59"/>
  <c r="P87" i="59"/>
  <c r="O87" i="59"/>
  <c r="N87" i="59"/>
  <c r="M87" i="59"/>
  <c r="L87" i="59"/>
  <c r="E87" i="59"/>
  <c r="P86" i="59"/>
  <c r="O86" i="59"/>
  <c r="N86" i="59"/>
  <c r="M86" i="59"/>
  <c r="L86" i="59"/>
  <c r="E86" i="59"/>
  <c r="P85" i="59"/>
  <c r="E85" i="59"/>
  <c r="L85" i="59" s="1"/>
  <c r="P84" i="59"/>
  <c r="O84" i="59"/>
  <c r="N84" i="59"/>
  <c r="M84" i="59"/>
  <c r="L84" i="59"/>
  <c r="E84" i="59"/>
  <c r="P83" i="59"/>
  <c r="O83" i="59"/>
  <c r="N83" i="59"/>
  <c r="M83" i="59"/>
  <c r="L83" i="59"/>
  <c r="E83" i="59"/>
  <c r="P82" i="59"/>
  <c r="O82" i="59"/>
  <c r="N82" i="59"/>
  <c r="M82" i="59"/>
  <c r="L82" i="59"/>
  <c r="E82" i="59"/>
  <c r="P81" i="59"/>
  <c r="O81" i="59"/>
  <c r="N81" i="59"/>
  <c r="M81" i="59"/>
  <c r="L81" i="59"/>
  <c r="E81" i="59"/>
  <c r="P79" i="59"/>
  <c r="P78" i="59"/>
  <c r="P77" i="59"/>
  <c r="P76" i="59"/>
  <c r="O76" i="59"/>
  <c r="N76" i="59"/>
  <c r="M76" i="59"/>
  <c r="L76" i="59"/>
  <c r="E76" i="59"/>
  <c r="P75" i="59"/>
  <c r="O75" i="59"/>
  <c r="N75" i="59"/>
  <c r="M75" i="59"/>
  <c r="L75" i="59"/>
  <c r="E75" i="59"/>
  <c r="P74" i="59"/>
  <c r="P73" i="59"/>
  <c r="P72" i="59"/>
  <c r="O72" i="59"/>
  <c r="N72" i="59"/>
  <c r="M72" i="59"/>
  <c r="L72" i="59"/>
  <c r="E72" i="59"/>
  <c r="P71" i="59"/>
  <c r="E71" i="59"/>
  <c r="L71" i="59" s="1"/>
  <c r="P70" i="59"/>
  <c r="O70" i="59"/>
  <c r="N70" i="59"/>
  <c r="M70" i="59"/>
  <c r="L70" i="59"/>
  <c r="E70" i="59"/>
  <c r="P69" i="59"/>
  <c r="P68" i="59"/>
  <c r="P64" i="59"/>
  <c r="E64" i="59"/>
  <c r="L64" i="59" s="1"/>
  <c r="P63" i="59"/>
  <c r="P62" i="59"/>
  <c r="P61" i="59"/>
  <c r="P60" i="59"/>
  <c r="P59" i="59"/>
  <c r="P58" i="59"/>
  <c r="O58" i="59"/>
  <c r="N58" i="59"/>
  <c r="M58" i="59"/>
  <c r="L58" i="59"/>
  <c r="E58" i="59"/>
  <c r="P57" i="59"/>
  <c r="O57" i="59"/>
  <c r="N57" i="59"/>
  <c r="M57" i="59"/>
  <c r="L57" i="59"/>
  <c r="E57" i="59"/>
  <c r="P56" i="59"/>
  <c r="P55" i="59"/>
  <c r="P52" i="59"/>
  <c r="O52" i="59"/>
  <c r="N52" i="59"/>
  <c r="M52" i="59"/>
  <c r="L52" i="59"/>
  <c r="E52" i="59"/>
  <c r="P51" i="59"/>
  <c r="P49" i="59"/>
  <c r="P47" i="59"/>
  <c r="P46" i="59"/>
  <c r="P45" i="59"/>
  <c r="P42" i="59"/>
  <c r="P41" i="59"/>
  <c r="P40" i="59"/>
  <c r="P39" i="59"/>
  <c r="P37" i="59"/>
  <c r="P36" i="59"/>
  <c r="O36" i="59"/>
  <c r="N36" i="59"/>
  <c r="M36" i="59"/>
  <c r="L36" i="59"/>
  <c r="E36" i="59"/>
  <c r="P32" i="59"/>
  <c r="P31" i="59"/>
  <c r="P30" i="59"/>
  <c r="P28" i="59"/>
  <c r="P27" i="59"/>
  <c r="P26" i="59"/>
  <c r="P25" i="59"/>
  <c r="P24" i="59"/>
  <c r="P23" i="59"/>
  <c r="O23" i="59"/>
  <c r="N23" i="59"/>
  <c r="M23" i="59"/>
  <c r="L23" i="59"/>
  <c r="E23" i="59"/>
  <c r="P22" i="59"/>
  <c r="P21" i="59"/>
  <c r="O21" i="59"/>
  <c r="N21" i="59"/>
  <c r="M21" i="59"/>
  <c r="L21" i="59"/>
  <c r="E21" i="59"/>
  <c r="P20" i="59"/>
  <c r="P19" i="59"/>
  <c r="P17" i="59"/>
  <c r="P16" i="59"/>
  <c r="P13" i="59"/>
  <c r="P12" i="59"/>
  <c r="P11" i="59"/>
  <c r="P10" i="59"/>
  <c r="P9" i="59"/>
  <c r="P8" i="59"/>
  <c r="P5" i="59"/>
  <c r="P4" i="59"/>
  <c r="P3" i="59"/>
  <c r="P200" i="58"/>
  <c r="O200" i="58"/>
  <c r="N200" i="58"/>
  <c r="M200" i="58"/>
  <c r="L200" i="58"/>
  <c r="E200" i="58"/>
  <c r="P199" i="58"/>
  <c r="O199" i="58"/>
  <c r="N199" i="58"/>
  <c r="M199" i="58"/>
  <c r="L199" i="58"/>
  <c r="E199" i="58"/>
  <c r="P198" i="58"/>
  <c r="O198" i="58"/>
  <c r="N198" i="58"/>
  <c r="M198" i="58"/>
  <c r="L198" i="58"/>
  <c r="E198" i="58"/>
  <c r="P197" i="58"/>
  <c r="O197" i="58"/>
  <c r="N197" i="58"/>
  <c r="M197" i="58"/>
  <c r="L197" i="58"/>
  <c r="E197" i="58"/>
  <c r="P196" i="58"/>
  <c r="O196" i="58"/>
  <c r="N196" i="58"/>
  <c r="M196" i="58"/>
  <c r="L196" i="58"/>
  <c r="E196" i="58"/>
  <c r="P195" i="58"/>
  <c r="O195" i="58"/>
  <c r="N195" i="58"/>
  <c r="M195" i="58"/>
  <c r="L195" i="58"/>
  <c r="E195" i="58"/>
  <c r="P194" i="58"/>
  <c r="O194" i="58"/>
  <c r="N194" i="58"/>
  <c r="M194" i="58"/>
  <c r="L194" i="58"/>
  <c r="E194" i="58"/>
  <c r="P193" i="58"/>
  <c r="O193" i="58"/>
  <c r="N193" i="58"/>
  <c r="M193" i="58"/>
  <c r="L193" i="58"/>
  <c r="E193" i="58"/>
  <c r="P192" i="58"/>
  <c r="O192" i="58"/>
  <c r="N192" i="58"/>
  <c r="M192" i="58"/>
  <c r="L192" i="58"/>
  <c r="E192" i="58"/>
  <c r="P191" i="58"/>
  <c r="O191" i="58"/>
  <c r="N191" i="58"/>
  <c r="M191" i="58"/>
  <c r="L191" i="58"/>
  <c r="E191" i="58"/>
  <c r="P190" i="58"/>
  <c r="O190" i="58"/>
  <c r="N190" i="58"/>
  <c r="M190" i="58"/>
  <c r="L190" i="58"/>
  <c r="E190" i="58"/>
  <c r="P189" i="58"/>
  <c r="O189" i="58"/>
  <c r="N189" i="58"/>
  <c r="M189" i="58"/>
  <c r="L189" i="58"/>
  <c r="E189" i="58"/>
  <c r="P188" i="58"/>
  <c r="O188" i="58"/>
  <c r="N188" i="58"/>
  <c r="M188" i="58"/>
  <c r="L188" i="58"/>
  <c r="E188" i="58"/>
  <c r="P187" i="58"/>
  <c r="O187" i="58"/>
  <c r="N187" i="58"/>
  <c r="M187" i="58"/>
  <c r="L187" i="58"/>
  <c r="E187" i="58"/>
  <c r="P186" i="58"/>
  <c r="O186" i="58"/>
  <c r="N186" i="58"/>
  <c r="M186" i="58"/>
  <c r="L186" i="58"/>
  <c r="E186" i="58"/>
  <c r="P185" i="58"/>
  <c r="O185" i="58"/>
  <c r="N185" i="58"/>
  <c r="M185" i="58"/>
  <c r="L185" i="58"/>
  <c r="E185" i="58"/>
  <c r="P184" i="58"/>
  <c r="O184" i="58"/>
  <c r="N184" i="58"/>
  <c r="M184" i="58"/>
  <c r="L184" i="58"/>
  <c r="E184" i="58"/>
  <c r="P183" i="58"/>
  <c r="O183" i="58"/>
  <c r="N183" i="58"/>
  <c r="M183" i="58"/>
  <c r="L183" i="58"/>
  <c r="E183" i="58"/>
  <c r="P182" i="58"/>
  <c r="O182" i="58"/>
  <c r="N182" i="58"/>
  <c r="M182" i="58"/>
  <c r="L182" i="58"/>
  <c r="E182" i="58"/>
  <c r="P181" i="58"/>
  <c r="O181" i="58"/>
  <c r="N181" i="58"/>
  <c r="M181" i="58"/>
  <c r="L181" i="58"/>
  <c r="E181" i="58"/>
  <c r="P180" i="58"/>
  <c r="O180" i="58"/>
  <c r="N180" i="58"/>
  <c r="M180" i="58"/>
  <c r="L180" i="58"/>
  <c r="E180" i="58"/>
  <c r="P179" i="58"/>
  <c r="O179" i="58"/>
  <c r="N179" i="58"/>
  <c r="M179" i="58"/>
  <c r="L179" i="58"/>
  <c r="E179" i="58"/>
  <c r="P178" i="58"/>
  <c r="O178" i="58"/>
  <c r="N178" i="58"/>
  <c r="M178" i="58"/>
  <c r="L178" i="58"/>
  <c r="E178" i="58"/>
  <c r="P177" i="58"/>
  <c r="O177" i="58"/>
  <c r="N177" i="58"/>
  <c r="M177" i="58"/>
  <c r="L177" i="58"/>
  <c r="E177" i="58"/>
  <c r="P176" i="58"/>
  <c r="O176" i="58"/>
  <c r="N176" i="58"/>
  <c r="M176" i="58"/>
  <c r="L176" i="58"/>
  <c r="E176" i="58"/>
  <c r="P175" i="58"/>
  <c r="O175" i="58"/>
  <c r="N175" i="58"/>
  <c r="M175" i="58"/>
  <c r="L175" i="58"/>
  <c r="E175" i="58"/>
  <c r="P174" i="58"/>
  <c r="O174" i="58"/>
  <c r="N174" i="58"/>
  <c r="M174" i="58"/>
  <c r="L174" i="58"/>
  <c r="E174" i="58"/>
  <c r="P173" i="58"/>
  <c r="O173" i="58"/>
  <c r="N173" i="58"/>
  <c r="M173" i="58"/>
  <c r="L173" i="58"/>
  <c r="E173" i="58"/>
  <c r="P172" i="58"/>
  <c r="O172" i="58"/>
  <c r="N172" i="58"/>
  <c r="M172" i="58"/>
  <c r="L172" i="58"/>
  <c r="E172" i="58"/>
  <c r="P171" i="58"/>
  <c r="O171" i="58"/>
  <c r="N171" i="58"/>
  <c r="M171" i="58"/>
  <c r="L171" i="58"/>
  <c r="E171" i="58"/>
  <c r="P170" i="58"/>
  <c r="O170" i="58"/>
  <c r="N170" i="58"/>
  <c r="M170" i="58"/>
  <c r="L170" i="58"/>
  <c r="E170" i="58"/>
  <c r="P169" i="58"/>
  <c r="O169" i="58"/>
  <c r="N169" i="58"/>
  <c r="M169" i="58"/>
  <c r="L169" i="58"/>
  <c r="E169" i="58"/>
  <c r="P168" i="58"/>
  <c r="O168" i="58"/>
  <c r="N168" i="58"/>
  <c r="M168" i="58"/>
  <c r="L168" i="58"/>
  <c r="E168" i="58"/>
  <c r="P167" i="58"/>
  <c r="O167" i="58"/>
  <c r="N167" i="58"/>
  <c r="M167" i="58"/>
  <c r="L167" i="58"/>
  <c r="E167" i="58"/>
  <c r="P166" i="58"/>
  <c r="O166" i="58"/>
  <c r="N166" i="58"/>
  <c r="M166" i="58"/>
  <c r="L166" i="58"/>
  <c r="E166" i="58"/>
  <c r="P165" i="58"/>
  <c r="O165" i="58"/>
  <c r="N165" i="58"/>
  <c r="M165" i="58"/>
  <c r="L165" i="58"/>
  <c r="E165" i="58"/>
  <c r="P164" i="58"/>
  <c r="O164" i="58"/>
  <c r="N164" i="58"/>
  <c r="M164" i="58"/>
  <c r="L164" i="58"/>
  <c r="E164" i="58"/>
  <c r="P163" i="58"/>
  <c r="O163" i="58"/>
  <c r="N163" i="58"/>
  <c r="M163" i="58"/>
  <c r="L163" i="58"/>
  <c r="E163" i="58"/>
  <c r="P162" i="58"/>
  <c r="O162" i="58"/>
  <c r="N162" i="58"/>
  <c r="M162" i="58"/>
  <c r="L162" i="58"/>
  <c r="E162" i="58"/>
  <c r="P161" i="58"/>
  <c r="O161" i="58"/>
  <c r="N161" i="58"/>
  <c r="M161" i="58"/>
  <c r="L161" i="58"/>
  <c r="E161" i="58"/>
  <c r="P160" i="58"/>
  <c r="O160" i="58"/>
  <c r="N160" i="58"/>
  <c r="M160" i="58"/>
  <c r="L160" i="58"/>
  <c r="E160" i="58"/>
  <c r="P159" i="58"/>
  <c r="O159" i="58"/>
  <c r="N159" i="58"/>
  <c r="M159" i="58"/>
  <c r="L159" i="58"/>
  <c r="E159" i="58"/>
  <c r="P158" i="58"/>
  <c r="O158" i="58"/>
  <c r="N158" i="58"/>
  <c r="M158" i="58"/>
  <c r="L158" i="58"/>
  <c r="E158" i="58"/>
  <c r="P157" i="58"/>
  <c r="O157" i="58"/>
  <c r="N157" i="58"/>
  <c r="M157" i="58"/>
  <c r="L157" i="58"/>
  <c r="E157" i="58"/>
  <c r="P156" i="58"/>
  <c r="O156" i="58"/>
  <c r="N156" i="58"/>
  <c r="M156" i="58"/>
  <c r="L156" i="58"/>
  <c r="E156" i="58"/>
  <c r="P155" i="58"/>
  <c r="O155" i="58"/>
  <c r="N155" i="58"/>
  <c r="M155" i="58"/>
  <c r="L155" i="58"/>
  <c r="E155" i="58"/>
  <c r="P154" i="58"/>
  <c r="O154" i="58"/>
  <c r="N154" i="58"/>
  <c r="M154" i="58"/>
  <c r="L154" i="58"/>
  <c r="E154" i="58"/>
  <c r="P153" i="58"/>
  <c r="O153" i="58"/>
  <c r="N153" i="58"/>
  <c r="M153" i="58"/>
  <c r="L153" i="58"/>
  <c r="E153" i="58"/>
  <c r="P152" i="58"/>
  <c r="O152" i="58"/>
  <c r="N152" i="58"/>
  <c r="M152" i="58"/>
  <c r="L152" i="58"/>
  <c r="E152" i="58"/>
  <c r="P151" i="58"/>
  <c r="O151" i="58"/>
  <c r="N151" i="58"/>
  <c r="M151" i="58"/>
  <c r="L151" i="58"/>
  <c r="E151" i="58"/>
  <c r="P150" i="58"/>
  <c r="O150" i="58"/>
  <c r="N150" i="58"/>
  <c r="M150" i="58"/>
  <c r="L150" i="58"/>
  <c r="E150" i="58"/>
  <c r="P149" i="58"/>
  <c r="O149" i="58"/>
  <c r="N149" i="58"/>
  <c r="M149" i="58"/>
  <c r="L149" i="58"/>
  <c r="E149" i="58"/>
  <c r="P148" i="58"/>
  <c r="O148" i="58"/>
  <c r="N148" i="58"/>
  <c r="M148" i="58"/>
  <c r="L148" i="58"/>
  <c r="E148" i="58"/>
  <c r="P147" i="58"/>
  <c r="O147" i="58"/>
  <c r="N147" i="58"/>
  <c r="M147" i="58"/>
  <c r="L147" i="58"/>
  <c r="E147" i="58"/>
  <c r="P146" i="58"/>
  <c r="O146" i="58"/>
  <c r="N146" i="58"/>
  <c r="M146" i="58"/>
  <c r="L146" i="58"/>
  <c r="E146" i="58"/>
  <c r="P145" i="58"/>
  <c r="O145" i="58"/>
  <c r="N145" i="58"/>
  <c r="M145" i="58"/>
  <c r="L145" i="58"/>
  <c r="E145" i="58"/>
  <c r="P144" i="58"/>
  <c r="O144" i="58"/>
  <c r="N144" i="58"/>
  <c r="M144" i="58"/>
  <c r="L144" i="58"/>
  <c r="E144" i="58"/>
  <c r="P143" i="58"/>
  <c r="O143" i="58"/>
  <c r="N143" i="58"/>
  <c r="M143" i="58"/>
  <c r="L143" i="58"/>
  <c r="E143" i="58"/>
  <c r="P142" i="58"/>
  <c r="O142" i="58"/>
  <c r="N142" i="58"/>
  <c r="M142" i="58"/>
  <c r="L142" i="58"/>
  <c r="E142" i="58"/>
  <c r="P141" i="58"/>
  <c r="O141" i="58"/>
  <c r="N141" i="58"/>
  <c r="M141" i="58"/>
  <c r="L141" i="58"/>
  <c r="E141" i="58"/>
  <c r="P140" i="58"/>
  <c r="O140" i="58"/>
  <c r="N140" i="58"/>
  <c r="M140" i="58"/>
  <c r="L140" i="58"/>
  <c r="E140" i="58"/>
  <c r="P139" i="58"/>
  <c r="O139" i="58"/>
  <c r="N139" i="58"/>
  <c r="M139" i="58"/>
  <c r="L139" i="58"/>
  <c r="E139" i="58"/>
  <c r="P138" i="58"/>
  <c r="O138" i="58"/>
  <c r="N138" i="58"/>
  <c r="M138" i="58"/>
  <c r="L138" i="58"/>
  <c r="E138" i="58"/>
  <c r="P137" i="58"/>
  <c r="O137" i="58"/>
  <c r="N137" i="58"/>
  <c r="M137" i="58"/>
  <c r="L137" i="58"/>
  <c r="E137" i="58"/>
  <c r="P136" i="58"/>
  <c r="O136" i="58"/>
  <c r="N136" i="58"/>
  <c r="M136" i="58"/>
  <c r="L136" i="58"/>
  <c r="E136" i="58"/>
  <c r="P135" i="58"/>
  <c r="O135" i="58"/>
  <c r="N135" i="58"/>
  <c r="M135" i="58"/>
  <c r="L135" i="58"/>
  <c r="E135" i="58"/>
  <c r="P134" i="58"/>
  <c r="O134" i="58"/>
  <c r="N134" i="58"/>
  <c r="M134" i="58"/>
  <c r="L134" i="58"/>
  <c r="E134" i="58"/>
  <c r="P133" i="58"/>
  <c r="O133" i="58"/>
  <c r="N133" i="58"/>
  <c r="M133" i="58"/>
  <c r="L133" i="58"/>
  <c r="E133" i="58"/>
  <c r="P132" i="58"/>
  <c r="O132" i="58"/>
  <c r="N132" i="58"/>
  <c r="M132" i="58"/>
  <c r="L132" i="58"/>
  <c r="E132" i="58"/>
  <c r="P131" i="58"/>
  <c r="O131" i="58"/>
  <c r="N131" i="58"/>
  <c r="M131" i="58"/>
  <c r="L131" i="58"/>
  <c r="E131" i="58"/>
  <c r="P130" i="58"/>
  <c r="O130" i="58"/>
  <c r="N130" i="58"/>
  <c r="M130" i="58"/>
  <c r="L130" i="58"/>
  <c r="E130" i="58"/>
  <c r="P129" i="58"/>
  <c r="O129" i="58"/>
  <c r="N129" i="58"/>
  <c r="M129" i="58"/>
  <c r="L129" i="58"/>
  <c r="E129" i="58"/>
  <c r="P128" i="58"/>
  <c r="O128" i="58"/>
  <c r="N128" i="58"/>
  <c r="M128" i="58"/>
  <c r="L128" i="58"/>
  <c r="E128" i="58"/>
  <c r="P127" i="58"/>
  <c r="O127" i="58"/>
  <c r="N127" i="58"/>
  <c r="M127" i="58"/>
  <c r="L127" i="58"/>
  <c r="E127" i="58"/>
  <c r="P126" i="58"/>
  <c r="O126" i="58"/>
  <c r="N126" i="58"/>
  <c r="M126" i="58"/>
  <c r="L126" i="58"/>
  <c r="E126" i="58"/>
  <c r="P125" i="58"/>
  <c r="O125" i="58"/>
  <c r="N125" i="58"/>
  <c r="M125" i="58"/>
  <c r="L125" i="58"/>
  <c r="E125" i="58"/>
  <c r="P124" i="58"/>
  <c r="O124" i="58"/>
  <c r="N124" i="58"/>
  <c r="M124" i="58"/>
  <c r="L124" i="58"/>
  <c r="E124" i="58"/>
  <c r="P123" i="58"/>
  <c r="O123" i="58"/>
  <c r="N123" i="58"/>
  <c r="M123" i="58"/>
  <c r="L123" i="58"/>
  <c r="E123" i="58"/>
  <c r="P122" i="58"/>
  <c r="O122" i="58"/>
  <c r="N122" i="58"/>
  <c r="M122" i="58"/>
  <c r="L122" i="58"/>
  <c r="E122" i="58"/>
  <c r="P121" i="58"/>
  <c r="O121" i="58"/>
  <c r="N121" i="58"/>
  <c r="M121" i="58"/>
  <c r="L121" i="58"/>
  <c r="E121" i="58"/>
  <c r="P120" i="58"/>
  <c r="O120" i="58"/>
  <c r="N120" i="58"/>
  <c r="M120" i="58"/>
  <c r="L120" i="58"/>
  <c r="E120" i="58"/>
  <c r="P119" i="58"/>
  <c r="O119" i="58"/>
  <c r="N119" i="58"/>
  <c r="M119" i="58"/>
  <c r="L119" i="58"/>
  <c r="E119" i="58"/>
  <c r="P118" i="58"/>
  <c r="O118" i="58"/>
  <c r="N118" i="58"/>
  <c r="M118" i="58"/>
  <c r="L118" i="58"/>
  <c r="E118" i="58"/>
  <c r="P117" i="58"/>
  <c r="O117" i="58"/>
  <c r="N117" i="58"/>
  <c r="M117" i="58"/>
  <c r="L117" i="58"/>
  <c r="E117" i="58"/>
  <c r="P116" i="58"/>
  <c r="O116" i="58"/>
  <c r="N116" i="58"/>
  <c r="M116" i="58"/>
  <c r="L116" i="58"/>
  <c r="E116" i="58"/>
  <c r="P115" i="58"/>
  <c r="O115" i="58"/>
  <c r="N115" i="58"/>
  <c r="M115" i="58"/>
  <c r="L115" i="58"/>
  <c r="E115" i="58"/>
  <c r="P114" i="58"/>
  <c r="O114" i="58"/>
  <c r="N114" i="58"/>
  <c r="M114" i="58"/>
  <c r="L114" i="58"/>
  <c r="E114" i="58"/>
  <c r="P113" i="58"/>
  <c r="O113" i="58"/>
  <c r="N113" i="58"/>
  <c r="M113" i="58"/>
  <c r="L113" i="58"/>
  <c r="E113" i="58"/>
  <c r="P112" i="58"/>
  <c r="O112" i="58"/>
  <c r="N112" i="58"/>
  <c r="M112" i="58"/>
  <c r="L112" i="58"/>
  <c r="E112" i="58"/>
  <c r="P111" i="58"/>
  <c r="O111" i="58"/>
  <c r="N111" i="58"/>
  <c r="M111" i="58"/>
  <c r="L111" i="58"/>
  <c r="E111" i="58"/>
  <c r="P110" i="58"/>
  <c r="O110" i="58"/>
  <c r="N110" i="58"/>
  <c r="M110" i="58"/>
  <c r="L110" i="58"/>
  <c r="E110" i="58"/>
  <c r="P109" i="58"/>
  <c r="O109" i="58"/>
  <c r="N109" i="58"/>
  <c r="M109" i="58"/>
  <c r="L109" i="58"/>
  <c r="E109" i="58"/>
  <c r="P108" i="58"/>
  <c r="O108" i="58"/>
  <c r="N108" i="58"/>
  <c r="M108" i="58"/>
  <c r="L108" i="58"/>
  <c r="E108" i="58"/>
  <c r="P107" i="58"/>
  <c r="O107" i="58"/>
  <c r="N107" i="58"/>
  <c r="M107" i="58"/>
  <c r="L107" i="58"/>
  <c r="E107" i="58"/>
  <c r="P106" i="58"/>
  <c r="O106" i="58"/>
  <c r="N106" i="58"/>
  <c r="M106" i="58"/>
  <c r="L106" i="58"/>
  <c r="E106" i="58"/>
  <c r="P105" i="58"/>
  <c r="O105" i="58"/>
  <c r="N105" i="58"/>
  <c r="M105" i="58"/>
  <c r="L105" i="58"/>
  <c r="E105" i="58"/>
  <c r="P104" i="58"/>
  <c r="O104" i="58"/>
  <c r="N104" i="58"/>
  <c r="M104" i="58"/>
  <c r="L104" i="58"/>
  <c r="E104" i="58"/>
  <c r="P103" i="58"/>
  <c r="O103" i="58"/>
  <c r="N103" i="58"/>
  <c r="M103" i="58"/>
  <c r="L103" i="58"/>
  <c r="E103" i="58"/>
  <c r="P102" i="58"/>
  <c r="O102" i="58"/>
  <c r="N102" i="58"/>
  <c r="M102" i="58"/>
  <c r="L102" i="58"/>
  <c r="E102" i="58"/>
  <c r="P101" i="58"/>
  <c r="O101" i="58"/>
  <c r="N101" i="58"/>
  <c r="M101" i="58"/>
  <c r="L101" i="58"/>
  <c r="E101" i="58"/>
  <c r="P100" i="58"/>
  <c r="O100" i="58"/>
  <c r="N100" i="58"/>
  <c r="M100" i="58"/>
  <c r="L100" i="58"/>
  <c r="E100" i="58"/>
  <c r="P99" i="58"/>
  <c r="O99" i="58"/>
  <c r="N99" i="58"/>
  <c r="M99" i="58"/>
  <c r="L99" i="58"/>
  <c r="E99" i="58"/>
  <c r="P98" i="58"/>
  <c r="O98" i="58"/>
  <c r="N98" i="58"/>
  <c r="M98" i="58"/>
  <c r="L98" i="58"/>
  <c r="E98" i="58"/>
  <c r="P97" i="58"/>
  <c r="O97" i="58"/>
  <c r="N97" i="58"/>
  <c r="M97" i="58"/>
  <c r="L97" i="58"/>
  <c r="E97" i="58"/>
  <c r="P96" i="58"/>
  <c r="O96" i="58"/>
  <c r="N96" i="58"/>
  <c r="M96" i="58"/>
  <c r="L96" i="58"/>
  <c r="E96" i="58"/>
  <c r="P95" i="58"/>
  <c r="O95" i="58"/>
  <c r="N95" i="58"/>
  <c r="M95" i="58"/>
  <c r="L95" i="58"/>
  <c r="E95" i="58"/>
  <c r="P94" i="58"/>
  <c r="O94" i="58"/>
  <c r="N94" i="58"/>
  <c r="M94" i="58"/>
  <c r="L94" i="58"/>
  <c r="E94" i="58"/>
  <c r="P93" i="58"/>
  <c r="O93" i="58"/>
  <c r="N93" i="58"/>
  <c r="M93" i="58"/>
  <c r="L93" i="58"/>
  <c r="E93" i="58"/>
  <c r="P92" i="58"/>
  <c r="O92" i="58"/>
  <c r="N92" i="58"/>
  <c r="M92" i="58"/>
  <c r="L92" i="58"/>
  <c r="E92" i="58"/>
  <c r="P91" i="58"/>
  <c r="O91" i="58"/>
  <c r="N91" i="58"/>
  <c r="M91" i="58"/>
  <c r="L91" i="58"/>
  <c r="E91" i="58"/>
  <c r="P90" i="58"/>
  <c r="O90" i="58"/>
  <c r="N90" i="58"/>
  <c r="M90" i="58"/>
  <c r="L90" i="58"/>
  <c r="E90" i="58"/>
  <c r="P89" i="58"/>
  <c r="O89" i="58"/>
  <c r="N89" i="58"/>
  <c r="M89" i="58"/>
  <c r="L89" i="58"/>
  <c r="E89" i="58"/>
  <c r="P88" i="58"/>
  <c r="O88" i="58"/>
  <c r="N88" i="58"/>
  <c r="M88" i="58"/>
  <c r="L88" i="58"/>
  <c r="E88" i="58"/>
  <c r="P87" i="58"/>
  <c r="O87" i="58"/>
  <c r="N87" i="58"/>
  <c r="M87" i="58"/>
  <c r="L87" i="58"/>
  <c r="E87" i="58"/>
  <c r="P86" i="58"/>
  <c r="O86" i="58"/>
  <c r="N86" i="58"/>
  <c r="M86" i="58"/>
  <c r="L86" i="58"/>
  <c r="E86" i="58"/>
  <c r="P85" i="58"/>
  <c r="O85" i="58"/>
  <c r="N85" i="58"/>
  <c r="M85" i="58"/>
  <c r="L85" i="58"/>
  <c r="E85" i="58"/>
  <c r="P84" i="58"/>
  <c r="O84" i="58"/>
  <c r="N84" i="58"/>
  <c r="M84" i="58"/>
  <c r="L84" i="58"/>
  <c r="E84" i="58"/>
  <c r="P83" i="58"/>
  <c r="O83" i="58"/>
  <c r="N83" i="58"/>
  <c r="M83" i="58"/>
  <c r="L83" i="58"/>
  <c r="E83" i="58"/>
  <c r="P82" i="58"/>
  <c r="O82" i="58"/>
  <c r="N82" i="58"/>
  <c r="M82" i="58"/>
  <c r="L82" i="58"/>
  <c r="E82" i="58"/>
  <c r="P81" i="58"/>
  <c r="O81" i="58"/>
  <c r="N81" i="58"/>
  <c r="M81" i="58"/>
  <c r="L81" i="58"/>
  <c r="E81" i="58"/>
  <c r="P80" i="58"/>
  <c r="O80" i="58"/>
  <c r="N80" i="58"/>
  <c r="M80" i="58"/>
  <c r="L80" i="58"/>
  <c r="E80" i="58"/>
  <c r="P79" i="58"/>
  <c r="O79" i="58"/>
  <c r="N79" i="58"/>
  <c r="M79" i="58"/>
  <c r="L79" i="58"/>
  <c r="E79" i="58"/>
  <c r="P78" i="58"/>
  <c r="O78" i="58"/>
  <c r="N78" i="58"/>
  <c r="M78" i="58"/>
  <c r="L78" i="58"/>
  <c r="E78" i="58"/>
  <c r="P77" i="58"/>
  <c r="E77" i="58"/>
  <c r="L77" i="58"/>
  <c r="P76" i="58"/>
  <c r="E76" i="58"/>
  <c r="L76" i="58"/>
  <c r="P74" i="58"/>
  <c r="E73" i="58"/>
  <c r="L73" i="58" s="1"/>
  <c r="E72" i="58"/>
  <c r="E71" i="58"/>
  <c r="P70" i="58"/>
  <c r="E70" i="58"/>
  <c r="P68" i="58"/>
  <c r="E68" i="58"/>
  <c r="P67" i="58"/>
  <c r="E67" i="58"/>
  <c r="L67" i="58" s="1"/>
  <c r="P64" i="58"/>
  <c r="E64" i="58"/>
  <c r="P61" i="58"/>
  <c r="E61" i="58"/>
  <c r="P60" i="58"/>
  <c r="E60" i="58"/>
  <c r="P59" i="58"/>
  <c r="E59" i="58"/>
  <c r="P58" i="58"/>
  <c r="E58" i="58"/>
  <c r="P57" i="58"/>
  <c r="E57" i="58"/>
  <c r="L57" i="58" s="1"/>
  <c r="P56" i="58"/>
  <c r="E56" i="58"/>
  <c r="P55" i="58"/>
  <c r="E55" i="58"/>
  <c r="L55" i="58" s="1"/>
  <c r="P53" i="58"/>
  <c r="E53" i="58"/>
  <c r="L53" i="58"/>
  <c r="P51" i="58"/>
  <c r="E51" i="58"/>
  <c r="P50" i="58"/>
  <c r="E50" i="58"/>
  <c r="P49" i="58"/>
  <c r="E49" i="58"/>
  <c r="P48" i="58"/>
  <c r="E48" i="58"/>
  <c r="P46" i="58"/>
  <c r="O46" i="58"/>
  <c r="N46" i="58"/>
  <c r="M46" i="58"/>
  <c r="L46" i="58"/>
  <c r="E46" i="58"/>
  <c r="P45" i="58"/>
  <c r="L45" i="58"/>
  <c r="O45" i="58" s="1"/>
  <c r="E45" i="58"/>
  <c r="P43" i="58"/>
  <c r="P42" i="58"/>
  <c r="E42" i="58"/>
  <c r="P40" i="58"/>
  <c r="E40" i="58"/>
  <c r="L40" i="58" s="1"/>
  <c r="P39" i="58"/>
  <c r="E39" i="58"/>
  <c r="L39" i="58" s="1"/>
  <c r="P37" i="58"/>
  <c r="O37" i="58"/>
  <c r="N37" i="58"/>
  <c r="M37" i="58"/>
  <c r="L37" i="58"/>
  <c r="E37" i="58"/>
  <c r="P36" i="58"/>
  <c r="P34" i="58"/>
  <c r="P33" i="58"/>
  <c r="P31" i="58"/>
  <c r="P30" i="58"/>
  <c r="P29" i="58"/>
  <c r="O29" i="58"/>
  <c r="N29" i="58"/>
  <c r="M29" i="58"/>
  <c r="L29" i="58"/>
  <c r="E29" i="58"/>
  <c r="P28" i="58"/>
  <c r="P25" i="58"/>
  <c r="P24" i="58"/>
  <c r="P23" i="58"/>
  <c r="O23" i="58"/>
  <c r="N23" i="58"/>
  <c r="M23" i="58"/>
  <c r="L23" i="58"/>
  <c r="E23" i="58"/>
  <c r="P22" i="58"/>
  <c r="O22" i="58"/>
  <c r="N22" i="58"/>
  <c r="M22" i="58"/>
  <c r="L22" i="58"/>
  <c r="E22" i="58"/>
  <c r="P19" i="58"/>
  <c r="P18" i="58"/>
  <c r="P8" i="58"/>
  <c r="P7" i="58"/>
  <c r="P6" i="58"/>
  <c r="P5" i="58"/>
  <c r="P4" i="58"/>
  <c r="P3" i="58"/>
  <c r="P200" i="57"/>
  <c r="O200" i="57"/>
  <c r="N200" i="57"/>
  <c r="M200" i="57"/>
  <c r="L200" i="57"/>
  <c r="E200" i="57"/>
  <c r="P199" i="57"/>
  <c r="O199" i="57"/>
  <c r="N199" i="57"/>
  <c r="M199" i="57"/>
  <c r="L199" i="57"/>
  <c r="E199" i="57"/>
  <c r="P198" i="57"/>
  <c r="O198" i="57"/>
  <c r="N198" i="57"/>
  <c r="M198" i="57"/>
  <c r="L198" i="57"/>
  <c r="E198" i="57"/>
  <c r="P197" i="57"/>
  <c r="O197" i="57"/>
  <c r="N197" i="57"/>
  <c r="M197" i="57"/>
  <c r="L197" i="57"/>
  <c r="E197" i="57"/>
  <c r="P196" i="57"/>
  <c r="O196" i="57"/>
  <c r="N196" i="57"/>
  <c r="M196" i="57"/>
  <c r="L196" i="57"/>
  <c r="E196" i="57"/>
  <c r="P195" i="57"/>
  <c r="O195" i="57"/>
  <c r="N195" i="57"/>
  <c r="M195" i="57"/>
  <c r="L195" i="57"/>
  <c r="E195" i="57"/>
  <c r="P194" i="57"/>
  <c r="O194" i="57"/>
  <c r="N194" i="57"/>
  <c r="M194" i="57"/>
  <c r="L194" i="57"/>
  <c r="E194" i="57"/>
  <c r="P193" i="57"/>
  <c r="O193" i="57"/>
  <c r="N193" i="57"/>
  <c r="M193" i="57"/>
  <c r="L193" i="57"/>
  <c r="E193" i="57"/>
  <c r="P192" i="57"/>
  <c r="O192" i="57"/>
  <c r="N192" i="57"/>
  <c r="M192" i="57"/>
  <c r="L192" i="57"/>
  <c r="E192" i="57"/>
  <c r="P191" i="57"/>
  <c r="O191" i="57"/>
  <c r="N191" i="57"/>
  <c r="M191" i="57"/>
  <c r="L191" i="57"/>
  <c r="E191" i="57"/>
  <c r="P190" i="57"/>
  <c r="O190" i="57"/>
  <c r="N190" i="57"/>
  <c r="M190" i="57"/>
  <c r="L190" i="57"/>
  <c r="E190" i="57"/>
  <c r="P189" i="57"/>
  <c r="O189" i="57"/>
  <c r="N189" i="57"/>
  <c r="M189" i="57"/>
  <c r="L189" i="57"/>
  <c r="E189" i="57"/>
  <c r="P188" i="57"/>
  <c r="O188" i="57"/>
  <c r="N188" i="57"/>
  <c r="M188" i="57"/>
  <c r="L188" i="57"/>
  <c r="E188" i="57"/>
  <c r="P187" i="57"/>
  <c r="O187" i="57"/>
  <c r="N187" i="57"/>
  <c r="M187" i="57"/>
  <c r="L187" i="57"/>
  <c r="E187" i="57"/>
  <c r="P186" i="57"/>
  <c r="O186" i="57"/>
  <c r="N186" i="57"/>
  <c r="M186" i="57"/>
  <c r="L186" i="57"/>
  <c r="E186" i="57"/>
  <c r="P185" i="57"/>
  <c r="O185" i="57"/>
  <c r="N185" i="57"/>
  <c r="M185" i="57"/>
  <c r="L185" i="57"/>
  <c r="E185" i="57"/>
  <c r="P184" i="57"/>
  <c r="O184" i="57"/>
  <c r="N184" i="57"/>
  <c r="M184" i="57"/>
  <c r="L184" i="57"/>
  <c r="E184" i="57"/>
  <c r="P183" i="57"/>
  <c r="O183" i="57"/>
  <c r="N183" i="57"/>
  <c r="M183" i="57"/>
  <c r="L183" i="57"/>
  <c r="E183" i="57"/>
  <c r="P182" i="57"/>
  <c r="O182" i="57"/>
  <c r="N182" i="57"/>
  <c r="M182" i="57"/>
  <c r="L182" i="57"/>
  <c r="E182" i="57"/>
  <c r="P181" i="57"/>
  <c r="O181" i="57"/>
  <c r="N181" i="57"/>
  <c r="M181" i="57"/>
  <c r="L181" i="57"/>
  <c r="E181" i="57"/>
  <c r="P180" i="57"/>
  <c r="O180" i="57"/>
  <c r="N180" i="57"/>
  <c r="M180" i="57"/>
  <c r="L180" i="57"/>
  <c r="E180" i="57"/>
  <c r="P179" i="57"/>
  <c r="O179" i="57"/>
  <c r="N179" i="57"/>
  <c r="M179" i="57"/>
  <c r="L179" i="57"/>
  <c r="E179" i="57"/>
  <c r="P178" i="57"/>
  <c r="O178" i="57"/>
  <c r="N178" i="57"/>
  <c r="M178" i="57"/>
  <c r="L178" i="57"/>
  <c r="E178" i="57"/>
  <c r="P177" i="57"/>
  <c r="O177" i="57"/>
  <c r="N177" i="57"/>
  <c r="M177" i="57"/>
  <c r="L177" i="57"/>
  <c r="E177" i="57"/>
  <c r="P176" i="57"/>
  <c r="O176" i="57"/>
  <c r="N176" i="57"/>
  <c r="M176" i="57"/>
  <c r="L176" i="57"/>
  <c r="E176" i="57"/>
  <c r="P175" i="57"/>
  <c r="O175" i="57"/>
  <c r="N175" i="57"/>
  <c r="M175" i="57"/>
  <c r="L175" i="57"/>
  <c r="E175" i="57"/>
  <c r="P174" i="57"/>
  <c r="O174" i="57"/>
  <c r="N174" i="57"/>
  <c r="M174" i="57"/>
  <c r="L174" i="57"/>
  <c r="E174" i="57"/>
  <c r="P173" i="57"/>
  <c r="O173" i="57"/>
  <c r="N173" i="57"/>
  <c r="M173" i="57"/>
  <c r="L173" i="57"/>
  <c r="E173" i="57"/>
  <c r="P172" i="57"/>
  <c r="O172" i="57"/>
  <c r="N172" i="57"/>
  <c r="M172" i="57"/>
  <c r="L172" i="57"/>
  <c r="E172" i="57"/>
  <c r="P171" i="57"/>
  <c r="O171" i="57"/>
  <c r="N171" i="57"/>
  <c r="M171" i="57"/>
  <c r="L171" i="57"/>
  <c r="E171" i="57"/>
  <c r="P170" i="57"/>
  <c r="O170" i="57"/>
  <c r="N170" i="57"/>
  <c r="M170" i="57"/>
  <c r="L170" i="57"/>
  <c r="E170" i="57"/>
  <c r="P169" i="57"/>
  <c r="O169" i="57"/>
  <c r="N169" i="57"/>
  <c r="M169" i="57"/>
  <c r="L169" i="57"/>
  <c r="E169" i="57"/>
  <c r="P168" i="57"/>
  <c r="O168" i="57"/>
  <c r="N168" i="57"/>
  <c r="M168" i="57"/>
  <c r="L168" i="57"/>
  <c r="E168" i="57"/>
  <c r="P167" i="57"/>
  <c r="O167" i="57"/>
  <c r="N167" i="57"/>
  <c r="M167" i="57"/>
  <c r="L167" i="57"/>
  <c r="E167" i="57"/>
  <c r="P166" i="57"/>
  <c r="O166" i="57"/>
  <c r="N166" i="57"/>
  <c r="M166" i="57"/>
  <c r="L166" i="57"/>
  <c r="E166" i="57"/>
  <c r="P165" i="57"/>
  <c r="O165" i="57"/>
  <c r="N165" i="57"/>
  <c r="M165" i="57"/>
  <c r="L165" i="57"/>
  <c r="E165" i="57"/>
  <c r="P164" i="57"/>
  <c r="O164" i="57"/>
  <c r="N164" i="57"/>
  <c r="M164" i="57"/>
  <c r="L164" i="57"/>
  <c r="E164" i="57"/>
  <c r="P163" i="57"/>
  <c r="O163" i="57"/>
  <c r="N163" i="57"/>
  <c r="M163" i="57"/>
  <c r="L163" i="57"/>
  <c r="E163" i="57"/>
  <c r="P162" i="57"/>
  <c r="O162" i="57"/>
  <c r="N162" i="57"/>
  <c r="M162" i="57"/>
  <c r="L162" i="57"/>
  <c r="E162" i="57"/>
  <c r="P161" i="57"/>
  <c r="O161" i="57"/>
  <c r="N161" i="57"/>
  <c r="M161" i="57"/>
  <c r="L161" i="57"/>
  <c r="E161" i="57"/>
  <c r="P160" i="57"/>
  <c r="O160" i="57"/>
  <c r="N160" i="57"/>
  <c r="M160" i="57"/>
  <c r="L160" i="57"/>
  <c r="E160" i="57"/>
  <c r="P159" i="57"/>
  <c r="O159" i="57"/>
  <c r="N159" i="57"/>
  <c r="M159" i="57"/>
  <c r="L159" i="57"/>
  <c r="E159" i="57"/>
  <c r="P158" i="57"/>
  <c r="O158" i="57"/>
  <c r="N158" i="57"/>
  <c r="M158" i="57"/>
  <c r="L158" i="57"/>
  <c r="E158" i="57"/>
  <c r="P157" i="57"/>
  <c r="O157" i="57"/>
  <c r="N157" i="57"/>
  <c r="M157" i="57"/>
  <c r="L157" i="57"/>
  <c r="E157" i="57"/>
  <c r="P156" i="57"/>
  <c r="O156" i="57"/>
  <c r="N156" i="57"/>
  <c r="M156" i="57"/>
  <c r="L156" i="57"/>
  <c r="E156" i="57"/>
  <c r="P155" i="57"/>
  <c r="O155" i="57"/>
  <c r="N155" i="57"/>
  <c r="M155" i="57"/>
  <c r="L155" i="57"/>
  <c r="E155" i="57"/>
  <c r="P154" i="57"/>
  <c r="O154" i="57"/>
  <c r="N154" i="57"/>
  <c r="M154" i="57"/>
  <c r="L154" i="57"/>
  <c r="E154" i="57"/>
  <c r="P153" i="57"/>
  <c r="O153" i="57"/>
  <c r="N153" i="57"/>
  <c r="M153" i="57"/>
  <c r="L153" i="57"/>
  <c r="E153" i="57"/>
  <c r="P152" i="57"/>
  <c r="O152" i="57"/>
  <c r="N152" i="57"/>
  <c r="M152" i="57"/>
  <c r="L152" i="57"/>
  <c r="E152" i="57"/>
  <c r="P151" i="57"/>
  <c r="O151" i="57"/>
  <c r="N151" i="57"/>
  <c r="M151" i="57"/>
  <c r="L151" i="57"/>
  <c r="E151" i="57"/>
  <c r="P150" i="57"/>
  <c r="O150" i="57"/>
  <c r="N150" i="57"/>
  <c r="M150" i="57"/>
  <c r="L150" i="57"/>
  <c r="E150" i="57"/>
  <c r="P149" i="57"/>
  <c r="O149" i="57"/>
  <c r="N149" i="57"/>
  <c r="M149" i="57"/>
  <c r="L149" i="57"/>
  <c r="E149" i="57"/>
  <c r="P148" i="57"/>
  <c r="O148" i="57"/>
  <c r="N148" i="57"/>
  <c r="M148" i="57"/>
  <c r="L148" i="57"/>
  <c r="E148" i="57"/>
  <c r="P147" i="57"/>
  <c r="O147" i="57"/>
  <c r="N147" i="57"/>
  <c r="M147" i="57"/>
  <c r="L147" i="57"/>
  <c r="E147" i="57"/>
  <c r="P146" i="57"/>
  <c r="O146" i="57"/>
  <c r="N146" i="57"/>
  <c r="M146" i="57"/>
  <c r="L146" i="57"/>
  <c r="E146" i="57"/>
  <c r="P145" i="57"/>
  <c r="O145" i="57"/>
  <c r="N145" i="57"/>
  <c r="M145" i="57"/>
  <c r="L145" i="57"/>
  <c r="E145" i="57"/>
  <c r="P144" i="57"/>
  <c r="O144" i="57"/>
  <c r="N144" i="57"/>
  <c r="M144" i="57"/>
  <c r="L144" i="57"/>
  <c r="E144" i="57"/>
  <c r="P143" i="57"/>
  <c r="O143" i="57"/>
  <c r="N143" i="57"/>
  <c r="M143" i="57"/>
  <c r="L143" i="57"/>
  <c r="E143" i="57"/>
  <c r="P142" i="57"/>
  <c r="O142" i="57"/>
  <c r="N142" i="57"/>
  <c r="M142" i="57"/>
  <c r="L142" i="57"/>
  <c r="E142" i="57"/>
  <c r="P141" i="57"/>
  <c r="O141" i="57"/>
  <c r="N141" i="57"/>
  <c r="M141" i="57"/>
  <c r="L141" i="57"/>
  <c r="E141" i="57"/>
  <c r="P140" i="57"/>
  <c r="O140" i="57"/>
  <c r="N140" i="57"/>
  <c r="M140" i="57"/>
  <c r="L140" i="57"/>
  <c r="E140" i="57"/>
  <c r="P139" i="57"/>
  <c r="O139" i="57"/>
  <c r="N139" i="57"/>
  <c r="M139" i="57"/>
  <c r="L139" i="57"/>
  <c r="E139" i="57"/>
  <c r="P138" i="57"/>
  <c r="O138" i="57"/>
  <c r="N138" i="57"/>
  <c r="M138" i="57"/>
  <c r="L138" i="57"/>
  <c r="E138" i="57"/>
  <c r="P137" i="57"/>
  <c r="O137" i="57"/>
  <c r="N137" i="57"/>
  <c r="M137" i="57"/>
  <c r="L137" i="57"/>
  <c r="E137" i="57"/>
  <c r="P136" i="57"/>
  <c r="O136" i="57"/>
  <c r="N136" i="57"/>
  <c r="M136" i="57"/>
  <c r="L136" i="57"/>
  <c r="E136" i="57"/>
  <c r="P135" i="57"/>
  <c r="O135" i="57"/>
  <c r="N135" i="57"/>
  <c r="M135" i="57"/>
  <c r="L135" i="57"/>
  <c r="E135" i="57"/>
  <c r="P134" i="57"/>
  <c r="O134" i="57"/>
  <c r="N134" i="57"/>
  <c r="M134" i="57"/>
  <c r="L134" i="57"/>
  <c r="E134" i="57"/>
  <c r="P133" i="57"/>
  <c r="O133" i="57"/>
  <c r="N133" i="57"/>
  <c r="M133" i="57"/>
  <c r="L133" i="57"/>
  <c r="E133" i="57"/>
  <c r="P132" i="57"/>
  <c r="O132" i="57"/>
  <c r="N132" i="57"/>
  <c r="M132" i="57"/>
  <c r="L132" i="57"/>
  <c r="E132" i="57"/>
  <c r="P131" i="57"/>
  <c r="O131" i="57"/>
  <c r="N131" i="57"/>
  <c r="M131" i="57"/>
  <c r="L131" i="57"/>
  <c r="E131" i="57"/>
  <c r="P130" i="57"/>
  <c r="O130" i="57"/>
  <c r="N130" i="57"/>
  <c r="M130" i="57"/>
  <c r="L130" i="57"/>
  <c r="E130" i="57"/>
  <c r="P129" i="57"/>
  <c r="O129" i="57"/>
  <c r="N129" i="57"/>
  <c r="M129" i="57"/>
  <c r="L129" i="57"/>
  <c r="E129" i="57"/>
  <c r="P128" i="57"/>
  <c r="O128" i="57"/>
  <c r="N128" i="57"/>
  <c r="M128" i="57"/>
  <c r="L128" i="57"/>
  <c r="E128" i="57"/>
  <c r="P127" i="57"/>
  <c r="O127" i="57"/>
  <c r="N127" i="57"/>
  <c r="M127" i="57"/>
  <c r="L127" i="57"/>
  <c r="E127" i="57"/>
  <c r="P126" i="57"/>
  <c r="O126" i="57"/>
  <c r="N126" i="57"/>
  <c r="M126" i="57"/>
  <c r="L126" i="57"/>
  <c r="E126" i="57"/>
  <c r="P125" i="57"/>
  <c r="O125" i="57"/>
  <c r="N125" i="57"/>
  <c r="M125" i="57"/>
  <c r="L125" i="57"/>
  <c r="E125" i="57"/>
  <c r="P124" i="57"/>
  <c r="O124" i="57"/>
  <c r="N124" i="57"/>
  <c r="M124" i="57"/>
  <c r="L124" i="57"/>
  <c r="E124" i="57"/>
  <c r="P123" i="57"/>
  <c r="O123" i="57"/>
  <c r="N123" i="57"/>
  <c r="M123" i="57"/>
  <c r="L123" i="57"/>
  <c r="E123" i="57"/>
  <c r="P122" i="57"/>
  <c r="O122" i="57"/>
  <c r="N122" i="57"/>
  <c r="M122" i="57"/>
  <c r="L122" i="57"/>
  <c r="E122" i="57"/>
  <c r="P121" i="57"/>
  <c r="O121" i="57"/>
  <c r="N121" i="57"/>
  <c r="M121" i="57"/>
  <c r="L121" i="57"/>
  <c r="E121" i="57"/>
  <c r="P120" i="57"/>
  <c r="O120" i="57"/>
  <c r="N120" i="57"/>
  <c r="M120" i="57"/>
  <c r="L120" i="57"/>
  <c r="E120" i="57"/>
  <c r="P119" i="57"/>
  <c r="O119" i="57"/>
  <c r="N119" i="57"/>
  <c r="M119" i="57"/>
  <c r="L119" i="57"/>
  <c r="E119" i="57"/>
  <c r="P118" i="57"/>
  <c r="O118" i="57"/>
  <c r="N118" i="57"/>
  <c r="M118" i="57"/>
  <c r="L118" i="57"/>
  <c r="E118" i="57"/>
  <c r="P117" i="57"/>
  <c r="O117" i="57"/>
  <c r="N117" i="57"/>
  <c r="M117" i="57"/>
  <c r="L117" i="57"/>
  <c r="E117" i="57"/>
  <c r="P116" i="57"/>
  <c r="O116" i="57"/>
  <c r="N116" i="57"/>
  <c r="M116" i="57"/>
  <c r="L116" i="57"/>
  <c r="E116" i="57"/>
  <c r="P115" i="57"/>
  <c r="O115" i="57"/>
  <c r="N115" i="57"/>
  <c r="M115" i="57"/>
  <c r="L115" i="57"/>
  <c r="E115" i="57"/>
  <c r="P114" i="57"/>
  <c r="O114" i="57"/>
  <c r="N114" i="57"/>
  <c r="M114" i="57"/>
  <c r="L114" i="57"/>
  <c r="E114" i="57"/>
  <c r="P113" i="57"/>
  <c r="O113" i="57"/>
  <c r="N113" i="57"/>
  <c r="M113" i="57"/>
  <c r="L113" i="57"/>
  <c r="E113" i="57"/>
  <c r="P112" i="57"/>
  <c r="O112" i="57"/>
  <c r="N112" i="57"/>
  <c r="M112" i="57"/>
  <c r="L112" i="57"/>
  <c r="E112" i="57"/>
  <c r="P111" i="57"/>
  <c r="O111" i="57"/>
  <c r="N111" i="57"/>
  <c r="M111" i="57"/>
  <c r="L111" i="57"/>
  <c r="E111" i="57"/>
  <c r="P110" i="57"/>
  <c r="O110" i="57"/>
  <c r="N110" i="57"/>
  <c r="M110" i="57"/>
  <c r="L110" i="57"/>
  <c r="E110" i="57"/>
  <c r="P109" i="57"/>
  <c r="O109" i="57"/>
  <c r="N109" i="57"/>
  <c r="M109" i="57"/>
  <c r="L109" i="57"/>
  <c r="E109" i="57"/>
  <c r="P108" i="57"/>
  <c r="O108" i="57"/>
  <c r="N108" i="57"/>
  <c r="M108" i="57"/>
  <c r="L108" i="57"/>
  <c r="E108" i="57"/>
  <c r="P107" i="57"/>
  <c r="O107" i="57"/>
  <c r="N107" i="57"/>
  <c r="M107" i="57"/>
  <c r="L107" i="57"/>
  <c r="E107" i="57"/>
  <c r="P106" i="57"/>
  <c r="O106" i="57"/>
  <c r="N106" i="57"/>
  <c r="M106" i="57"/>
  <c r="L106" i="57"/>
  <c r="E106" i="57"/>
  <c r="P105" i="57"/>
  <c r="O105" i="57"/>
  <c r="N105" i="57"/>
  <c r="M105" i="57"/>
  <c r="L105" i="57"/>
  <c r="E105" i="57"/>
  <c r="P104" i="57"/>
  <c r="O104" i="57"/>
  <c r="N104" i="57"/>
  <c r="M104" i="57"/>
  <c r="L104" i="57"/>
  <c r="E104" i="57"/>
  <c r="P103" i="57"/>
  <c r="O103" i="57"/>
  <c r="N103" i="57"/>
  <c r="M103" i="57"/>
  <c r="L103" i="57"/>
  <c r="E103" i="57"/>
  <c r="P102" i="57"/>
  <c r="O102" i="57"/>
  <c r="N102" i="57"/>
  <c r="M102" i="57"/>
  <c r="L102" i="57"/>
  <c r="E102" i="57"/>
  <c r="P101" i="57"/>
  <c r="O101" i="57"/>
  <c r="N101" i="57"/>
  <c r="M101" i="57"/>
  <c r="L101" i="57"/>
  <c r="E101" i="57"/>
  <c r="P100" i="57"/>
  <c r="O100" i="57"/>
  <c r="N100" i="57"/>
  <c r="M100" i="57"/>
  <c r="L100" i="57"/>
  <c r="E100" i="57"/>
  <c r="P99" i="57"/>
  <c r="O99" i="57"/>
  <c r="N99" i="57"/>
  <c r="M99" i="57"/>
  <c r="L99" i="57"/>
  <c r="E99" i="57"/>
  <c r="P98" i="57"/>
  <c r="O98" i="57"/>
  <c r="N98" i="57"/>
  <c r="M98" i="57"/>
  <c r="L98" i="57"/>
  <c r="E98" i="57"/>
  <c r="P97" i="57"/>
  <c r="O97" i="57"/>
  <c r="N97" i="57"/>
  <c r="M97" i="57"/>
  <c r="L97" i="57"/>
  <c r="E97" i="57"/>
  <c r="P96" i="57"/>
  <c r="O96" i="57"/>
  <c r="N96" i="57"/>
  <c r="M96" i="57"/>
  <c r="L96" i="57"/>
  <c r="E96" i="57"/>
  <c r="P95" i="57"/>
  <c r="O95" i="57"/>
  <c r="N95" i="57"/>
  <c r="M95" i="57"/>
  <c r="L95" i="57"/>
  <c r="E95" i="57"/>
  <c r="P94" i="57"/>
  <c r="O94" i="57"/>
  <c r="N94" i="57"/>
  <c r="M94" i="57"/>
  <c r="L94" i="57"/>
  <c r="E94" i="57"/>
  <c r="P93" i="57"/>
  <c r="O93" i="57"/>
  <c r="N93" i="57"/>
  <c r="M93" i="57"/>
  <c r="L93" i="57"/>
  <c r="E93" i="57"/>
  <c r="P92" i="57"/>
  <c r="O92" i="57"/>
  <c r="N92" i="57"/>
  <c r="M92" i="57"/>
  <c r="L92" i="57"/>
  <c r="E92" i="57"/>
  <c r="P91" i="57"/>
  <c r="O91" i="57"/>
  <c r="N91" i="57"/>
  <c r="M91" i="57"/>
  <c r="L91" i="57"/>
  <c r="E91" i="57"/>
  <c r="P90" i="57"/>
  <c r="P89" i="57"/>
  <c r="O89" i="57"/>
  <c r="N89" i="57"/>
  <c r="M89" i="57"/>
  <c r="L89" i="57"/>
  <c r="E89" i="57"/>
  <c r="V36" i="57"/>
  <c r="C22" i="35"/>
  <c r="AG3" i="58"/>
  <c r="E3" i="58"/>
  <c r="AG5" i="58"/>
  <c r="E5" i="58"/>
  <c r="P88" i="57"/>
  <c r="O88" i="57"/>
  <c r="N88" i="57"/>
  <c r="M88" i="57"/>
  <c r="L88" i="57"/>
  <c r="E88" i="57"/>
  <c r="P87" i="57"/>
  <c r="O87" i="57"/>
  <c r="N87" i="57"/>
  <c r="M87" i="57"/>
  <c r="L87" i="57"/>
  <c r="E87" i="57"/>
  <c r="P86" i="57"/>
  <c r="E86" i="57"/>
  <c r="P85" i="57"/>
  <c r="O85" i="57"/>
  <c r="N85" i="57"/>
  <c r="M85" i="57"/>
  <c r="L85" i="57"/>
  <c r="E85" i="57"/>
  <c r="P83" i="57"/>
  <c r="AG83" i="57"/>
  <c r="E83" i="57"/>
  <c r="L83" i="57"/>
  <c r="O83" i="57"/>
  <c r="N83" i="57"/>
  <c r="M83" i="57"/>
  <c r="P82" i="57"/>
  <c r="AG82" i="57"/>
  <c r="E82" i="57"/>
  <c r="L82" i="57"/>
  <c r="O82" i="57"/>
  <c r="N82" i="57"/>
  <c r="M82" i="57"/>
  <c r="P81" i="57"/>
  <c r="O81" i="57"/>
  <c r="N81" i="57"/>
  <c r="M81" i="57"/>
  <c r="L81" i="57"/>
  <c r="E81" i="57"/>
  <c r="P80" i="57"/>
  <c r="O80" i="57"/>
  <c r="N80" i="57"/>
  <c r="M80" i="57"/>
  <c r="L80" i="57"/>
  <c r="P79" i="57"/>
  <c r="P78" i="57"/>
  <c r="P77" i="57"/>
  <c r="P76" i="57"/>
  <c r="P75" i="57"/>
  <c r="P74" i="57"/>
  <c r="AG74" i="57"/>
  <c r="E74" i="57"/>
  <c r="L74" i="57"/>
  <c r="O74" i="57"/>
  <c r="N74" i="57"/>
  <c r="M74" i="57"/>
  <c r="P73" i="57"/>
  <c r="P72" i="57"/>
  <c r="AG72" i="57"/>
  <c r="E72" i="57"/>
  <c r="L72" i="57"/>
  <c r="O72" i="57"/>
  <c r="N72" i="57"/>
  <c r="M72" i="57"/>
  <c r="P71" i="57"/>
  <c r="P70" i="57"/>
  <c r="P69" i="57"/>
  <c r="AG69" i="57"/>
  <c r="E69" i="57"/>
  <c r="L69" i="57"/>
  <c r="O69" i="57"/>
  <c r="N69" i="57"/>
  <c r="M69" i="57"/>
  <c r="P68" i="57"/>
  <c r="P66" i="57"/>
  <c r="P65" i="57"/>
  <c r="AG65" i="57"/>
  <c r="E65" i="57"/>
  <c r="L65" i="57"/>
  <c r="P64" i="57"/>
  <c r="P62" i="57"/>
  <c r="AG62" i="57"/>
  <c r="E62" i="57"/>
  <c r="L62" i="57"/>
  <c r="O62" i="57"/>
  <c r="N62" i="57"/>
  <c r="M62" i="57"/>
  <c r="P60" i="57"/>
  <c r="P59" i="57"/>
  <c r="O59" i="57"/>
  <c r="N59" i="57"/>
  <c r="M59" i="57"/>
  <c r="L59" i="57"/>
  <c r="E59" i="57"/>
  <c r="P58" i="57"/>
  <c r="P57" i="57"/>
  <c r="P56" i="57"/>
  <c r="P54" i="57"/>
  <c r="P52" i="57"/>
  <c r="P51" i="57"/>
  <c r="P49" i="57"/>
  <c r="P48" i="57"/>
  <c r="O48" i="57"/>
  <c r="N48" i="57"/>
  <c r="M48" i="57"/>
  <c r="L48" i="57"/>
  <c r="E48" i="57"/>
  <c r="P47" i="57"/>
  <c r="P46" i="57"/>
  <c r="P45" i="57"/>
  <c r="P44" i="57"/>
  <c r="P43" i="57"/>
  <c r="P42" i="57"/>
  <c r="L42" i="57"/>
  <c r="O42" i="57"/>
  <c r="N42" i="57"/>
  <c r="M42" i="57"/>
  <c r="P39" i="57"/>
  <c r="P37" i="57"/>
  <c r="P33" i="57"/>
  <c r="P32" i="57"/>
  <c r="P31" i="57"/>
  <c r="P29" i="57"/>
  <c r="L29" i="57"/>
  <c r="P28" i="57"/>
  <c r="N28" i="57"/>
  <c r="M28" i="57"/>
  <c r="L28" i="57"/>
  <c r="E28" i="57"/>
  <c r="P27" i="57"/>
  <c r="P26" i="57"/>
  <c r="P25" i="57"/>
  <c r="P23" i="57"/>
  <c r="P22" i="57"/>
  <c r="P19" i="57"/>
  <c r="P17" i="57"/>
  <c r="O17" i="57"/>
  <c r="N17" i="57"/>
  <c r="M17" i="57"/>
  <c r="L17" i="57"/>
  <c r="E17" i="57"/>
  <c r="P16" i="57"/>
  <c r="P15" i="57"/>
  <c r="P13" i="57"/>
  <c r="P12" i="57"/>
  <c r="P11" i="57"/>
  <c r="E11" i="57"/>
  <c r="L11" i="57"/>
  <c r="P10" i="57"/>
  <c r="P7" i="57"/>
  <c r="P6" i="57"/>
  <c r="O6" i="57"/>
  <c r="N6" i="57"/>
  <c r="M6" i="57"/>
  <c r="L6" i="57"/>
  <c r="E6" i="57"/>
  <c r="P5" i="57"/>
  <c r="P4" i="57"/>
  <c r="P3" i="57"/>
  <c r="P200" i="56"/>
  <c r="O200" i="56"/>
  <c r="N200" i="56"/>
  <c r="M200" i="56"/>
  <c r="L200" i="56"/>
  <c r="E200" i="56"/>
  <c r="P199" i="56"/>
  <c r="O199" i="56"/>
  <c r="N199" i="56"/>
  <c r="M199" i="56"/>
  <c r="L199" i="56"/>
  <c r="E199" i="56"/>
  <c r="P198" i="56"/>
  <c r="O198" i="56"/>
  <c r="N198" i="56"/>
  <c r="M198" i="56"/>
  <c r="L198" i="56"/>
  <c r="E198" i="56"/>
  <c r="P197" i="56"/>
  <c r="O197" i="56"/>
  <c r="N197" i="56"/>
  <c r="M197" i="56"/>
  <c r="L197" i="56"/>
  <c r="E197" i="56"/>
  <c r="P196" i="56"/>
  <c r="O196" i="56"/>
  <c r="N196" i="56"/>
  <c r="M196" i="56"/>
  <c r="L196" i="56"/>
  <c r="E196" i="56"/>
  <c r="P195" i="56"/>
  <c r="O195" i="56"/>
  <c r="N195" i="56"/>
  <c r="M195" i="56"/>
  <c r="L195" i="56"/>
  <c r="E195" i="56"/>
  <c r="P194" i="56"/>
  <c r="O194" i="56"/>
  <c r="N194" i="56"/>
  <c r="M194" i="56"/>
  <c r="L194" i="56"/>
  <c r="E194" i="56"/>
  <c r="P193" i="56"/>
  <c r="O193" i="56"/>
  <c r="N193" i="56"/>
  <c r="M193" i="56"/>
  <c r="L193" i="56"/>
  <c r="E193" i="56"/>
  <c r="P192" i="56"/>
  <c r="O192" i="56"/>
  <c r="N192" i="56"/>
  <c r="M192" i="56"/>
  <c r="L192" i="56"/>
  <c r="E192" i="56"/>
  <c r="P191" i="56"/>
  <c r="O191" i="56"/>
  <c r="N191" i="56"/>
  <c r="M191" i="56"/>
  <c r="L191" i="56"/>
  <c r="E191" i="56"/>
  <c r="P190" i="56"/>
  <c r="O190" i="56"/>
  <c r="N190" i="56"/>
  <c r="M190" i="56"/>
  <c r="L190" i="56"/>
  <c r="E190" i="56"/>
  <c r="P189" i="56"/>
  <c r="O189" i="56"/>
  <c r="N189" i="56"/>
  <c r="M189" i="56"/>
  <c r="L189" i="56"/>
  <c r="E189" i="56"/>
  <c r="P188" i="56"/>
  <c r="O188" i="56"/>
  <c r="N188" i="56"/>
  <c r="M188" i="56"/>
  <c r="L188" i="56"/>
  <c r="E188" i="56"/>
  <c r="P187" i="56"/>
  <c r="O187" i="56"/>
  <c r="N187" i="56"/>
  <c r="M187" i="56"/>
  <c r="L187" i="56"/>
  <c r="E187" i="56"/>
  <c r="P186" i="56"/>
  <c r="O186" i="56"/>
  <c r="N186" i="56"/>
  <c r="M186" i="56"/>
  <c r="L186" i="56"/>
  <c r="E186" i="56"/>
  <c r="P185" i="56"/>
  <c r="O185" i="56"/>
  <c r="N185" i="56"/>
  <c r="M185" i="56"/>
  <c r="L185" i="56"/>
  <c r="E185" i="56"/>
  <c r="P184" i="56"/>
  <c r="O184" i="56"/>
  <c r="N184" i="56"/>
  <c r="M184" i="56"/>
  <c r="L184" i="56"/>
  <c r="E184" i="56"/>
  <c r="P183" i="56"/>
  <c r="O183" i="56"/>
  <c r="N183" i="56"/>
  <c r="M183" i="56"/>
  <c r="L183" i="56"/>
  <c r="E183" i="56"/>
  <c r="P182" i="56"/>
  <c r="O182" i="56"/>
  <c r="N182" i="56"/>
  <c r="M182" i="56"/>
  <c r="L182" i="56"/>
  <c r="E182" i="56"/>
  <c r="P181" i="56"/>
  <c r="O181" i="56"/>
  <c r="N181" i="56"/>
  <c r="M181" i="56"/>
  <c r="L181" i="56"/>
  <c r="E181" i="56"/>
  <c r="P180" i="56"/>
  <c r="O180" i="56"/>
  <c r="N180" i="56"/>
  <c r="M180" i="56"/>
  <c r="L180" i="56"/>
  <c r="E180" i="56"/>
  <c r="P179" i="56"/>
  <c r="O179" i="56"/>
  <c r="N179" i="56"/>
  <c r="M179" i="56"/>
  <c r="L179" i="56"/>
  <c r="E179" i="56"/>
  <c r="P178" i="56"/>
  <c r="O178" i="56"/>
  <c r="N178" i="56"/>
  <c r="M178" i="56"/>
  <c r="L178" i="56"/>
  <c r="E178" i="56"/>
  <c r="P177" i="56"/>
  <c r="O177" i="56"/>
  <c r="N177" i="56"/>
  <c r="M177" i="56"/>
  <c r="L177" i="56"/>
  <c r="E177" i="56"/>
  <c r="P176" i="56"/>
  <c r="O176" i="56"/>
  <c r="N176" i="56"/>
  <c r="M176" i="56"/>
  <c r="L176" i="56"/>
  <c r="E176" i="56"/>
  <c r="P175" i="56"/>
  <c r="O175" i="56"/>
  <c r="N175" i="56"/>
  <c r="M175" i="56"/>
  <c r="L175" i="56"/>
  <c r="E175" i="56"/>
  <c r="P174" i="56"/>
  <c r="O174" i="56"/>
  <c r="N174" i="56"/>
  <c r="M174" i="56"/>
  <c r="L174" i="56"/>
  <c r="E174" i="56"/>
  <c r="P173" i="56"/>
  <c r="O173" i="56"/>
  <c r="N173" i="56"/>
  <c r="M173" i="56"/>
  <c r="L173" i="56"/>
  <c r="E173" i="56"/>
  <c r="P172" i="56"/>
  <c r="O172" i="56"/>
  <c r="N172" i="56"/>
  <c r="M172" i="56"/>
  <c r="L172" i="56"/>
  <c r="E172" i="56"/>
  <c r="P171" i="56"/>
  <c r="O171" i="56"/>
  <c r="N171" i="56"/>
  <c r="M171" i="56"/>
  <c r="L171" i="56"/>
  <c r="E171" i="56"/>
  <c r="P170" i="56"/>
  <c r="O170" i="56"/>
  <c r="N170" i="56"/>
  <c r="M170" i="56"/>
  <c r="L170" i="56"/>
  <c r="E170" i="56"/>
  <c r="P169" i="56"/>
  <c r="O169" i="56"/>
  <c r="N169" i="56"/>
  <c r="M169" i="56"/>
  <c r="L169" i="56"/>
  <c r="E169" i="56"/>
  <c r="P168" i="56"/>
  <c r="O168" i="56"/>
  <c r="N168" i="56"/>
  <c r="M168" i="56"/>
  <c r="L168" i="56"/>
  <c r="E168" i="56"/>
  <c r="P167" i="56"/>
  <c r="O167" i="56"/>
  <c r="N167" i="56"/>
  <c r="M167" i="56"/>
  <c r="L167" i="56"/>
  <c r="E167" i="56"/>
  <c r="P166" i="56"/>
  <c r="O166" i="56"/>
  <c r="N166" i="56"/>
  <c r="M166" i="56"/>
  <c r="L166" i="56"/>
  <c r="E166" i="56"/>
  <c r="P165" i="56"/>
  <c r="O165" i="56"/>
  <c r="N165" i="56"/>
  <c r="M165" i="56"/>
  <c r="L165" i="56"/>
  <c r="E165" i="56"/>
  <c r="P164" i="56"/>
  <c r="O164" i="56"/>
  <c r="N164" i="56"/>
  <c r="M164" i="56"/>
  <c r="L164" i="56"/>
  <c r="E164" i="56"/>
  <c r="P163" i="56"/>
  <c r="O163" i="56"/>
  <c r="N163" i="56"/>
  <c r="M163" i="56"/>
  <c r="L163" i="56"/>
  <c r="E163" i="56"/>
  <c r="P162" i="56"/>
  <c r="O162" i="56"/>
  <c r="N162" i="56"/>
  <c r="M162" i="56"/>
  <c r="L162" i="56"/>
  <c r="E162" i="56"/>
  <c r="P161" i="56"/>
  <c r="O161" i="56"/>
  <c r="N161" i="56"/>
  <c r="M161" i="56"/>
  <c r="L161" i="56"/>
  <c r="E161" i="56"/>
  <c r="P160" i="56"/>
  <c r="O160" i="56"/>
  <c r="N160" i="56"/>
  <c r="M160" i="56"/>
  <c r="L160" i="56"/>
  <c r="E160" i="56"/>
  <c r="P159" i="56"/>
  <c r="O159" i="56"/>
  <c r="N159" i="56"/>
  <c r="M159" i="56"/>
  <c r="L159" i="56"/>
  <c r="E159" i="56"/>
  <c r="P158" i="56"/>
  <c r="O158" i="56"/>
  <c r="N158" i="56"/>
  <c r="M158" i="56"/>
  <c r="L158" i="56"/>
  <c r="E158" i="56"/>
  <c r="P157" i="56"/>
  <c r="O157" i="56"/>
  <c r="N157" i="56"/>
  <c r="M157" i="56"/>
  <c r="L157" i="56"/>
  <c r="E157" i="56"/>
  <c r="P156" i="56"/>
  <c r="O156" i="56"/>
  <c r="N156" i="56"/>
  <c r="M156" i="56"/>
  <c r="L156" i="56"/>
  <c r="E156" i="56"/>
  <c r="P155" i="56"/>
  <c r="O155" i="56"/>
  <c r="N155" i="56"/>
  <c r="M155" i="56"/>
  <c r="L155" i="56"/>
  <c r="E155" i="56"/>
  <c r="P154" i="56"/>
  <c r="O154" i="56"/>
  <c r="N154" i="56"/>
  <c r="M154" i="56"/>
  <c r="L154" i="56"/>
  <c r="E154" i="56"/>
  <c r="P153" i="56"/>
  <c r="O153" i="56"/>
  <c r="N153" i="56"/>
  <c r="M153" i="56"/>
  <c r="L153" i="56"/>
  <c r="E153" i="56"/>
  <c r="P152" i="56"/>
  <c r="O152" i="56"/>
  <c r="N152" i="56"/>
  <c r="M152" i="56"/>
  <c r="L152" i="56"/>
  <c r="E152" i="56"/>
  <c r="P151" i="56"/>
  <c r="O151" i="56"/>
  <c r="N151" i="56"/>
  <c r="M151" i="56"/>
  <c r="L151" i="56"/>
  <c r="E151" i="56"/>
  <c r="P150" i="56"/>
  <c r="O150" i="56"/>
  <c r="N150" i="56"/>
  <c r="M150" i="56"/>
  <c r="L150" i="56"/>
  <c r="E150" i="56"/>
  <c r="P149" i="56"/>
  <c r="O149" i="56"/>
  <c r="N149" i="56"/>
  <c r="M149" i="56"/>
  <c r="L149" i="56"/>
  <c r="E149" i="56"/>
  <c r="P148" i="56"/>
  <c r="O148" i="56"/>
  <c r="N148" i="56"/>
  <c r="M148" i="56"/>
  <c r="L148" i="56"/>
  <c r="E148" i="56"/>
  <c r="P147" i="56"/>
  <c r="O147" i="56"/>
  <c r="N147" i="56"/>
  <c r="M147" i="56"/>
  <c r="L147" i="56"/>
  <c r="E147" i="56"/>
  <c r="P146" i="56"/>
  <c r="O146" i="56"/>
  <c r="N146" i="56"/>
  <c r="M146" i="56"/>
  <c r="L146" i="56"/>
  <c r="E146" i="56"/>
  <c r="P145" i="56"/>
  <c r="O145" i="56"/>
  <c r="N145" i="56"/>
  <c r="M145" i="56"/>
  <c r="L145" i="56"/>
  <c r="E145" i="56"/>
  <c r="P144" i="56"/>
  <c r="O144" i="56"/>
  <c r="N144" i="56"/>
  <c r="M144" i="56"/>
  <c r="L144" i="56"/>
  <c r="E144" i="56"/>
  <c r="P143" i="56"/>
  <c r="O143" i="56"/>
  <c r="N143" i="56"/>
  <c r="M143" i="56"/>
  <c r="L143" i="56"/>
  <c r="E143" i="56"/>
  <c r="P142" i="56"/>
  <c r="O142" i="56"/>
  <c r="N142" i="56"/>
  <c r="M142" i="56"/>
  <c r="L142" i="56"/>
  <c r="E142" i="56"/>
  <c r="P141" i="56"/>
  <c r="O141" i="56"/>
  <c r="N141" i="56"/>
  <c r="M141" i="56"/>
  <c r="L141" i="56"/>
  <c r="E141" i="56"/>
  <c r="P140" i="56"/>
  <c r="O140" i="56"/>
  <c r="N140" i="56"/>
  <c r="M140" i="56"/>
  <c r="L140" i="56"/>
  <c r="E140" i="56"/>
  <c r="P139" i="56"/>
  <c r="O139" i="56"/>
  <c r="N139" i="56"/>
  <c r="M139" i="56"/>
  <c r="L139" i="56"/>
  <c r="E139" i="56"/>
  <c r="P138" i="56"/>
  <c r="O138" i="56"/>
  <c r="N138" i="56"/>
  <c r="M138" i="56"/>
  <c r="L138" i="56"/>
  <c r="E138" i="56"/>
  <c r="P137" i="56"/>
  <c r="O137" i="56"/>
  <c r="N137" i="56"/>
  <c r="M137" i="56"/>
  <c r="L137" i="56"/>
  <c r="E137" i="56"/>
  <c r="P136" i="56"/>
  <c r="O136" i="56"/>
  <c r="N136" i="56"/>
  <c r="M136" i="56"/>
  <c r="L136" i="56"/>
  <c r="E136" i="56"/>
  <c r="P135" i="56"/>
  <c r="O135" i="56"/>
  <c r="N135" i="56"/>
  <c r="M135" i="56"/>
  <c r="L135" i="56"/>
  <c r="E135" i="56"/>
  <c r="P134" i="56"/>
  <c r="O134" i="56"/>
  <c r="N134" i="56"/>
  <c r="M134" i="56"/>
  <c r="L134" i="56"/>
  <c r="E134" i="56"/>
  <c r="P133" i="56"/>
  <c r="O133" i="56"/>
  <c r="N133" i="56"/>
  <c r="M133" i="56"/>
  <c r="L133" i="56"/>
  <c r="E133" i="56"/>
  <c r="P132" i="56"/>
  <c r="O132" i="56"/>
  <c r="N132" i="56"/>
  <c r="M132" i="56"/>
  <c r="L132" i="56"/>
  <c r="E132" i="56"/>
  <c r="P131" i="56"/>
  <c r="O131" i="56"/>
  <c r="N131" i="56"/>
  <c r="M131" i="56"/>
  <c r="L131" i="56"/>
  <c r="E131" i="56"/>
  <c r="P130" i="56"/>
  <c r="O130" i="56"/>
  <c r="N130" i="56"/>
  <c r="M130" i="56"/>
  <c r="L130" i="56"/>
  <c r="E130" i="56"/>
  <c r="P129" i="56"/>
  <c r="O129" i="56"/>
  <c r="N129" i="56"/>
  <c r="M129" i="56"/>
  <c r="L129" i="56"/>
  <c r="E129" i="56"/>
  <c r="P128" i="56"/>
  <c r="O128" i="56"/>
  <c r="N128" i="56"/>
  <c r="M128" i="56"/>
  <c r="L128" i="56"/>
  <c r="E128" i="56"/>
  <c r="P127" i="56"/>
  <c r="O127" i="56"/>
  <c r="N127" i="56"/>
  <c r="M127" i="56"/>
  <c r="L127" i="56"/>
  <c r="E127" i="56"/>
  <c r="P126" i="56"/>
  <c r="O126" i="56"/>
  <c r="N126" i="56"/>
  <c r="M126" i="56"/>
  <c r="L126" i="56"/>
  <c r="E126" i="56"/>
  <c r="P125" i="56"/>
  <c r="O125" i="56"/>
  <c r="N125" i="56"/>
  <c r="M125" i="56"/>
  <c r="L125" i="56"/>
  <c r="E125" i="56"/>
  <c r="P124" i="56"/>
  <c r="O124" i="56"/>
  <c r="N124" i="56"/>
  <c r="M124" i="56"/>
  <c r="L124" i="56"/>
  <c r="E124" i="56"/>
  <c r="P123" i="56"/>
  <c r="O123" i="56"/>
  <c r="N123" i="56"/>
  <c r="M123" i="56"/>
  <c r="L123" i="56"/>
  <c r="E123" i="56"/>
  <c r="P122" i="56"/>
  <c r="O122" i="56"/>
  <c r="N122" i="56"/>
  <c r="M122" i="56"/>
  <c r="L122" i="56"/>
  <c r="E122" i="56"/>
  <c r="P121" i="56"/>
  <c r="O121" i="56"/>
  <c r="N121" i="56"/>
  <c r="M121" i="56"/>
  <c r="L121" i="56"/>
  <c r="E121" i="56"/>
  <c r="P120" i="56"/>
  <c r="O120" i="56"/>
  <c r="N120" i="56"/>
  <c r="M120" i="56"/>
  <c r="L120" i="56"/>
  <c r="E120" i="56"/>
  <c r="P119" i="56"/>
  <c r="O119" i="56"/>
  <c r="N119" i="56"/>
  <c r="M119" i="56"/>
  <c r="L119" i="56"/>
  <c r="E119" i="56"/>
  <c r="P118" i="56"/>
  <c r="O118" i="56"/>
  <c r="N118" i="56"/>
  <c r="M118" i="56"/>
  <c r="L118" i="56"/>
  <c r="E118" i="56"/>
  <c r="P117" i="56"/>
  <c r="O117" i="56"/>
  <c r="N117" i="56"/>
  <c r="M117" i="56"/>
  <c r="L117" i="56"/>
  <c r="E117" i="56"/>
  <c r="P116" i="56"/>
  <c r="O116" i="56"/>
  <c r="N116" i="56"/>
  <c r="M116" i="56"/>
  <c r="L116" i="56"/>
  <c r="E116" i="56"/>
  <c r="P115" i="56"/>
  <c r="O115" i="56"/>
  <c r="N115" i="56"/>
  <c r="M115" i="56"/>
  <c r="L115" i="56"/>
  <c r="E115" i="56"/>
  <c r="P114" i="56"/>
  <c r="O114" i="56"/>
  <c r="N114" i="56"/>
  <c r="M114" i="56"/>
  <c r="L114" i="56"/>
  <c r="E114" i="56"/>
  <c r="P113" i="56"/>
  <c r="O113" i="56"/>
  <c r="N113" i="56"/>
  <c r="M113" i="56"/>
  <c r="L113" i="56"/>
  <c r="E113" i="56"/>
  <c r="P112" i="56"/>
  <c r="O112" i="56"/>
  <c r="N112" i="56"/>
  <c r="M112" i="56"/>
  <c r="L112" i="56"/>
  <c r="E112" i="56"/>
  <c r="P111" i="56"/>
  <c r="O111" i="56"/>
  <c r="N111" i="56"/>
  <c r="M111" i="56"/>
  <c r="L111" i="56"/>
  <c r="E111" i="56"/>
  <c r="P110" i="56"/>
  <c r="O110" i="56"/>
  <c r="N110" i="56"/>
  <c r="M110" i="56"/>
  <c r="L110" i="56"/>
  <c r="E110" i="56"/>
  <c r="P109" i="56"/>
  <c r="O109" i="56"/>
  <c r="N109" i="56"/>
  <c r="M109" i="56"/>
  <c r="L109" i="56"/>
  <c r="E109" i="56"/>
  <c r="P108" i="56"/>
  <c r="O108" i="56"/>
  <c r="N108" i="56"/>
  <c r="M108" i="56"/>
  <c r="L108" i="56"/>
  <c r="E108" i="56"/>
  <c r="P107" i="56"/>
  <c r="O107" i="56"/>
  <c r="N107" i="56"/>
  <c r="M107" i="56"/>
  <c r="L107" i="56"/>
  <c r="E107" i="56"/>
  <c r="P106" i="56"/>
  <c r="O106" i="56"/>
  <c r="N106" i="56"/>
  <c r="M106" i="56"/>
  <c r="L106" i="56"/>
  <c r="E106" i="56"/>
  <c r="P105" i="56"/>
  <c r="O105" i="56"/>
  <c r="N105" i="56"/>
  <c r="M105" i="56"/>
  <c r="L105" i="56"/>
  <c r="E105" i="56"/>
  <c r="P104" i="56"/>
  <c r="O104" i="56"/>
  <c r="N104" i="56"/>
  <c r="M104" i="56"/>
  <c r="L104" i="56"/>
  <c r="E104" i="56"/>
  <c r="P103" i="56"/>
  <c r="O103" i="56"/>
  <c r="N103" i="56"/>
  <c r="M103" i="56"/>
  <c r="L103" i="56"/>
  <c r="E103" i="56"/>
  <c r="P102" i="56"/>
  <c r="O102" i="56"/>
  <c r="N102" i="56"/>
  <c r="M102" i="56"/>
  <c r="L102" i="56"/>
  <c r="E102" i="56"/>
  <c r="P101" i="56"/>
  <c r="O101" i="56"/>
  <c r="N101" i="56"/>
  <c r="M101" i="56"/>
  <c r="L101" i="56"/>
  <c r="E101" i="56"/>
  <c r="P100" i="56"/>
  <c r="O100" i="56"/>
  <c r="N100" i="56"/>
  <c r="M100" i="56"/>
  <c r="L100" i="56"/>
  <c r="E100" i="56"/>
  <c r="P99" i="56"/>
  <c r="O99" i="56"/>
  <c r="N99" i="56"/>
  <c r="M99" i="56"/>
  <c r="L99" i="56"/>
  <c r="E99" i="56"/>
  <c r="P98" i="56"/>
  <c r="O98" i="56"/>
  <c r="N98" i="56"/>
  <c r="M98" i="56"/>
  <c r="L98" i="56"/>
  <c r="E98" i="56"/>
  <c r="P97" i="56"/>
  <c r="O97" i="56"/>
  <c r="N97" i="56"/>
  <c r="M97" i="56"/>
  <c r="L97" i="56"/>
  <c r="E97" i="56"/>
  <c r="P96" i="56"/>
  <c r="O96" i="56"/>
  <c r="N96" i="56"/>
  <c r="M96" i="56"/>
  <c r="L96" i="56"/>
  <c r="E96" i="56"/>
  <c r="P95" i="56"/>
  <c r="O95" i="56"/>
  <c r="N95" i="56"/>
  <c r="M95" i="56"/>
  <c r="L95" i="56"/>
  <c r="E95" i="56"/>
  <c r="P94" i="56"/>
  <c r="O94" i="56"/>
  <c r="N94" i="56"/>
  <c r="M94" i="56"/>
  <c r="L94" i="56"/>
  <c r="E94" i="56"/>
  <c r="P93" i="56"/>
  <c r="O93" i="56"/>
  <c r="N93" i="56"/>
  <c r="M93" i="56"/>
  <c r="L93" i="56"/>
  <c r="E93" i="56"/>
  <c r="P92" i="56"/>
  <c r="O92" i="56"/>
  <c r="N92" i="56"/>
  <c r="M92" i="56"/>
  <c r="L92" i="56"/>
  <c r="E92" i="56"/>
  <c r="P91" i="56"/>
  <c r="O91" i="56"/>
  <c r="N91" i="56"/>
  <c r="M91" i="56"/>
  <c r="L91" i="56"/>
  <c r="E91" i="56"/>
  <c r="P90" i="56"/>
  <c r="O90" i="56"/>
  <c r="N90" i="56"/>
  <c r="M90" i="56"/>
  <c r="L90" i="56"/>
  <c r="E90" i="56"/>
  <c r="P89" i="56"/>
  <c r="O89" i="56"/>
  <c r="N89" i="56"/>
  <c r="M89" i="56"/>
  <c r="L89" i="56"/>
  <c r="E89" i="56"/>
  <c r="P88" i="56"/>
  <c r="O88" i="56"/>
  <c r="N88" i="56"/>
  <c r="M88" i="56"/>
  <c r="L88" i="56"/>
  <c r="E88" i="56"/>
  <c r="P87" i="56"/>
  <c r="O87" i="56"/>
  <c r="N87" i="56"/>
  <c r="M87" i="56"/>
  <c r="L87" i="56"/>
  <c r="E87" i="56"/>
  <c r="P86" i="56"/>
  <c r="O86" i="56"/>
  <c r="N86" i="56"/>
  <c r="M86" i="56"/>
  <c r="L86" i="56"/>
  <c r="E86" i="56"/>
  <c r="P85" i="56"/>
  <c r="O85" i="56"/>
  <c r="N85" i="56"/>
  <c r="M85" i="56"/>
  <c r="L85" i="56"/>
  <c r="E85" i="56"/>
  <c r="P84" i="56"/>
  <c r="O84" i="56"/>
  <c r="N84" i="56"/>
  <c r="M84" i="56"/>
  <c r="L84" i="56"/>
  <c r="E84" i="56"/>
  <c r="P83" i="56"/>
  <c r="O83" i="56"/>
  <c r="N83" i="56"/>
  <c r="M83" i="56"/>
  <c r="L83" i="56"/>
  <c r="E83" i="56"/>
  <c r="P82" i="56"/>
  <c r="O82" i="56"/>
  <c r="N82" i="56"/>
  <c r="M82" i="56"/>
  <c r="L82" i="56"/>
  <c r="E82" i="56"/>
  <c r="P81" i="56"/>
  <c r="O81" i="56"/>
  <c r="N81" i="56"/>
  <c r="M81" i="56"/>
  <c r="L81" i="56"/>
  <c r="E81" i="56"/>
  <c r="P80" i="56"/>
  <c r="O80" i="56"/>
  <c r="N80" i="56"/>
  <c r="M80" i="56"/>
  <c r="L80" i="56"/>
  <c r="E80" i="56"/>
  <c r="P79" i="56"/>
  <c r="O79" i="56"/>
  <c r="N79" i="56"/>
  <c r="M79" i="56"/>
  <c r="L79" i="56"/>
  <c r="E79" i="56"/>
  <c r="P78" i="56"/>
  <c r="O78" i="56"/>
  <c r="N78" i="56"/>
  <c r="M78" i="56"/>
  <c r="L78" i="56"/>
  <c r="E78" i="56"/>
  <c r="P77" i="56"/>
  <c r="O77" i="56"/>
  <c r="N77" i="56"/>
  <c r="M77" i="56"/>
  <c r="L77" i="56"/>
  <c r="E77" i="56"/>
  <c r="P76" i="56"/>
  <c r="O76" i="56"/>
  <c r="N76" i="56"/>
  <c r="M76" i="56"/>
  <c r="L76" i="56"/>
  <c r="E76" i="56"/>
  <c r="P75" i="56"/>
  <c r="O75" i="56"/>
  <c r="N75" i="56"/>
  <c r="M75" i="56"/>
  <c r="L75" i="56"/>
  <c r="E75" i="56"/>
  <c r="P74" i="56"/>
  <c r="O74" i="56"/>
  <c r="N74" i="56"/>
  <c r="M74" i="56"/>
  <c r="L74" i="56"/>
  <c r="E74" i="56"/>
  <c r="P73" i="56"/>
  <c r="O73" i="56"/>
  <c r="N73" i="56"/>
  <c r="M73" i="56"/>
  <c r="L73" i="56"/>
  <c r="E73" i="56"/>
  <c r="P72" i="56"/>
  <c r="O72" i="56"/>
  <c r="N72" i="56"/>
  <c r="M72" i="56"/>
  <c r="L72" i="56"/>
  <c r="E72" i="56"/>
  <c r="P71" i="56"/>
  <c r="O71" i="56"/>
  <c r="N71" i="56"/>
  <c r="M71" i="56"/>
  <c r="L71" i="56"/>
  <c r="E71" i="56"/>
  <c r="P70" i="56"/>
  <c r="O70" i="56"/>
  <c r="N70" i="56"/>
  <c r="M70" i="56"/>
  <c r="L70" i="56"/>
  <c r="E70" i="56"/>
  <c r="P69" i="56"/>
  <c r="O69" i="56"/>
  <c r="N69" i="56"/>
  <c r="M69" i="56"/>
  <c r="L69" i="56"/>
  <c r="E69" i="56"/>
  <c r="P68" i="56"/>
  <c r="O68" i="56"/>
  <c r="N68" i="56"/>
  <c r="M68" i="56"/>
  <c r="L68" i="56"/>
  <c r="E68" i="56"/>
  <c r="P67" i="56"/>
  <c r="P66" i="56"/>
  <c r="P65" i="56"/>
  <c r="P64" i="56"/>
  <c r="O64" i="56"/>
  <c r="N64" i="56"/>
  <c r="M64" i="56"/>
  <c r="L64" i="56"/>
  <c r="E64" i="56"/>
  <c r="P63" i="56"/>
  <c r="O63" i="56"/>
  <c r="N63" i="56"/>
  <c r="M63" i="56"/>
  <c r="L63" i="56"/>
  <c r="E63" i="56"/>
  <c r="P62" i="56"/>
  <c r="P61" i="56"/>
  <c r="P60" i="56"/>
  <c r="E60" i="56"/>
  <c r="L60" i="56"/>
  <c r="P59" i="56"/>
  <c r="P58" i="56"/>
  <c r="P57" i="56"/>
  <c r="P56" i="56"/>
  <c r="O56" i="56"/>
  <c r="N56" i="56"/>
  <c r="M56" i="56"/>
  <c r="L56" i="56"/>
  <c r="E56" i="56"/>
  <c r="P55" i="56"/>
  <c r="P53" i="56"/>
  <c r="E53" i="56"/>
  <c r="P52" i="56"/>
  <c r="P51" i="56"/>
  <c r="E51" i="56"/>
  <c r="P50" i="56"/>
  <c r="P49" i="56"/>
  <c r="P46" i="56"/>
  <c r="P45" i="56"/>
  <c r="P44" i="56"/>
  <c r="P43" i="56"/>
  <c r="P42" i="56"/>
  <c r="P41" i="56"/>
  <c r="P40" i="56"/>
  <c r="P39" i="56"/>
  <c r="P37" i="56"/>
  <c r="P31" i="56"/>
  <c r="P30" i="56"/>
  <c r="P29" i="56"/>
  <c r="P28" i="56"/>
  <c r="P27" i="56"/>
  <c r="E27" i="56"/>
  <c r="P26" i="56"/>
  <c r="P25" i="56"/>
  <c r="P24" i="56"/>
  <c r="P23" i="56"/>
  <c r="O23" i="56"/>
  <c r="N23" i="56"/>
  <c r="M23" i="56"/>
  <c r="L23" i="56"/>
  <c r="E23" i="56"/>
  <c r="P21" i="56"/>
  <c r="P19" i="56"/>
  <c r="P18" i="56"/>
  <c r="P17" i="56"/>
  <c r="P16" i="56"/>
  <c r="P15" i="56"/>
  <c r="P14" i="56"/>
  <c r="P13" i="56"/>
  <c r="P12" i="56"/>
  <c r="P11" i="56"/>
  <c r="P10" i="56"/>
  <c r="P9" i="56"/>
  <c r="O9" i="56"/>
  <c r="N9" i="56"/>
  <c r="M9" i="56"/>
  <c r="L9" i="56"/>
  <c r="E9" i="56"/>
  <c r="P8" i="56"/>
  <c r="P5" i="56"/>
  <c r="O5" i="56"/>
  <c r="N5" i="56"/>
  <c r="M5" i="56"/>
  <c r="L5" i="56"/>
  <c r="E5" i="56"/>
  <c r="P4" i="56"/>
  <c r="P3" i="56"/>
  <c r="E5" i="26"/>
  <c r="E7" i="26"/>
  <c r="E9" i="26"/>
  <c r="E20" i="26"/>
  <c r="E25" i="26"/>
  <c r="E32" i="26"/>
  <c r="E34" i="26"/>
  <c r="E35" i="26"/>
  <c r="E36" i="26"/>
  <c r="E37" i="26"/>
  <c r="E44" i="26"/>
  <c r="E45" i="26"/>
  <c r="E46" i="26"/>
  <c r="E48" i="26"/>
  <c r="E54" i="26"/>
  <c r="E55" i="26"/>
  <c r="E56" i="26"/>
  <c r="E57" i="26"/>
  <c r="E58" i="26"/>
  <c r="E62" i="26"/>
  <c r="E68" i="26"/>
  <c r="E69" i="26"/>
  <c r="E70" i="26"/>
  <c r="E72" i="26"/>
  <c r="E73" i="26"/>
  <c r="E74" i="26"/>
  <c r="E76" i="26"/>
  <c r="E79" i="26"/>
  <c r="E80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E219" i="26"/>
  <c r="E220" i="26"/>
  <c r="E221" i="26"/>
  <c r="E22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237" i="26"/>
  <c r="E238" i="26"/>
  <c r="E239" i="26"/>
  <c r="E240" i="26"/>
  <c r="E241" i="26"/>
  <c r="E242" i="26"/>
  <c r="E243" i="26"/>
  <c r="E244" i="26"/>
  <c r="E245" i="26"/>
  <c r="E246" i="26"/>
  <c r="E247" i="26"/>
  <c r="E248" i="26"/>
  <c r="E249" i="26"/>
  <c r="E250" i="26"/>
  <c r="E251" i="26"/>
  <c r="E252" i="26"/>
  <c r="E253" i="26"/>
  <c r="E254" i="26"/>
  <c r="E255" i="26"/>
  <c r="E256" i="26"/>
  <c r="E257" i="26"/>
  <c r="E258" i="26"/>
  <c r="E259" i="26"/>
  <c r="E260" i="26"/>
  <c r="E261" i="26"/>
  <c r="E262" i="26"/>
  <c r="E263" i="26"/>
  <c r="E264" i="26"/>
  <c r="E265" i="26"/>
  <c r="E266" i="26"/>
  <c r="E267" i="26"/>
  <c r="E268" i="26"/>
  <c r="E269" i="26"/>
  <c r="E270" i="26"/>
  <c r="E271" i="26"/>
  <c r="E272" i="26"/>
  <c r="E273" i="26"/>
  <c r="E274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E288" i="26"/>
  <c r="E289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307" i="26"/>
  <c r="E308" i="26"/>
  <c r="E309" i="26"/>
  <c r="E310" i="26"/>
  <c r="E311" i="26"/>
  <c r="E312" i="26"/>
  <c r="E313" i="26"/>
  <c r="E314" i="26"/>
  <c r="E315" i="26"/>
  <c r="E316" i="26"/>
  <c r="E317" i="26"/>
  <c r="E318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E331" i="26"/>
  <c r="E332" i="26"/>
  <c r="E333" i="26"/>
  <c r="E334" i="26"/>
  <c r="E335" i="26"/>
  <c r="E336" i="26"/>
  <c r="E337" i="26"/>
  <c r="E338" i="26"/>
  <c r="E339" i="26"/>
  <c r="E340" i="26"/>
  <c r="E341" i="26"/>
  <c r="E342" i="26"/>
  <c r="E343" i="26"/>
  <c r="E344" i="26"/>
  <c r="E345" i="26"/>
  <c r="E346" i="26"/>
  <c r="E347" i="26"/>
  <c r="E348" i="26"/>
  <c r="E349" i="26"/>
  <c r="E350" i="26"/>
  <c r="E351" i="26"/>
  <c r="E352" i="26"/>
  <c r="E353" i="26"/>
  <c r="E354" i="26"/>
  <c r="E355" i="26"/>
  <c r="E356" i="26"/>
  <c r="E357" i="26"/>
  <c r="E358" i="26"/>
  <c r="E359" i="26"/>
  <c r="E360" i="26"/>
  <c r="E361" i="26"/>
  <c r="E362" i="26"/>
  <c r="E363" i="26"/>
  <c r="E364" i="26"/>
  <c r="E365" i="26"/>
  <c r="E366" i="26"/>
  <c r="E367" i="26"/>
  <c r="E368" i="26"/>
  <c r="E369" i="26"/>
  <c r="E370" i="26"/>
  <c r="E371" i="26"/>
  <c r="E372" i="26"/>
  <c r="E373" i="26"/>
  <c r="E374" i="26"/>
  <c r="E375" i="26"/>
  <c r="E376" i="26"/>
  <c r="E377" i="26"/>
  <c r="E378" i="26"/>
  <c r="E379" i="26"/>
  <c r="E380" i="26"/>
  <c r="E381" i="26"/>
  <c r="E382" i="26"/>
  <c r="E383" i="26"/>
  <c r="E384" i="26"/>
  <c r="E385" i="26"/>
  <c r="E386" i="26"/>
  <c r="E387" i="26"/>
  <c r="E388" i="26"/>
  <c r="E389" i="26"/>
  <c r="E390" i="26"/>
  <c r="E391" i="26"/>
  <c r="E392" i="26"/>
  <c r="E393" i="26"/>
  <c r="E394" i="26"/>
  <c r="E395" i="26"/>
  <c r="E396" i="26"/>
  <c r="E397" i="26"/>
  <c r="E398" i="26"/>
  <c r="E399" i="26"/>
  <c r="E400" i="26"/>
  <c r="E401" i="26"/>
  <c r="E402" i="26"/>
  <c r="E403" i="26"/>
  <c r="E404" i="26"/>
  <c r="E405" i="26"/>
  <c r="E406" i="26"/>
  <c r="E407" i="26"/>
  <c r="E408" i="26"/>
  <c r="E409" i="26"/>
  <c r="E410" i="26"/>
  <c r="E411" i="26"/>
  <c r="E412" i="26"/>
  <c r="E413" i="26"/>
  <c r="E414" i="26"/>
  <c r="E415" i="26"/>
  <c r="E416" i="26"/>
  <c r="E417" i="26"/>
  <c r="E418" i="26"/>
  <c r="E419" i="26"/>
  <c r="E420" i="26"/>
  <c r="E421" i="26"/>
  <c r="E422" i="26"/>
  <c r="E423" i="26"/>
  <c r="E424" i="26"/>
  <c r="E425" i="26"/>
  <c r="E426" i="26"/>
  <c r="E427" i="26"/>
  <c r="E428" i="26"/>
  <c r="E429" i="26"/>
  <c r="E430" i="26"/>
  <c r="E431" i="26"/>
  <c r="E432" i="26"/>
  <c r="E433" i="26"/>
  <c r="E434" i="26"/>
  <c r="E435" i="26"/>
  <c r="E436" i="26"/>
  <c r="E437" i="26"/>
  <c r="E438" i="26"/>
  <c r="E439" i="26"/>
  <c r="E440" i="26"/>
  <c r="E441" i="26"/>
  <c r="E442" i="26"/>
  <c r="E443" i="26"/>
  <c r="E444" i="26"/>
  <c r="E445" i="26"/>
  <c r="E446" i="26"/>
  <c r="E447" i="26"/>
  <c r="E448" i="26"/>
  <c r="E449" i="26"/>
  <c r="E450" i="26"/>
  <c r="E451" i="26"/>
  <c r="E452" i="26"/>
  <c r="E453" i="26"/>
  <c r="E454" i="26"/>
  <c r="E455" i="26"/>
  <c r="E456" i="26"/>
  <c r="E457" i="26"/>
  <c r="E458" i="26"/>
  <c r="E459" i="26"/>
  <c r="E460" i="26"/>
  <c r="E461" i="26"/>
  <c r="E462" i="26"/>
  <c r="E463" i="26"/>
  <c r="E464" i="26"/>
  <c r="E465" i="26"/>
  <c r="E466" i="26"/>
  <c r="E467" i="26"/>
  <c r="E468" i="26"/>
  <c r="E469" i="26"/>
  <c r="E470" i="26"/>
  <c r="E471" i="26"/>
  <c r="E472" i="26"/>
  <c r="E473" i="26"/>
  <c r="E474" i="26"/>
  <c r="E475" i="26"/>
  <c r="E476" i="26"/>
  <c r="E477" i="26"/>
  <c r="E478" i="26"/>
  <c r="E479" i="26"/>
  <c r="E480" i="26"/>
  <c r="E481" i="26"/>
  <c r="E482" i="26"/>
  <c r="E483" i="26"/>
  <c r="E484" i="26"/>
  <c r="E485" i="26"/>
  <c r="E486" i="26"/>
  <c r="E487" i="26"/>
  <c r="E488" i="26"/>
  <c r="E489" i="26"/>
  <c r="E490" i="26"/>
  <c r="E491" i="26"/>
  <c r="E492" i="26"/>
  <c r="E493" i="26"/>
  <c r="E494" i="26"/>
  <c r="E495" i="26"/>
  <c r="E496" i="26"/>
  <c r="E497" i="26"/>
  <c r="E498" i="26"/>
  <c r="E499" i="26"/>
  <c r="E500" i="26"/>
  <c r="E501" i="26"/>
  <c r="E502" i="26"/>
  <c r="E503" i="26"/>
  <c r="E504" i="26"/>
  <c r="E505" i="26"/>
  <c r="E506" i="26"/>
  <c r="E507" i="26"/>
  <c r="E508" i="26"/>
  <c r="E509" i="26"/>
  <c r="E510" i="26"/>
  <c r="E511" i="26"/>
  <c r="E512" i="26"/>
  <c r="E513" i="26"/>
  <c r="E514" i="26"/>
  <c r="E515" i="26"/>
  <c r="E516" i="26"/>
  <c r="E517" i="26"/>
  <c r="E518" i="26"/>
  <c r="E519" i="26"/>
  <c r="E520" i="26"/>
  <c r="E521" i="26"/>
  <c r="E522" i="26"/>
  <c r="E523" i="26"/>
  <c r="E524" i="26"/>
  <c r="E525" i="26"/>
  <c r="E526" i="26"/>
  <c r="E527" i="26"/>
  <c r="E528" i="26"/>
  <c r="E529" i="26"/>
  <c r="E530" i="26"/>
  <c r="E531" i="26"/>
  <c r="E532" i="26"/>
  <c r="E533" i="26"/>
  <c r="E534" i="26"/>
  <c r="E535" i="26"/>
  <c r="E536" i="26"/>
  <c r="E537" i="26"/>
  <c r="E538" i="26"/>
  <c r="E539" i="26"/>
  <c r="E540" i="26"/>
  <c r="E541" i="26"/>
  <c r="E542" i="26"/>
  <c r="E543" i="26"/>
  <c r="E544" i="26"/>
  <c r="E545" i="26"/>
  <c r="E546" i="26"/>
  <c r="E547" i="26"/>
  <c r="E548" i="26"/>
  <c r="E549" i="26"/>
  <c r="E550" i="26"/>
  <c r="E551" i="26"/>
  <c r="E552" i="26"/>
  <c r="E553" i="26"/>
  <c r="E554" i="26"/>
  <c r="E555" i="26"/>
  <c r="E556" i="26"/>
  <c r="E557" i="26"/>
  <c r="E558" i="26"/>
  <c r="E559" i="26"/>
  <c r="E560" i="26"/>
  <c r="E561" i="26"/>
  <c r="E562" i="26"/>
  <c r="E563" i="26"/>
  <c r="E564" i="26"/>
  <c r="E565" i="26"/>
  <c r="E566" i="26"/>
  <c r="E567" i="26"/>
  <c r="E568" i="26"/>
  <c r="E569" i="26"/>
  <c r="E570" i="26"/>
  <c r="E571" i="26"/>
  <c r="E572" i="26"/>
  <c r="E573" i="26"/>
  <c r="E574" i="26"/>
  <c r="E575" i="26"/>
  <c r="E576" i="26"/>
  <c r="E577" i="26"/>
  <c r="E578" i="26"/>
  <c r="E579" i="26"/>
  <c r="E580" i="26"/>
  <c r="E581" i="26"/>
  <c r="E582" i="26"/>
  <c r="E583" i="26"/>
  <c r="E584" i="26"/>
  <c r="E585" i="26"/>
  <c r="E586" i="26"/>
  <c r="E587" i="26"/>
  <c r="E588" i="26"/>
  <c r="E589" i="26"/>
  <c r="E590" i="26"/>
  <c r="E591" i="26"/>
  <c r="E592" i="26"/>
  <c r="E593" i="26"/>
  <c r="E594" i="26"/>
  <c r="E595" i="26"/>
  <c r="E596" i="26"/>
  <c r="E597" i="26"/>
  <c r="E598" i="26"/>
  <c r="E599" i="26"/>
  <c r="E600" i="26"/>
  <c r="E601" i="26"/>
  <c r="E602" i="26"/>
  <c r="E603" i="26"/>
  <c r="E604" i="26"/>
  <c r="E605" i="26"/>
  <c r="E606" i="26"/>
  <c r="E607" i="26"/>
  <c r="E608" i="26"/>
  <c r="E609" i="26"/>
  <c r="E610" i="26"/>
  <c r="E611" i="26"/>
  <c r="E612" i="26"/>
  <c r="E613" i="26"/>
  <c r="E614" i="26"/>
  <c r="E615" i="26"/>
  <c r="E616" i="26"/>
  <c r="E617" i="26"/>
  <c r="E618" i="26"/>
  <c r="E619" i="26"/>
  <c r="E620" i="26"/>
  <c r="E621" i="26"/>
  <c r="E622" i="26"/>
  <c r="E623" i="26"/>
  <c r="E624" i="26"/>
  <c r="E625" i="26"/>
  <c r="E626" i="26"/>
  <c r="E627" i="26"/>
  <c r="E628" i="26"/>
  <c r="E629" i="26"/>
  <c r="E630" i="26"/>
  <c r="E631" i="26"/>
  <c r="E632" i="26"/>
  <c r="E633" i="26"/>
  <c r="E634" i="26"/>
  <c r="E635" i="26"/>
  <c r="E636" i="26"/>
  <c r="E637" i="26"/>
  <c r="E638" i="26"/>
  <c r="E639" i="26"/>
  <c r="E640" i="26"/>
  <c r="E641" i="26"/>
  <c r="E642" i="26"/>
  <c r="E643" i="26"/>
  <c r="E644" i="26"/>
  <c r="E645" i="26"/>
  <c r="E646" i="26"/>
  <c r="E647" i="26"/>
  <c r="E648" i="26"/>
  <c r="E649" i="26"/>
  <c r="E650" i="26"/>
  <c r="E651" i="26"/>
  <c r="E652" i="26"/>
  <c r="E653" i="26"/>
  <c r="E654" i="26"/>
  <c r="E655" i="26"/>
  <c r="E656" i="26"/>
  <c r="E657" i="26"/>
  <c r="E658" i="26"/>
  <c r="E659" i="26"/>
  <c r="E660" i="26"/>
  <c r="E661" i="26"/>
  <c r="E662" i="26"/>
  <c r="E663" i="26"/>
  <c r="E664" i="26"/>
  <c r="E665" i="26"/>
  <c r="E666" i="26"/>
  <c r="E667" i="26"/>
  <c r="E668" i="26"/>
  <c r="E669" i="26"/>
  <c r="E670" i="26"/>
  <c r="E671" i="26"/>
  <c r="E672" i="26"/>
  <c r="E673" i="26"/>
  <c r="E674" i="26"/>
  <c r="E675" i="26"/>
  <c r="E676" i="26"/>
  <c r="E677" i="26"/>
  <c r="E678" i="26"/>
  <c r="E679" i="26"/>
  <c r="E680" i="26"/>
  <c r="E681" i="26"/>
  <c r="E682" i="26"/>
  <c r="E683" i="26"/>
  <c r="E684" i="26"/>
  <c r="E685" i="26"/>
  <c r="E686" i="26"/>
  <c r="E687" i="26"/>
  <c r="E688" i="26"/>
  <c r="E689" i="26"/>
  <c r="E690" i="26"/>
  <c r="E691" i="26"/>
  <c r="E692" i="26"/>
  <c r="E693" i="26"/>
  <c r="E694" i="26"/>
  <c r="E695" i="26"/>
  <c r="E696" i="26"/>
  <c r="E697" i="26"/>
  <c r="E698" i="26"/>
  <c r="E699" i="26"/>
  <c r="E700" i="26"/>
  <c r="E701" i="26"/>
  <c r="E702" i="26"/>
  <c r="E703" i="26"/>
  <c r="E704" i="26"/>
  <c r="E705" i="26"/>
  <c r="E706" i="26"/>
  <c r="E707" i="26"/>
  <c r="E708" i="26"/>
  <c r="E709" i="26"/>
  <c r="E710" i="26"/>
  <c r="E711" i="26"/>
  <c r="E712" i="26"/>
  <c r="E713" i="26"/>
  <c r="E714" i="26"/>
  <c r="E715" i="26"/>
  <c r="E716" i="26"/>
  <c r="E717" i="26"/>
  <c r="E718" i="26"/>
  <c r="E719" i="26"/>
  <c r="E720" i="26"/>
  <c r="E721" i="26"/>
  <c r="E722" i="26"/>
  <c r="E723" i="26"/>
  <c r="E724" i="26"/>
  <c r="E725" i="26"/>
  <c r="E726" i="26"/>
  <c r="E727" i="26"/>
  <c r="E728" i="26"/>
  <c r="E729" i="26"/>
  <c r="E730" i="26"/>
  <c r="E731" i="26"/>
  <c r="E732" i="26"/>
  <c r="E733" i="26"/>
  <c r="E734" i="26"/>
  <c r="E735" i="26"/>
  <c r="E736" i="26"/>
  <c r="E737" i="26"/>
  <c r="E738" i="26"/>
  <c r="E739" i="26"/>
  <c r="E740" i="26"/>
  <c r="E741" i="26"/>
  <c r="E742" i="26"/>
  <c r="E743" i="26"/>
  <c r="E744" i="26"/>
  <c r="E745" i="26"/>
  <c r="E746" i="26"/>
  <c r="E747" i="26"/>
  <c r="E748" i="26"/>
  <c r="E749" i="26"/>
  <c r="E750" i="26"/>
  <c r="E751" i="26"/>
  <c r="E752" i="26"/>
  <c r="E753" i="26"/>
  <c r="E754" i="26"/>
  <c r="E755" i="26"/>
  <c r="E756" i="26"/>
  <c r="E757" i="26"/>
  <c r="E758" i="26"/>
  <c r="E759" i="26"/>
  <c r="E760" i="26"/>
  <c r="E761" i="26"/>
  <c r="E762" i="26"/>
  <c r="E763" i="26"/>
  <c r="E764" i="26"/>
  <c r="E765" i="26"/>
  <c r="E766" i="26"/>
  <c r="E767" i="26"/>
  <c r="E768" i="26"/>
  <c r="E769" i="26"/>
  <c r="E770" i="26"/>
  <c r="E771" i="26"/>
  <c r="E772" i="26"/>
  <c r="E773" i="26"/>
  <c r="E774" i="26"/>
  <c r="E775" i="26"/>
  <c r="E776" i="26"/>
  <c r="E777" i="26"/>
  <c r="E778" i="26"/>
  <c r="E779" i="26"/>
  <c r="E780" i="26"/>
  <c r="E781" i="26"/>
  <c r="E782" i="26"/>
  <c r="E783" i="26"/>
  <c r="E784" i="26"/>
  <c r="E785" i="26"/>
  <c r="E786" i="26"/>
  <c r="E787" i="26"/>
  <c r="E788" i="26"/>
  <c r="E789" i="26"/>
  <c r="E790" i="26"/>
  <c r="E791" i="26"/>
  <c r="E792" i="26"/>
  <c r="E793" i="26"/>
  <c r="E794" i="26"/>
  <c r="E795" i="26"/>
  <c r="E796" i="26"/>
  <c r="E797" i="26"/>
  <c r="E798" i="26"/>
  <c r="E799" i="26"/>
  <c r="E800" i="26"/>
  <c r="E801" i="26"/>
  <c r="E802" i="26"/>
  <c r="E803" i="26"/>
  <c r="E804" i="26"/>
  <c r="E805" i="26"/>
  <c r="E806" i="26"/>
  <c r="E807" i="26"/>
  <c r="E808" i="26"/>
  <c r="E809" i="26"/>
  <c r="E810" i="26"/>
  <c r="E811" i="26"/>
  <c r="E812" i="26"/>
  <c r="E813" i="26"/>
  <c r="E814" i="26"/>
  <c r="E815" i="26"/>
  <c r="E816" i="26"/>
  <c r="E817" i="26"/>
  <c r="E818" i="26"/>
  <c r="E819" i="26"/>
  <c r="E820" i="26"/>
  <c r="E821" i="26"/>
  <c r="E822" i="26"/>
  <c r="E823" i="26"/>
  <c r="E824" i="26"/>
  <c r="E825" i="26"/>
  <c r="E826" i="26"/>
  <c r="E827" i="26"/>
  <c r="E828" i="26"/>
  <c r="E829" i="26"/>
  <c r="E830" i="26"/>
  <c r="E831" i="26"/>
  <c r="E832" i="26"/>
  <c r="E833" i="26"/>
  <c r="E834" i="26"/>
  <c r="E835" i="26"/>
  <c r="E836" i="26"/>
  <c r="E837" i="26"/>
  <c r="E838" i="26"/>
  <c r="E839" i="26"/>
  <c r="E840" i="26"/>
  <c r="E841" i="26"/>
  <c r="E842" i="26"/>
  <c r="E843" i="26"/>
  <c r="E844" i="26"/>
  <c r="E845" i="26"/>
  <c r="E846" i="26"/>
  <c r="E847" i="26"/>
  <c r="E848" i="26"/>
  <c r="E849" i="26"/>
  <c r="E850" i="26"/>
  <c r="L5" i="26"/>
  <c r="N5" i="26"/>
  <c r="P5" i="26"/>
  <c r="P6" i="26"/>
  <c r="L7" i="26"/>
  <c r="M7" i="26"/>
  <c r="N7" i="26"/>
  <c r="O7" i="26"/>
  <c r="P7" i="26"/>
  <c r="P8" i="26"/>
  <c r="L9" i="26"/>
  <c r="M9" i="26"/>
  <c r="N9" i="26"/>
  <c r="O9" i="26"/>
  <c r="P9" i="26"/>
  <c r="P11" i="26"/>
  <c r="P12" i="26"/>
  <c r="P13" i="26"/>
  <c r="P14" i="26"/>
  <c r="P18" i="26"/>
  <c r="P19" i="26"/>
  <c r="L20" i="26"/>
  <c r="M20" i="26"/>
  <c r="N20" i="26"/>
  <c r="O20" i="26"/>
  <c r="P20" i="26"/>
  <c r="P21" i="26"/>
  <c r="P22" i="26"/>
  <c r="P23" i="26"/>
  <c r="P24" i="26"/>
  <c r="L25" i="26"/>
  <c r="M25" i="26"/>
  <c r="N25" i="26"/>
  <c r="O25" i="26"/>
  <c r="P25" i="26"/>
  <c r="P26" i="26"/>
  <c r="P27" i="26"/>
  <c r="P28" i="26"/>
  <c r="P29" i="26"/>
  <c r="P30" i="26"/>
  <c r="P31" i="26"/>
  <c r="L32" i="26"/>
  <c r="M32" i="26"/>
  <c r="N32" i="26"/>
  <c r="O32" i="26"/>
  <c r="P32" i="26"/>
  <c r="L34" i="26"/>
  <c r="M34" i="26"/>
  <c r="N34" i="26"/>
  <c r="O34" i="26"/>
  <c r="P34" i="26"/>
  <c r="L35" i="26"/>
  <c r="M35" i="26"/>
  <c r="N35" i="26"/>
  <c r="O35" i="26"/>
  <c r="P35" i="26"/>
  <c r="L36" i="26"/>
  <c r="M36" i="26"/>
  <c r="N36" i="26"/>
  <c r="O36" i="26"/>
  <c r="P36" i="26"/>
  <c r="L37" i="26"/>
  <c r="M37" i="26"/>
  <c r="N37" i="26"/>
  <c r="O37" i="26"/>
  <c r="P37" i="26"/>
  <c r="P38" i="26"/>
  <c r="P39" i="26"/>
  <c r="P40" i="26"/>
  <c r="P41" i="26"/>
  <c r="P42" i="26"/>
  <c r="L44" i="26"/>
  <c r="M44" i="26"/>
  <c r="N44" i="26"/>
  <c r="O44" i="26"/>
  <c r="P44" i="26"/>
  <c r="L45" i="26"/>
  <c r="M45" i="26"/>
  <c r="N45" i="26"/>
  <c r="O45" i="26"/>
  <c r="P45" i="26"/>
  <c r="L46" i="26"/>
  <c r="M46" i="26"/>
  <c r="N46" i="26"/>
  <c r="O46" i="26"/>
  <c r="P46" i="26"/>
  <c r="P47" i="26"/>
  <c r="L48" i="26"/>
  <c r="M48" i="26"/>
  <c r="N48" i="26"/>
  <c r="O48" i="26"/>
  <c r="P48" i="26"/>
  <c r="P49" i="26"/>
  <c r="P50" i="26"/>
  <c r="P52" i="26"/>
  <c r="P53" i="26"/>
  <c r="L54" i="26"/>
  <c r="M54" i="26"/>
  <c r="N54" i="26"/>
  <c r="O54" i="26"/>
  <c r="P54" i="26"/>
  <c r="L55" i="26"/>
  <c r="M55" i="26"/>
  <c r="N55" i="26"/>
  <c r="O55" i="26"/>
  <c r="P55" i="26"/>
  <c r="L56" i="26"/>
  <c r="M56" i="26"/>
  <c r="N56" i="26"/>
  <c r="O56" i="26"/>
  <c r="P56" i="26"/>
  <c r="L57" i="26"/>
  <c r="M57" i="26"/>
  <c r="N57" i="26"/>
  <c r="O57" i="26"/>
  <c r="P57" i="26"/>
  <c r="L58" i="26"/>
  <c r="M58" i="26"/>
  <c r="N58" i="26"/>
  <c r="O58" i="26"/>
  <c r="P58" i="26"/>
  <c r="P59" i="26"/>
  <c r="P60" i="26"/>
  <c r="P61" i="26"/>
  <c r="L62" i="26"/>
  <c r="M62" i="26"/>
  <c r="N62" i="26"/>
  <c r="O62" i="26"/>
  <c r="P62" i="26"/>
  <c r="P63" i="26"/>
  <c r="P67" i="26"/>
  <c r="L68" i="26"/>
  <c r="M68" i="26"/>
  <c r="N68" i="26"/>
  <c r="O68" i="26"/>
  <c r="P68" i="26"/>
  <c r="L69" i="26"/>
  <c r="M69" i="26"/>
  <c r="N69" i="26"/>
  <c r="O69" i="26"/>
  <c r="P69" i="26"/>
  <c r="L70" i="26"/>
  <c r="M70" i="26"/>
  <c r="N70" i="26"/>
  <c r="O70" i="26"/>
  <c r="P70" i="26"/>
  <c r="P71" i="26"/>
  <c r="L72" i="26"/>
  <c r="M72" i="26"/>
  <c r="N72" i="26"/>
  <c r="O72" i="26"/>
  <c r="P72" i="26"/>
  <c r="L73" i="26"/>
  <c r="M73" i="26"/>
  <c r="N73" i="26"/>
  <c r="O73" i="26"/>
  <c r="P73" i="26"/>
  <c r="L74" i="26"/>
  <c r="M74" i="26"/>
  <c r="N74" i="26"/>
  <c r="O74" i="26"/>
  <c r="P74" i="26"/>
  <c r="P75" i="26"/>
  <c r="L76" i="26"/>
  <c r="N76" i="26"/>
  <c r="M76" i="26"/>
  <c r="P76" i="26"/>
  <c r="P77" i="26"/>
  <c r="P78" i="26"/>
  <c r="L79" i="26"/>
  <c r="O79" i="26"/>
  <c r="P79" i="26"/>
  <c r="L80" i="26"/>
  <c r="M80" i="26"/>
  <c r="N80" i="26"/>
  <c r="O80" i="26"/>
  <c r="P80" i="26"/>
  <c r="P81" i="26"/>
  <c r="P82" i="26"/>
  <c r="L83" i="26"/>
  <c r="M83" i="26"/>
  <c r="N83" i="26"/>
  <c r="O83" i="26"/>
  <c r="P83" i="26"/>
  <c r="L84" i="26"/>
  <c r="M84" i="26"/>
  <c r="N84" i="26"/>
  <c r="O84" i="26"/>
  <c r="P84" i="26"/>
  <c r="L85" i="26"/>
  <c r="M85" i="26"/>
  <c r="N85" i="26"/>
  <c r="O85" i="26"/>
  <c r="P85" i="26"/>
  <c r="L86" i="26"/>
  <c r="M86" i="26"/>
  <c r="N86" i="26"/>
  <c r="O86" i="26"/>
  <c r="P86" i="26"/>
  <c r="L87" i="26"/>
  <c r="M87" i="26"/>
  <c r="N87" i="26"/>
  <c r="O87" i="26"/>
  <c r="P87" i="26"/>
  <c r="L88" i="26"/>
  <c r="M88" i="26"/>
  <c r="N88" i="26"/>
  <c r="O88" i="26"/>
  <c r="P88" i="26"/>
  <c r="L89" i="26"/>
  <c r="M89" i="26"/>
  <c r="N89" i="26"/>
  <c r="O89" i="26"/>
  <c r="P89" i="26"/>
  <c r="L90" i="26"/>
  <c r="M90" i="26"/>
  <c r="N90" i="26"/>
  <c r="O90" i="26"/>
  <c r="P90" i="26"/>
  <c r="L91" i="26"/>
  <c r="M91" i="26"/>
  <c r="N91" i="26"/>
  <c r="O91" i="26"/>
  <c r="P91" i="26"/>
  <c r="L92" i="26"/>
  <c r="M92" i="26"/>
  <c r="N92" i="26"/>
  <c r="O92" i="26"/>
  <c r="P92" i="26"/>
  <c r="L93" i="26"/>
  <c r="M93" i="26"/>
  <c r="N93" i="26"/>
  <c r="O93" i="26"/>
  <c r="P93" i="26"/>
  <c r="L94" i="26"/>
  <c r="M94" i="26"/>
  <c r="N94" i="26"/>
  <c r="O94" i="26"/>
  <c r="P94" i="26"/>
  <c r="L95" i="26"/>
  <c r="M95" i="26"/>
  <c r="N95" i="26"/>
  <c r="O95" i="26"/>
  <c r="P95" i="26"/>
  <c r="L96" i="26"/>
  <c r="M96" i="26"/>
  <c r="N96" i="26"/>
  <c r="O96" i="26"/>
  <c r="P96" i="26"/>
  <c r="L97" i="26"/>
  <c r="M97" i="26"/>
  <c r="N97" i="26"/>
  <c r="O97" i="26"/>
  <c r="P97" i="26"/>
  <c r="L98" i="26"/>
  <c r="M98" i="26"/>
  <c r="N98" i="26"/>
  <c r="O98" i="26"/>
  <c r="P98" i="26"/>
  <c r="L99" i="26"/>
  <c r="M99" i="26"/>
  <c r="N99" i="26"/>
  <c r="O99" i="26"/>
  <c r="P99" i="26"/>
  <c r="L100" i="26"/>
  <c r="M100" i="26"/>
  <c r="N100" i="26"/>
  <c r="O100" i="26"/>
  <c r="P100" i="26"/>
  <c r="L101" i="26"/>
  <c r="M101" i="26"/>
  <c r="N101" i="26"/>
  <c r="O101" i="26"/>
  <c r="P101" i="26"/>
  <c r="L102" i="26"/>
  <c r="M102" i="26"/>
  <c r="N102" i="26"/>
  <c r="O102" i="26"/>
  <c r="P102" i="26"/>
  <c r="L103" i="26"/>
  <c r="M103" i="26"/>
  <c r="N103" i="26"/>
  <c r="O103" i="26"/>
  <c r="P103" i="26"/>
  <c r="L104" i="26"/>
  <c r="M104" i="26"/>
  <c r="N104" i="26"/>
  <c r="O104" i="26"/>
  <c r="P104" i="26"/>
  <c r="L105" i="26"/>
  <c r="M105" i="26"/>
  <c r="N105" i="26"/>
  <c r="O105" i="26"/>
  <c r="P105" i="26"/>
  <c r="L106" i="26"/>
  <c r="M106" i="26"/>
  <c r="N106" i="26"/>
  <c r="O106" i="26"/>
  <c r="P106" i="26"/>
  <c r="L107" i="26"/>
  <c r="M107" i="26"/>
  <c r="N107" i="26"/>
  <c r="O107" i="26"/>
  <c r="P107" i="26"/>
  <c r="L108" i="26"/>
  <c r="M108" i="26"/>
  <c r="N108" i="26"/>
  <c r="O108" i="26"/>
  <c r="P108" i="26"/>
  <c r="L109" i="26"/>
  <c r="M109" i="26"/>
  <c r="N109" i="26"/>
  <c r="O109" i="26"/>
  <c r="P109" i="26"/>
  <c r="L110" i="26"/>
  <c r="M110" i="26"/>
  <c r="N110" i="26"/>
  <c r="O110" i="26"/>
  <c r="P110" i="26"/>
  <c r="L111" i="26"/>
  <c r="M111" i="26"/>
  <c r="N111" i="26"/>
  <c r="O111" i="26"/>
  <c r="P111" i="26"/>
  <c r="L112" i="26"/>
  <c r="M112" i="26"/>
  <c r="N112" i="26"/>
  <c r="O112" i="26"/>
  <c r="P112" i="26"/>
  <c r="L113" i="26"/>
  <c r="M113" i="26"/>
  <c r="N113" i="26"/>
  <c r="O113" i="26"/>
  <c r="P113" i="26"/>
  <c r="L114" i="26"/>
  <c r="M114" i="26"/>
  <c r="N114" i="26"/>
  <c r="O114" i="26"/>
  <c r="P114" i="26"/>
  <c r="L115" i="26"/>
  <c r="M115" i="26"/>
  <c r="N115" i="26"/>
  <c r="O115" i="26"/>
  <c r="P115" i="26"/>
  <c r="L116" i="26"/>
  <c r="M116" i="26"/>
  <c r="N116" i="26"/>
  <c r="O116" i="26"/>
  <c r="P116" i="26"/>
  <c r="L117" i="26"/>
  <c r="M117" i="26"/>
  <c r="N117" i="26"/>
  <c r="O117" i="26"/>
  <c r="P117" i="26"/>
  <c r="L118" i="26"/>
  <c r="M118" i="26"/>
  <c r="N118" i="26"/>
  <c r="O118" i="26"/>
  <c r="P118" i="26"/>
  <c r="L119" i="26"/>
  <c r="M119" i="26"/>
  <c r="N119" i="26"/>
  <c r="O119" i="26"/>
  <c r="P119" i="26"/>
  <c r="L120" i="26"/>
  <c r="M120" i="26"/>
  <c r="N120" i="26"/>
  <c r="O120" i="26"/>
  <c r="P120" i="26"/>
  <c r="L121" i="26"/>
  <c r="M121" i="26"/>
  <c r="N121" i="26"/>
  <c r="O121" i="26"/>
  <c r="P121" i="26"/>
  <c r="L122" i="26"/>
  <c r="M122" i="26"/>
  <c r="N122" i="26"/>
  <c r="O122" i="26"/>
  <c r="P122" i="26"/>
  <c r="L123" i="26"/>
  <c r="M123" i="26"/>
  <c r="N123" i="26"/>
  <c r="O123" i="26"/>
  <c r="P123" i="26"/>
  <c r="L124" i="26"/>
  <c r="M124" i="26"/>
  <c r="N124" i="26"/>
  <c r="O124" i="26"/>
  <c r="P124" i="26"/>
  <c r="L125" i="26"/>
  <c r="M125" i="26"/>
  <c r="N125" i="26"/>
  <c r="O125" i="26"/>
  <c r="P125" i="26"/>
  <c r="L126" i="26"/>
  <c r="M126" i="26"/>
  <c r="N126" i="26"/>
  <c r="O126" i="26"/>
  <c r="P126" i="26"/>
  <c r="L127" i="26"/>
  <c r="M127" i="26"/>
  <c r="N127" i="26"/>
  <c r="O127" i="26"/>
  <c r="P127" i="26"/>
  <c r="L128" i="26"/>
  <c r="M128" i="26"/>
  <c r="N128" i="26"/>
  <c r="O128" i="26"/>
  <c r="P128" i="26"/>
  <c r="L129" i="26"/>
  <c r="M129" i="26"/>
  <c r="N129" i="26"/>
  <c r="O129" i="26"/>
  <c r="P129" i="26"/>
  <c r="L130" i="26"/>
  <c r="M130" i="26"/>
  <c r="N130" i="26"/>
  <c r="O130" i="26"/>
  <c r="P130" i="26"/>
  <c r="L131" i="26"/>
  <c r="M131" i="26"/>
  <c r="N131" i="26"/>
  <c r="O131" i="26"/>
  <c r="P131" i="26"/>
  <c r="L132" i="26"/>
  <c r="M132" i="26"/>
  <c r="N132" i="26"/>
  <c r="O132" i="26"/>
  <c r="P132" i="26"/>
  <c r="L133" i="26"/>
  <c r="M133" i="26"/>
  <c r="N133" i="26"/>
  <c r="O133" i="26"/>
  <c r="P133" i="26"/>
  <c r="L134" i="26"/>
  <c r="M134" i="26"/>
  <c r="N134" i="26"/>
  <c r="O134" i="26"/>
  <c r="P134" i="26"/>
  <c r="L135" i="26"/>
  <c r="M135" i="26"/>
  <c r="N135" i="26"/>
  <c r="O135" i="26"/>
  <c r="P135" i="26"/>
  <c r="L136" i="26"/>
  <c r="M136" i="26"/>
  <c r="N136" i="26"/>
  <c r="O136" i="26"/>
  <c r="P136" i="26"/>
  <c r="L137" i="26"/>
  <c r="M137" i="26"/>
  <c r="N137" i="26"/>
  <c r="O137" i="26"/>
  <c r="P137" i="26"/>
  <c r="L138" i="26"/>
  <c r="M138" i="26"/>
  <c r="N138" i="26"/>
  <c r="O138" i="26"/>
  <c r="P138" i="26"/>
  <c r="L139" i="26"/>
  <c r="M139" i="26"/>
  <c r="N139" i="26"/>
  <c r="O139" i="26"/>
  <c r="P139" i="26"/>
  <c r="L140" i="26"/>
  <c r="M140" i="26"/>
  <c r="N140" i="26"/>
  <c r="O140" i="26"/>
  <c r="P140" i="26"/>
  <c r="L141" i="26"/>
  <c r="M141" i="26"/>
  <c r="N141" i="26"/>
  <c r="O141" i="26"/>
  <c r="P141" i="26"/>
  <c r="L142" i="26"/>
  <c r="M142" i="26"/>
  <c r="N142" i="26"/>
  <c r="O142" i="26"/>
  <c r="P142" i="26"/>
  <c r="L143" i="26"/>
  <c r="M143" i="26"/>
  <c r="N143" i="26"/>
  <c r="O143" i="26"/>
  <c r="P143" i="26"/>
  <c r="L144" i="26"/>
  <c r="M144" i="26"/>
  <c r="N144" i="26"/>
  <c r="O144" i="26"/>
  <c r="P144" i="26"/>
  <c r="L145" i="26"/>
  <c r="M145" i="26"/>
  <c r="N145" i="26"/>
  <c r="O145" i="26"/>
  <c r="P145" i="26"/>
  <c r="L146" i="26"/>
  <c r="M146" i="26"/>
  <c r="N146" i="26"/>
  <c r="O146" i="26"/>
  <c r="P146" i="26"/>
  <c r="L147" i="26"/>
  <c r="M147" i="26"/>
  <c r="N147" i="26"/>
  <c r="O147" i="26"/>
  <c r="P147" i="26"/>
  <c r="L148" i="26"/>
  <c r="M148" i="26"/>
  <c r="N148" i="26"/>
  <c r="O148" i="26"/>
  <c r="P148" i="26"/>
  <c r="L149" i="26"/>
  <c r="M149" i="26"/>
  <c r="N149" i="26"/>
  <c r="O149" i="26"/>
  <c r="P149" i="26"/>
  <c r="L150" i="26"/>
  <c r="M150" i="26"/>
  <c r="N150" i="26"/>
  <c r="O150" i="26"/>
  <c r="P150" i="26"/>
  <c r="L151" i="26"/>
  <c r="M151" i="26"/>
  <c r="N151" i="26"/>
  <c r="O151" i="26"/>
  <c r="P151" i="26"/>
  <c r="L152" i="26"/>
  <c r="M152" i="26"/>
  <c r="N152" i="26"/>
  <c r="O152" i="26"/>
  <c r="P152" i="26"/>
  <c r="L153" i="26"/>
  <c r="M153" i="26"/>
  <c r="N153" i="26"/>
  <c r="O153" i="26"/>
  <c r="P153" i="26"/>
  <c r="L154" i="26"/>
  <c r="M154" i="26"/>
  <c r="N154" i="26"/>
  <c r="O154" i="26"/>
  <c r="P154" i="26"/>
  <c r="L155" i="26"/>
  <c r="M155" i="26"/>
  <c r="N155" i="26"/>
  <c r="O155" i="26"/>
  <c r="P155" i="26"/>
  <c r="L156" i="26"/>
  <c r="M156" i="26"/>
  <c r="N156" i="26"/>
  <c r="O156" i="26"/>
  <c r="P156" i="26"/>
  <c r="L157" i="26"/>
  <c r="M157" i="26"/>
  <c r="N157" i="26"/>
  <c r="O157" i="26"/>
  <c r="P157" i="26"/>
  <c r="L158" i="26"/>
  <c r="M158" i="26"/>
  <c r="N158" i="26"/>
  <c r="O158" i="26"/>
  <c r="P158" i="26"/>
  <c r="L159" i="26"/>
  <c r="M159" i="26"/>
  <c r="N159" i="26"/>
  <c r="O159" i="26"/>
  <c r="P159" i="26"/>
  <c r="L160" i="26"/>
  <c r="M160" i="26"/>
  <c r="N160" i="26"/>
  <c r="O160" i="26"/>
  <c r="P160" i="26"/>
  <c r="L161" i="26"/>
  <c r="M161" i="26"/>
  <c r="N161" i="26"/>
  <c r="O161" i="26"/>
  <c r="P161" i="26"/>
  <c r="L162" i="26"/>
  <c r="M162" i="26"/>
  <c r="N162" i="26"/>
  <c r="O162" i="26"/>
  <c r="P162" i="26"/>
  <c r="L163" i="26"/>
  <c r="M163" i="26"/>
  <c r="N163" i="26"/>
  <c r="O163" i="26"/>
  <c r="P163" i="26"/>
  <c r="L164" i="26"/>
  <c r="M164" i="26"/>
  <c r="N164" i="26"/>
  <c r="O164" i="26"/>
  <c r="P164" i="26"/>
  <c r="L165" i="26"/>
  <c r="M165" i="26"/>
  <c r="N165" i="26"/>
  <c r="O165" i="26"/>
  <c r="P165" i="26"/>
  <c r="L166" i="26"/>
  <c r="M166" i="26"/>
  <c r="N166" i="26"/>
  <c r="O166" i="26"/>
  <c r="P166" i="26"/>
  <c r="L167" i="26"/>
  <c r="M167" i="26"/>
  <c r="N167" i="26"/>
  <c r="O167" i="26"/>
  <c r="P167" i="26"/>
  <c r="L168" i="26"/>
  <c r="M168" i="26"/>
  <c r="N168" i="26"/>
  <c r="O168" i="26"/>
  <c r="P168" i="26"/>
  <c r="L169" i="26"/>
  <c r="M169" i="26"/>
  <c r="N169" i="26"/>
  <c r="O169" i="26"/>
  <c r="P169" i="26"/>
  <c r="L170" i="26"/>
  <c r="M170" i="26"/>
  <c r="N170" i="26"/>
  <c r="O170" i="26"/>
  <c r="P170" i="26"/>
  <c r="L171" i="26"/>
  <c r="M171" i="26"/>
  <c r="N171" i="26"/>
  <c r="O171" i="26"/>
  <c r="P171" i="26"/>
  <c r="L172" i="26"/>
  <c r="M172" i="26"/>
  <c r="N172" i="26"/>
  <c r="O172" i="26"/>
  <c r="P172" i="26"/>
  <c r="L173" i="26"/>
  <c r="M173" i="26"/>
  <c r="N173" i="26"/>
  <c r="O173" i="26"/>
  <c r="P173" i="26"/>
  <c r="L174" i="26"/>
  <c r="M174" i="26"/>
  <c r="N174" i="26"/>
  <c r="O174" i="26"/>
  <c r="P174" i="26"/>
  <c r="L175" i="26"/>
  <c r="M175" i="26"/>
  <c r="N175" i="26"/>
  <c r="O175" i="26"/>
  <c r="P175" i="26"/>
  <c r="L176" i="26"/>
  <c r="M176" i="26"/>
  <c r="N176" i="26"/>
  <c r="O176" i="26"/>
  <c r="P176" i="26"/>
  <c r="L177" i="26"/>
  <c r="M177" i="26"/>
  <c r="N177" i="26"/>
  <c r="O177" i="26"/>
  <c r="P177" i="26"/>
  <c r="L178" i="26"/>
  <c r="M178" i="26"/>
  <c r="N178" i="26"/>
  <c r="O178" i="26"/>
  <c r="P178" i="26"/>
  <c r="L179" i="26"/>
  <c r="M179" i="26"/>
  <c r="N179" i="26"/>
  <c r="O179" i="26"/>
  <c r="P179" i="26"/>
  <c r="L180" i="26"/>
  <c r="M180" i="26"/>
  <c r="N180" i="26"/>
  <c r="O180" i="26"/>
  <c r="P180" i="26"/>
  <c r="L181" i="26"/>
  <c r="M181" i="26"/>
  <c r="N181" i="26"/>
  <c r="O181" i="26"/>
  <c r="P181" i="26"/>
  <c r="L182" i="26"/>
  <c r="M182" i="26"/>
  <c r="N182" i="26"/>
  <c r="O182" i="26"/>
  <c r="P182" i="26"/>
  <c r="L183" i="26"/>
  <c r="M183" i="26"/>
  <c r="N183" i="26"/>
  <c r="O183" i="26"/>
  <c r="P183" i="26"/>
  <c r="L184" i="26"/>
  <c r="M184" i="26"/>
  <c r="N184" i="26"/>
  <c r="O184" i="26"/>
  <c r="P184" i="26"/>
  <c r="L185" i="26"/>
  <c r="M185" i="26"/>
  <c r="N185" i="26"/>
  <c r="O185" i="26"/>
  <c r="P185" i="26"/>
  <c r="L186" i="26"/>
  <c r="M186" i="26"/>
  <c r="N186" i="26"/>
  <c r="O186" i="26"/>
  <c r="P186" i="26"/>
  <c r="L187" i="26"/>
  <c r="M187" i="26"/>
  <c r="N187" i="26"/>
  <c r="O187" i="26"/>
  <c r="P187" i="26"/>
  <c r="L188" i="26"/>
  <c r="M188" i="26"/>
  <c r="N188" i="26"/>
  <c r="O188" i="26"/>
  <c r="P188" i="26"/>
  <c r="L189" i="26"/>
  <c r="M189" i="26"/>
  <c r="N189" i="26"/>
  <c r="O189" i="26"/>
  <c r="P189" i="26"/>
  <c r="L190" i="26"/>
  <c r="M190" i="26"/>
  <c r="N190" i="26"/>
  <c r="O190" i="26"/>
  <c r="P190" i="26"/>
  <c r="L191" i="26"/>
  <c r="M191" i="26"/>
  <c r="N191" i="26"/>
  <c r="O191" i="26"/>
  <c r="P191" i="26"/>
  <c r="L192" i="26"/>
  <c r="M192" i="26"/>
  <c r="N192" i="26"/>
  <c r="O192" i="26"/>
  <c r="P192" i="26"/>
  <c r="L193" i="26"/>
  <c r="M193" i="26"/>
  <c r="N193" i="26"/>
  <c r="O193" i="26"/>
  <c r="P193" i="26"/>
  <c r="L194" i="26"/>
  <c r="M194" i="26"/>
  <c r="N194" i="26"/>
  <c r="O194" i="26"/>
  <c r="P194" i="26"/>
  <c r="L195" i="26"/>
  <c r="M195" i="26"/>
  <c r="N195" i="26"/>
  <c r="O195" i="26"/>
  <c r="P195" i="26"/>
  <c r="L196" i="26"/>
  <c r="M196" i="26"/>
  <c r="N196" i="26"/>
  <c r="O196" i="26"/>
  <c r="P196" i="26"/>
  <c r="L197" i="26"/>
  <c r="M197" i="26"/>
  <c r="N197" i="26"/>
  <c r="O197" i="26"/>
  <c r="P197" i="26"/>
  <c r="L198" i="26"/>
  <c r="M198" i="26"/>
  <c r="N198" i="26"/>
  <c r="O198" i="26"/>
  <c r="P198" i="26"/>
  <c r="L199" i="26"/>
  <c r="M199" i="26"/>
  <c r="N199" i="26"/>
  <c r="O199" i="26"/>
  <c r="P199" i="26"/>
  <c r="L200" i="26"/>
  <c r="M200" i="26"/>
  <c r="N200" i="26"/>
  <c r="O200" i="26"/>
  <c r="P200" i="26"/>
  <c r="L201" i="26"/>
  <c r="M201" i="26"/>
  <c r="N201" i="26"/>
  <c r="O201" i="26"/>
  <c r="P201" i="26"/>
  <c r="L202" i="26"/>
  <c r="M202" i="26"/>
  <c r="N202" i="26"/>
  <c r="O202" i="26"/>
  <c r="P202" i="26"/>
  <c r="L203" i="26"/>
  <c r="M203" i="26"/>
  <c r="N203" i="26"/>
  <c r="O203" i="26"/>
  <c r="P203" i="26"/>
  <c r="L204" i="26"/>
  <c r="M204" i="26"/>
  <c r="N204" i="26"/>
  <c r="O204" i="26"/>
  <c r="P204" i="26"/>
  <c r="L205" i="26"/>
  <c r="M205" i="26"/>
  <c r="N205" i="26"/>
  <c r="O205" i="26"/>
  <c r="P205" i="26"/>
  <c r="L206" i="26"/>
  <c r="M206" i="26"/>
  <c r="N206" i="26"/>
  <c r="O206" i="26"/>
  <c r="P206" i="26"/>
  <c r="L207" i="26"/>
  <c r="M207" i="26"/>
  <c r="N207" i="26"/>
  <c r="O207" i="26"/>
  <c r="P207" i="26"/>
  <c r="L208" i="26"/>
  <c r="M208" i="26"/>
  <c r="N208" i="26"/>
  <c r="O208" i="26"/>
  <c r="P208" i="26"/>
  <c r="L209" i="26"/>
  <c r="M209" i="26"/>
  <c r="N209" i="26"/>
  <c r="O209" i="26"/>
  <c r="P209" i="26"/>
  <c r="L210" i="26"/>
  <c r="M210" i="26"/>
  <c r="N210" i="26"/>
  <c r="O210" i="26"/>
  <c r="P210" i="26"/>
  <c r="L211" i="26"/>
  <c r="M211" i="26"/>
  <c r="N211" i="26"/>
  <c r="O211" i="26"/>
  <c r="P211" i="26"/>
  <c r="L212" i="26"/>
  <c r="M212" i="26"/>
  <c r="N212" i="26"/>
  <c r="O212" i="26"/>
  <c r="P212" i="26"/>
  <c r="L213" i="26"/>
  <c r="M213" i="26"/>
  <c r="N213" i="26"/>
  <c r="O213" i="26"/>
  <c r="P213" i="26"/>
  <c r="L214" i="26"/>
  <c r="M214" i="26"/>
  <c r="N214" i="26"/>
  <c r="O214" i="26"/>
  <c r="P214" i="26"/>
  <c r="L215" i="26"/>
  <c r="M215" i="26"/>
  <c r="N215" i="26"/>
  <c r="O215" i="26"/>
  <c r="P215" i="26"/>
  <c r="L216" i="26"/>
  <c r="M216" i="26"/>
  <c r="N216" i="26"/>
  <c r="O216" i="26"/>
  <c r="P216" i="26"/>
  <c r="L217" i="26"/>
  <c r="M217" i="26"/>
  <c r="N217" i="26"/>
  <c r="O217" i="26"/>
  <c r="P217" i="26"/>
  <c r="L218" i="26"/>
  <c r="M218" i="26"/>
  <c r="N218" i="26"/>
  <c r="O218" i="26"/>
  <c r="P218" i="26"/>
  <c r="L219" i="26"/>
  <c r="M219" i="26"/>
  <c r="N219" i="26"/>
  <c r="O219" i="26"/>
  <c r="P219" i="26"/>
  <c r="L220" i="26"/>
  <c r="M220" i="26"/>
  <c r="N220" i="26"/>
  <c r="O220" i="26"/>
  <c r="P220" i="26"/>
  <c r="L221" i="26"/>
  <c r="M221" i="26"/>
  <c r="N221" i="26"/>
  <c r="O221" i="26"/>
  <c r="P221" i="26"/>
  <c r="L222" i="26"/>
  <c r="M222" i="26"/>
  <c r="N222" i="26"/>
  <c r="O222" i="26"/>
  <c r="P222" i="26"/>
  <c r="L223" i="26"/>
  <c r="M223" i="26"/>
  <c r="N223" i="26"/>
  <c r="O223" i="26"/>
  <c r="P223" i="26"/>
  <c r="L224" i="26"/>
  <c r="M224" i="26"/>
  <c r="N224" i="26"/>
  <c r="O224" i="26"/>
  <c r="P224" i="26"/>
  <c r="L225" i="26"/>
  <c r="M225" i="26"/>
  <c r="N225" i="26"/>
  <c r="O225" i="26"/>
  <c r="P225" i="26"/>
  <c r="L226" i="26"/>
  <c r="M226" i="26"/>
  <c r="N226" i="26"/>
  <c r="O226" i="26"/>
  <c r="P226" i="26"/>
  <c r="L227" i="26"/>
  <c r="M227" i="26"/>
  <c r="N227" i="26"/>
  <c r="O227" i="26"/>
  <c r="P227" i="26"/>
  <c r="L228" i="26"/>
  <c r="M228" i="26"/>
  <c r="N228" i="26"/>
  <c r="O228" i="26"/>
  <c r="P228" i="26"/>
  <c r="L229" i="26"/>
  <c r="M229" i="26"/>
  <c r="N229" i="26"/>
  <c r="O229" i="26"/>
  <c r="P229" i="26"/>
  <c r="L230" i="26"/>
  <c r="M230" i="26"/>
  <c r="N230" i="26"/>
  <c r="O230" i="26"/>
  <c r="P230" i="26"/>
  <c r="L231" i="26"/>
  <c r="M231" i="26"/>
  <c r="N231" i="26"/>
  <c r="O231" i="26"/>
  <c r="P231" i="26"/>
  <c r="L232" i="26"/>
  <c r="M232" i="26"/>
  <c r="N232" i="26"/>
  <c r="O232" i="26"/>
  <c r="P232" i="26"/>
  <c r="L233" i="26"/>
  <c r="M233" i="26"/>
  <c r="N233" i="26"/>
  <c r="O233" i="26"/>
  <c r="P233" i="26"/>
  <c r="L234" i="26"/>
  <c r="M234" i="26"/>
  <c r="N234" i="26"/>
  <c r="O234" i="26"/>
  <c r="P234" i="26"/>
  <c r="L235" i="26"/>
  <c r="M235" i="26"/>
  <c r="N235" i="26"/>
  <c r="O235" i="26"/>
  <c r="P235" i="26"/>
  <c r="L236" i="26"/>
  <c r="M236" i="26"/>
  <c r="N236" i="26"/>
  <c r="O236" i="26"/>
  <c r="P236" i="26"/>
  <c r="L237" i="26"/>
  <c r="M237" i="26"/>
  <c r="N237" i="26"/>
  <c r="O237" i="26"/>
  <c r="P237" i="26"/>
  <c r="L238" i="26"/>
  <c r="M238" i="26"/>
  <c r="N238" i="26"/>
  <c r="O238" i="26"/>
  <c r="P238" i="26"/>
  <c r="L239" i="26"/>
  <c r="M239" i="26"/>
  <c r="N239" i="26"/>
  <c r="O239" i="26"/>
  <c r="P239" i="26"/>
  <c r="L240" i="26"/>
  <c r="M240" i="26"/>
  <c r="N240" i="26"/>
  <c r="O240" i="26"/>
  <c r="P240" i="26"/>
  <c r="L241" i="26"/>
  <c r="M241" i="26"/>
  <c r="N241" i="26"/>
  <c r="O241" i="26"/>
  <c r="P241" i="26"/>
  <c r="L242" i="26"/>
  <c r="M242" i="26"/>
  <c r="N242" i="26"/>
  <c r="O242" i="26"/>
  <c r="P242" i="26"/>
  <c r="L243" i="26"/>
  <c r="M243" i="26"/>
  <c r="N243" i="26"/>
  <c r="O243" i="26"/>
  <c r="P243" i="26"/>
  <c r="L244" i="26"/>
  <c r="M244" i="26"/>
  <c r="N244" i="26"/>
  <c r="O244" i="26"/>
  <c r="P244" i="26"/>
  <c r="L245" i="26"/>
  <c r="M245" i="26"/>
  <c r="N245" i="26"/>
  <c r="O245" i="26"/>
  <c r="P245" i="26"/>
  <c r="L246" i="26"/>
  <c r="M246" i="26"/>
  <c r="N246" i="26"/>
  <c r="O246" i="26"/>
  <c r="P246" i="26"/>
  <c r="L247" i="26"/>
  <c r="M247" i="26"/>
  <c r="N247" i="26"/>
  <c r="O247" i="26"/>
  <c r="P247" i="26"/>
  <c r="L248" i="26"/>
  <c r="M248" i="26"/>
  <c r="N248" i="26"/>
  <c r="O248" i="26"/>
  <c r="P248" i="26"/>
  <c r="L249" i="26"/>
  <c r="M249" i="26"/>
  <c r="N249" i="26"/>
  <c r="O249" i="26"/>
  <c r="P249" i="26"/>
  <c r="L250" i="26"/>
  <c r="M250" i="26"/>
  <c r="N250" i="26"/>
  <c r="O250" i="26"/>
  <c r="P250" i="26"/>
  <c r="L251" i="26"/>
  <c r="M251" i="26"/>
  <c r="N251" i="26"/>
  <c r="O251" i="26"/>
  <c r="P251" i="26"/>
  <c r="L252" i="26"/>
  <c r="M252" i="26"/>
  <c r="N252" i="26"/>
  <c r="O252" i="26"/>
  <c r="P252" i="26"/>
  <c r="L253" i="26"/>
  <c r="M253" i="26"/>
  <c r="N253" i="26"/>
  <c r="O253" i="26"/>
  <c r="P253" i="26"/>
  <c r="L254" i="26"/>
  <c r="M254" i="26"/>
  <c r="N254" i="26"/>
  <c r="O254" i="26"/>
  <c r="P254" i="26"/>
  <c r="L255" i="26"/>
  <c r="M255" i="26"/>
  <c r="N255" i="26"/>
  <c r="O255" i="26"/>
  <c r="P255" i="26"/>
  <c r="L256" i="26"/>
  <c r="M256" i="26"/>
  <c r="N256" i="26"/>
  <c r="O256" i="26"/>
  <c r="P256" i="26"/>
  <c r="L257" i="26"/>
  <c r="M257" i="26"/>
  <c r="N257" i="26"/>
  <c r="O257" i="26"/>
  <c r="P257" i="26"/>
  <c r="L258" i="26"/>
  <c r="M258" i="26"/>
  <c r="N258" i="26"/>
  <c r="O258" i="26"/>
  <c r="P258" i="26"/>
  <c r="L259" i="26"/>
  <c r="M259" i="26"/>
  <c r="N259" i="26"/>
  <c r="O259" i="26"/>
  <c r="P259" i="26"/>
  <c r="L260" i="26"/>
  <c r="M260" i="26"/>
  <c r="N260" i="26"/>
  <c r="O260" i="26"/>
  <c r="P260" i="26"/>
  <c r="L261" i="26"/>
  <c r="M261" i="26"/>
  <c r="N261" i="26"/>
  <c r="O261" i="26"/>
  <c r="P261" i="26"/>
  <c r="L262" i="26"/>
  <c r="M262" i="26"/>
  <c r="N262" i="26"/>
  <c r="O262" i="26"/>
  <c r="P262" i="26"/>
  <c r="L263" i="26"/>
  <c r="M263" i="26"/>
  <c r="N263" i="26"/>
  <c r="O263" i="26"/>
  <c r="P263" i="26"/>
  <c r="L264" i="26"/>
  <c r="M264" i="26"/>
  <c r="N264" i="26"/>
  <c r="O264" i="26"/>
  <c r="P264" i="26"/>
  <c r="L265" i="26"/>
  <c r="M265" i="26"/>
  <c r="N265" i="26"/>
  <c r="O265" i="26"/>
  <c r="P265" i="26"/>
  <c r="L266" i="26"/>
  <c r="M266" i="26"/>
  <c r="N266" i="26"/>
  <c r="O266" i="26"/>
  <c r="P266" i="26"/>
  <c r="L267" i="26"/>
  <c r="M267" i="26"/>
  <c r="N267" i="26"/>
  <c r="O267" i="26"/>
  <c r="P267" i="26"/>
  <c r="L268" i="26"/>
  <c r="M268" i="26"/>
  <c r="N268" i="26"/>
  <c r="O268" i="26"/>
  <c r="P268" i="26"/>
  <c r="L269" i="26"/>
  <c r="M269" i="26"/>
  <c r="N269" i="26"/>
  <c r="O269" i="26"/>
  <c r="P269" i="26"/>
  <c r="L270" i="26"/>
  <c r="M270" i="26"/>
  <c r="N270" i="26"/>
  <c r="O270" i="26"/>
  <c r="P270" i="26"/>
  <c r="L271" i="26"/>
  <c r="M271" i="26"/>
  <c r="N271" i="26"/>
  <c r="O271" i="26"/>
  <c r="P271" i="26"/>
  <c r="L272" i="26"/>
  <c r="M272" i="26"/>
  <c r="N272" i="26"/>
  <c r="O272" i="26"/>
  <c r="P272" i="26"/>
  <c r="L273" i="26"/>
  <c r="M273" i="26"/>
  <c r="N273" i="26"/>
  <c r="O273" i="26"/>
  <c r="P273" i="26"/>
  <c r="L274" i="26"/>
  <c r="M274" i="26"/>
  <c r="N274" i="26"/>
  <c r="O274" i="26"/>
  <c r="P274" i="26"/>
  <c r="L275" i="26"/>
  <c r="M275" i="26"/>
  <c r="N275" i="26"/>
  <c r="O275" i="26"/>
  <c r="P275" i="26"/>
  <c r="L276" i="26"/>
  <c r="M276" i="26"/>
  <c r="N276" i="26"/>
  <c r="O276" i="26"/>
  <c r="P276" i="26"/>
  <c r="L277" i="26"/>
  <c r="M277" i="26"/>
  <c r="N277" i="26"/>
  <c r="O277" i="26"/>
  <c r="P277" i="26"/>
  <c r="L278" i="26"/>
  <c r="M278" i="26"/>
  <c r="N278" i="26"/>
  <c r="O278" i="26"/>
  <c r="P278" i="26"/>
  <c r="L279" i="26"/>
  <c r="M279" i="26"/>
  <c r="N279" i="26"/>
  <c r="O279" i="26"/>
  <c r="P279" i="26"/>
  <c r="L280" i="26"/>
  <c r="M280" i="26"/>
  <c r="N280" i="26"/>
  <c r="O280" i="26"/>
  <c r="P280" i="26"/>
  <c r="L281" i="26"/>
  <c r="M281" i="26"/>
  <c r="N281" i="26"/>
  <c r="O281" i="26"/>
  <c r="P281" i="26"/>
  <c r="L282" i="26"/>
  <c r="M282" i="26"/>
  <c r="N282" i="26"/>
  <c r="O282" i="26"/>
  <c r="P282" i="26"/>
  <c r="L283" i="26"/>
  <c r="M283" i="26"/>
  <c r="N283" i="26"/>
  <c r="O283" i="26"/>
  <c r="P283" i="26"/>
  <c r="L284" i="26"/>
  <c r="M284" i="26"/>
  <c r="N284" i="26"/>
  <c r="O284" i="26"/>
  <c r="P284" i="26"/>
  <c r="L285" i="26"/>
  <c r="M285" i="26"/>
  <c r="N285" i="26"/>
  <c r="O285" i="26"/>
  <c r="P285" i="26"/>
  <c r="L286" i="26"/>
  <c r="M286" i="26"/>
  <c r="N286" i="26"/>
  <c r="O286" i="26"/>
  <c r="P286" i="26"/>
  <c r="L287" i="26"/>
  <c r="M287" i="26"/>
  <c r="N287" i="26"/>
  <c r="O287" i="26"/>
  <c r="P287" i="26"/>
  <c r="L288" i="26"/>
  <c r="M288" i="26"/>
  <c r="N288" i="26"/>
  <c r="O288" i="26"/>
  <c r="P288" i="26"/>
  <c r="L289" i="26"/>
  <c r="M289" i="26"/>
  <c r="N289" i="26"/>
  <c r="O289" i="26"/>
  <c r="P289" i="26"/>
  <c r="L290" i="26"/>
  <c r="M290" i="26"/>
  <c r="N290" i="26"/>
  <c r="O290" i="26"/>
  <c r="P290" i="26"/>
  <c r="L291" i="26"/>
  <c r="M291" i="26"/>
  <c r="N291" i="26"/>
  <c r="O291" i="26"/>
  <c r="P291" i="26"/>
  <c r="L292" i="26"/>
  <c r="M292" i="26"/>
  <c r="N292" i="26"/>
  <c r="O292" i="26"/>
  <c r="P292" i="26"/>
  <c r="L293" i="26"/>
  <c r="M293" i="26"/>
  <c r="N293" i="26"/>
  <c r="O293" i="26"/>
  <c r="P293" i="26"/>
  <c r="L294" i="26"/>
  <c r="M294" i="26"/>
  <c r="N294" i="26"/>
  <c r="O294" i="26"/>
  <c r="P294" i="26"/>
  <c r="L295" i="26"/>
  <c r="M295" i="26"/>
  <c r="N295" i="26"/>
  <c r="O295" i="26"/>
  <c r="P295" i="26"/>
  <c r="L296" i="26"/>
  <c r="M296" i="26"/>
  <c r="N296" i="26"/>
  <c r="O296" i="26"/>
  <c r="P296" i="26"/>
  <c r="L297" i="26"/>
  <c r="M297" i="26"/>
  <c r="N297" i="26"/>
  <c r="O297" i="26"/>
  <c r="P297" i="26"/>
  <c r="L298" i="26"/>
  <c r="M298" i="26"/>
  <c r="N298" i="26"/>
  <c r="O298" i="26"/>
  <c r="P298" i="26"/>
  <c r="L299" i="26"/>
  <c r="M299" i="26"/>
  <c r="N299" i="26"/>
  <c r="O299" i="26"/>
  <c r="P299" i="26"/>
  <c r="L300" i="26"/>
  <c r="M300" i="26"/>
  <c r="N300" i="26"/>
  <c r="O300" i="26"/>
  <c r="P300" i="26"/>
  <c r="L301" i="26"/>
  <c r="M301" i="26"/>
  <c r="N301" i="26"/>
  <c r="O301" i="26"/>
  <c r="P301" i="26"/>
  <c r="L302" i="26"/>
  <c r="M302" i="26"/>
  <c r="N302" i="26"/>
  <c r="O302" i="26"/>
  <c r="P302" i="26"/>
  <c r="L303" i="26"/>
  <c r="M303" i="26"/>
  <c r="N303" i="26"/>
  <c r="O303" i="26"/>
  <c r="P303" i="26"/>
  <c r="L304" i="26"/>
  <c r="M304" i="26"/>
  <c r="N304" i="26"/>
  <c r="O304" i="26"/>
  <c r="P304" i="26"/>
  <c r="L305" i="26"/>
  <c r="M305" i="26"/>
  <c r="N305" i="26"/>
  <c r="O305" i="26"/>
  <c r="P305" i="26"/>
  <c r="L306" i="26"/>
  <c r="M306" i="26"/>
  <c r="N306" i="26"/>
  <c r="O306" i="26"/>
  <c r="P306" i="26"/>
  <c r="L307" i="26"/>
  <c r="M307" i="26"/>
  <c r="N307" i="26"/>
  <c r="O307" i="26"/>
  <c r="P307" i="26"/>
  <c r="L308" i="26"/>
  <c r="M308" i="26"/>
  <c r="N308" i="26"/>
  <c r="O308" i="26"/>
  <c r="P308" i="26"/>
  <c r="L309" i="26"/>
  <c r="M309" i="26"/>
  <c r="N309" i="26"/>
  <c r="O309" i="26"/>
  <c r="P309" i="26"/>
  <c r="L310" i="26"/>
  <c r="M310" i="26"/>
  <c r="N310" i="26"/>
  <c r="O310" i="26"/>
  <c r="P310" i="26"/>
  <c r="L311" i="26"/>
  <c r="M311" i="26"/>
  <c r="N311" i="26"/>
  <c r="O311" i="26"/>
  <c r="P311" i="26"/>
  <c r="L312" i="26"/>
  <c r="M312" i="26"/>
  <c r="N312" i="26"/>
  <c r="O312" i="26"/>
  <c r="P312" i="26"/>
  <c r="L313" i="26"/>
  <c r="M313" i="26"/>
  <c r="N313" i="26"/>
  <c r="O313" i="26"/>
  <c r="P313" i="26"/>
  <c r="L314" i="26"/>
  <c r="M314" i="26"/>
  <c r="N314" i="26"/>
  <c r="O314" i="26"/>
  <c r="P314" i="26"/>
  <c r="L315" i="26"/>
  <c r="M315" i="26"/>
  <c r="N315" i="26"/>
  <c r="O315" i="26"/>
  <c r="P315" i="26"/>
  <c r="L316" i="26"/>
  <c r="M316" i="26"/>
  <c r="N316" i="26"/>
  <c r="O316" i="26"/>
  <c r="P316" i="26"/>
  <c r="L317" i="26"/>
  <c r="M317" i="26"/>
  <c r="N317" i="26"/>
  <c r="O317" i="26"/>
  <c r="P317" i="26"/>
  <c r="L318" i="26"/>
  <c r="M318" i="26"/>
  <c r="N318" i="26"/>
  <c r="O318" i="26"/>
  <c r="P318" i="26"/>
  <c r="L319" i="26"/>
  <c r="M319" i="26"/>
  <c r="N319" i="26"/>
  <c r="O319" i="26"/>
  <c r="P319" i="26"/>
  <c r="L320" i="26"/>
  <c r="M320" i="26"/>
  <c r="N320" i="26"/>
  <c r="O320" i="26"/>
  <c r="P320" i="26"/>
  <c r="L321" i="26"/>
  <c r="M321" i="26"/>
  <c r="N321" i="26"/>
  <c r="O321" i="26"/>
  <c r="P321" i="26"/>
  <c r="L322" i="26"/>
  <c r="M322" i="26"/>
  <c r="N322" i="26"/>
  <c r="O322" i="26"/>
  <c r="P322" i="26"/>
  <c r="L323" i="26"/>
  <c r="M323" i="26"/>
  <c r="N323" i="26"/>
  <c r="O323" i="26"/>
  <c r="P323" i="26"/>
  <c r="L324" i="26"/>
  <c r="M324" i="26"/>
  <c r="N324" i="26"/>
  <c r="O324" i="26"/>
  <c r="P324" i="26"/>
  <c r="L325" i="26"/>
  <c r="M325" i="26"/>
  <c r="N325" i="26"/>
  <c r="O325" i="26"/>
  <c r="P325" i="26"/>
  <c r="L326" i="26"/>
  <c r="M326" i="26"/>
  <c r="N326" i="26"/>
  <c r="O326" i="26"/>
  <c r="P326" i="26"/>
  <c r="L327" i="26"/>
  <c r="M327" i="26"/>
  <c r="N327" i="26"/>
  <c r="O327" i="26"/>
  <c r="P327" i="26"/>
  <c r="L328" i="26"/>
  <c r="M328" i="26"/>
  <c r="N328" i="26"/>
  <c r="O328" i="26"/>
  <c r="P328" i="26"/>
  <c r="L329" i="26"/>
  <c r="M329" i="26"/>
  <c r="N329" i="26"/>
  <c r="O329" i="26"/>
  <c r="P329" i="26"/>
  <c r="L330" i="26"/>
  <c r="M330" i="26"/>
  <c r="N330" i="26"/>
  <c r="O330" i="26"/>
  <c r="P330" i="26"/>
  <c r="L331" i="26"/>
  <c r="M331" i="26"/>
  <c r="N331" i="26"/>
  <c r="O331" i="26"/>
  <c r="P331" i="26"/>
  <c r="L332" i="26"/>
  <c r="M332" i="26"/>
  <c r="N332" i="26"/>
  <c r="O332" i="26"/>
  <c r="P332" i="26"/>
  <c r="L333" i="26"/>
  <c r="M333" i="26"/>
  <c r="N333" i="26"/>
  <c r="O333" i="26"/>
  <c r="P333" i="26"/>
  <c r="L334" i="26"/>
  <c r="M334" i="26"/>
  <c r="N334" i="26"/>
  <c r="O334" i="26"/>
  <c r="P334" i="26"/>
  <c r="L335" i="26"/>
  <c r="M335" i="26"/>
  <c r="N335" i="26"/>
  <c r="O335" i="26"/>
  <c r="P335" i="26"/>
  <c r="L336" i="26"/>
  <c r="M336" i="26"/>
  <c r="N336" i="26"/>
  <c r="O336" i="26"/>
  <c r="P336" i="26"/>
  <c r="L337" i="26"/>
  <c r="M337" i="26"/>
  <c r="N337" i="26"/>
  <c r="O337" i="26"/>
  <c r="P337" i="26"/>
  <c r="L338" i="26"/>
  <c r="M338" i="26"/>
  <c r="N338" i="26"/>
  <c r="O338" i="26"/>
  <c r="P338" i="26"/>
  <c r="L339" i="26"/>
  <c r="M339" i="26"/>
  <c r="N339" i="26"/>
  <c r="O339" i="26"/>
  <c r="P339" i="26"/>
  <c r="L340" i="26"/>
  <c r="M340" i="26"/>
  <c r="N340" i="26"/>
  <c r="O340" i="26"/>
  <c r="P340" i="26"/>
  <c r="L341" i="26"/>
  <c r="M341" i="26"/>
  <c r="N341" i="26"/>
  <c r="O341" i="26"/>
  <c r="P341" i="26"/>
  <c r="L342" i="26"/>
  <c r="M342" i="26"/>
  <c r="N342" i="26"/>
  <c r="O342" i="26"/>
  <c r="P342" i="26"/>
  <c r="L343" i="26"/>
  <c r="M343" i="26"/>
  <c r="N343" i="26"/>
  <c r="O343" i="26"/>
  <c r="P343" i="26"/>
  <c r="L344" i="26"/>
  <c r="M344" i="26"/>
  <c r="N344" i="26"/>
  <c r="O344" i="26"/>
  <c r="P344" i="26"/>
  <c r="L345" i="26"/>
  <c r="M345" i="26"/>
  <c r="N345" i="26"/>
  <c r="O345" i="26"/>
  <c r="P345" i="26"/>
  <c r="L346" i="26"/>
  <c r="M346" i="26"/>
  <c r="N346" i="26"/>
  <c r="O346" i="26"/>
  <c r="P346" i="26"/>
  <c r="L347" i="26"/>
  <c r="M347" i="26"/>
  <c r="N347" i="26"/>
  <c r="O347" i="26"/>
  <c r="P347" i="26"/>
  <c r="L348" i="26"/>
  <c r="M348" i="26"/>
  <c r="N348" i="26"/>
  <c r="O348" i="26"/>
  <c r="P348" i="26"/>
  <c r="L349" i="26"/>
  <c r="M349" i="26"/>
  <c r="N349" i="26"/>
  <c r="O349" i="26"/>
  <c r="P349" i="26"/>
  <c r="L350" i="26"/>
  <c r="M350" i="26"/>
  <c r="N350" i="26"/>
  <c r="O350" i="26"/>
  <c r="P350" i="26"/>
  <c r="L351" i="26"/>
  <c r="M351" i="26"/>
  <c r="N351" i="26"/>
  <c r="O351" i="26"/>
  <c r="P351" i="26"/>
  <c r="L352" i="26"/>
  <c r="M352" i="26"/>
  <c r="N352" i="26"/>
  <c r="O352" i="26"/>
  <c r="P352" i="26"/>
  <c r="L353" i="26"/>
  <c r="M353" i="26"/>
  <c r="N353" i="26"/>
  <c r="O353" i="26"/>
  <c r="P353" i="26"/>
  <c r="L354" i="26"/>
  <c r="M354" i="26"/>
  <c r="N354" i="26"/>
  <c r="O354" i="26"/>
  <c r="P354" i="26"/>
  <c r="L355" i="26"/>
  <c r="M355" i="26"/>
  <c r="N355" i="26"/>
  <c r="O355" i="26"/>
  <c r="P355" i="26"/>
  <c r="L356" i="26"/>
  <c r="M356" i="26"/>
  <c r="N356" i="26"/>
  <c r="O356" i="26"/>
  <c r="P356" i="26"/>
  <c r="L357" i="26"/>
  <c r="M357" i="26"/>
  <c r="N357" i="26"/>
  <c r="O357" i="26"/>
  <c r="P357" i="26"/>
  <c r="L358" i="26"/>
  <c r="M358" i="26"/>
  <c r="N358" i="26"/>
  <c r="O358" i="26"/>
  <c r="P358" i="26"/>
  <c r="L359" i="26"/>
  <c r="M359" i="26"/>
  <c r="N359" i="26"/>
  <c r="O359" i="26"/>
  <c r="P359" i="26"/>
  <c r="L360" i="26"/>
  <c r="M360" i="26"/>
  <c r="N360" i="26"/>
  <c r="O360" i="26"/>
  <c r="P360" i="26"/>
  <c r="L361" i="26"/>
  <c r="M361" i="26"/>
  <c r="N361" i="26"/>
  <c r="O361" i="26"/>
  <c r="P361" i="26"/>
  <c r="L362" i="26"/>
  <c r="M362" i="26"/>
  <c r="N362" i="26"/>
  <c r="O362" i="26"/>
  <c r="P362" i="26"/>
  <c r="L363" i="26"/>
  <c r="M363" i="26"/>
  <c r="N363" i="26"/>
  <c r="O363" i="26"/>
  <c r="P363" i="26"/>
  <c r="L364" i="26"/>
  <c r="M364" i="26"/>
  <c r="N364" i="26"/>
  <c r="O364" i="26"/>
  <c r="P364" i="26"/>
  <c r="L365" i="26"/>
  <c r="M365" i="26"/>
  <c r="N365" i="26"/>
  <c r="O365" i="26"/>
  <c r="P365" i="26"/>
  <c r="L366" i="26"/>
  <c r="M366" i="26"/>
  <c r="N366" i="26"/>
  <c r="O366" i="26"/>
  <c r="P366" i="26"/>
  <c r="L367" i="26"/>
  <c r="M367" i="26"/>
  <c r="N367" i="26"/>
  <c r="O367" i="26"/>
  <c r="P367" i="26"/>
  <c r="L368" i="26"/>
  <c r="M368" i="26"/>
  <c r="N368" i="26"/>
  <c r="O368" i="26"/>
  <c r="P368" i="26"/>
  <c r="L369" i="26"/>
  <c r="M369" i="26"/>
  <c r="N369" i="26"/>
  <c r="O369" i="26"/>
  <c r="P369" i="26"/>
  <c r="L370" i="26"/>
  <c r="M370" i="26"/>
  <c r="N370" i="26"/>
  <c r="O370" i="26"/>
  <c r="P370" i="26"/>
  <c r="L371" i="26"/>
  <c r="M371" i="26"/>
  <c r="N371" i="26"/>
  <c r="O371" i="26"/>
  <c r="P371" i="26"/>
  <c r="L372" i="26"/>
  <c r="M372" i="26"/>
  <c r="N372" i="26"/>
  <c r="O372" i="26"/>
  <c r="P372" i="26"/>
  <c r="L373" i="26"/>
  <c r="M373" i="26"/>
  <c r="N373" i="26"/>
  <c r="O373" i="26"/>
  <c r="P373" i="26"/>
  <c r="L374" i="26"/>
  <c r="M374" i="26"/>
  <c r="N374" i="26"/>
  <c r="O374" i="26"/>
  <c r="P374" i="26"/>
  <c r="L375" i="26"/>
  <c r="M375" i="26"/>
  <c r="N375" i="26"/>
  <c r="O375" i="26"/>
  <c r="P375" i="26"/>
  <c r="L376" i="26"/>
  <c r="M376" i="26"/>
  <c r="N376" i="26"/>
  <c r="O376" i="26"/>
  <c r="P376" i="26"/>
  <c r="L377" i="26"/>
  <c r="M377" i="26"/>
  <c r="N377" i="26"/>
  <c r="O377" i="26"/>
  <c r="P377" i="26"/>
  <c r="L378" i="26"/>
  <c r="M378" i="26"/>
  <c r="N378" i="26"/>
  <c r="O378" i="26"/>
  <c r="P378" i="26"/>
  <c r="L379" i="26"/>
  <c r="M379" i="26"/>
  <c r="N379" i="26"/>
  <c r="O379" i="26"/>
  <c r="P379" i="26"/>
  <c r="L380" i="26"/>
  <c r="M380" i="26"/>
  <c r="N380" i="26"/>
  <c r="O380" i="26"/>
  <c r="P380" i="26"/>
  <c r="L381" i="26"/>
  <c r="M381" i="26"/>
  <c r="N381" i="26"/>
  <c r="O381" i="26"/>
  <c r="P381" i="26"/>
  <c r="L382" i="26"/>
  <c r="M382" i="26"/>
  <c r="N382" i="26"/>
  <c r="O382" i="26"/>
  <c r="P382" i="26"/>
  <c r="L383" i="26"/>
  <c r="M383" i="26"/>
  <c r="N383" i="26"/>
  <c r="O383" i="26"/>
  <c r="P383" i="26"/>
  <c r="L384" i="26"/>
  <c r="M384" i="26"/>
  <c r="N384" i="26"/>
  <c r="O384" i="26"/>
  <c r="P384" i="26"/>
  <c r="L385" i="26"/>
  <c r="M385" i="26"/>
  <c r="N385" i="26"/>
  <c r="O385" i="26"/>
  <c r="P385" i="26"/>
  <c r="L386" i="26"/>
  <c r="M386" i="26"/>
  <c r="N386" i="26"/>
  <c r="O386" i="26"/>
  <c r="P386" i="26"/>
  <c r="L387" i="26"/>
  <c r="M387" i="26"/>
  <c r="N387" i="26"/>
  <c r="O387" i="26"/>
  <c r="P387" i="26"/>
  <c r="L388" i="26"/>
  <c r="M388" i="26"/>
  <c r="N388" i="26"/>
  <c r="O388" i="26"/>
  <c r="P388" i="26"/>
  <c r="L389" i="26"/>
  <c r="M389" i="26"/>
  <c r="N389" i="26"/>
  <c r="O389" i="26"/>
  <c r="P389" i="26"/>
  <c r="L390" i="26"/>
  <c r="M390" i="26"/>
  <c r="N390" i="26"/>
  <c r="O390" i="26"/>
  <c r="P390" i="26"/>
  <c r="L391" i="26"/>
  <c r="M391" i="26"/>
  <c r="N391" i="26"/>
  <c r="O391" i="26"/>
  <c r="P391" i="26"/>
  <c r="L392" i="26"/>
  <c r="M392" i="26"/>
  <c r="N392" i="26"/>
  <c r="O392" i="26"/>
  <c r="P392" i="26"/>
  <c r="L393" i="26"/>
  <c r="M393" i="26"/>
  <c r="N393" i="26"/>
  <c r="O393" i="26"/>
  <c r="P393" i="26"/>
  <c r="L394" i="26"/>
  <c r="M394" i="26"/>
  <c r="N394" i="26"/>
  <c r="O394" i="26"/>
  <c r="P394" i="26"/>
  <c r="L395" i="26"/>
  <c r="M395" i="26"/>
  <c r="N395" i="26"/>
  <c r="O395" i="26"/>
  <c r="P395" i="26"/>
  <c r="L396" i="26"/>
  <c r="M396" i="26"/>
  <c r="N396" i="26"/>
  <c r="O396" i="26"/>
  <c r="P396" i="26"/>
  <c r="L397" i="26"/>
  <c r="M397" i="26"/>
  <c r="N397" i="26"/>
  <c r="O397" i="26"/>
  <c r="P397" i="26"/>
  <c r="L398" i="26"/>
  <c r="M398" i="26"/>
  <c r="N398" i="26"/>
  <c r="O398" i="26"/>
  <c r="P398" i="26"/>
  <c r="L399" i="26"/>
  <c r="M399" i="26"/>
  <c r="N399" i="26"/>
  <c r="O399" i="26"/>
  <c r="P399" i="26"/>
  <c r="L400" i="26"/>
  <c r="M400" i="26"/>
  <c r="N400" i="26"/>
  <c r="O400" i="26"/>
  <c r="P400" i="26"/>
  <c r="L401" i="26"/>
  <c r="M401" i="26"/>
  <c r="N401" i="26"/>
  <c r="O401" i="26"/>
  <c r="P401" i="26"/>
  <c r="L402" i="26"/>
  <c r="M402" i="26"/>
  <c r="N402" i="26"/>
  <c r="O402" i="26"/>
  <c r="P402" i="26"/>
  <c r="L403" i="26"/>
  <c r="M403" i="26"/>
  <c r="N403" i="26"/>
  <c r="O403" i="26"/>
  <c r="P403" i="26"/>
  <c r="L404" i="26"/>
  <c r="M404" i="26"/>
  <c r="N404" i="26"/>
  <c r="O404" i="26"/>
  <c r="P404" i="26"/>
  <c r="L405" i="26"/>
  <c r="M405" i="26"/>
  <c r="N405" i="26"/>
  <c r="O405" i="26"/>
  <c r="P405" i="26"/>
  <c r="L406" i="26"/>
  <c r="M406" i="26"/>
  <c r="N406" i="26"/>
  <c r="O406" i="26"/>
  <c r="P406" i="26"/>
  <c r="L407" i="26"/>
  <c r="M407" i="26"/>
  <c r="N407" i="26"/>
  <c r="O407" i="26"/>
  <c r="P407" i="26"/>
  <c r="L408" i="26"/>
  <c r="M408" i="26"/>
  <c r="N408" i="26"/>
  <c r="O408" i="26"/>
  <c r="P408" i="26"/>
  <c r="L409" i="26"/>
  <c r="M409" i="26"/>
  <c r="N409" i="26"/>
  <c r="O409" i="26"/>
  <c r="P409" i="26"/>
  <c r="L410" i="26"/>
  <c r="M410" i="26"/>
  <c r="N410" i="26"/>
  <c r="O410" i="26"/>
  <c r="P410" i="26"/>
  <c r="L411" i="26"/>
  <c r="M411" i="26"/>
  <c r="N411" i="26"/>
  <c r="O411" i="26"/>
  <c r="P411" i="26"/>
  <c r="L412" i="26"/>
  <c r="M412" i="26"/>
  <c r="N412" i="26"/>
  <c r="O412" i="26"/>
  <c r="P412" i="26"/>
  <c r="L413" i="26"/>
  <c r="M413" i="26"/>
  <c r="N413" i="26"/>
  <c r="O413" i="26"/>
  <c r="P413" i="26"/>
  <c r="L414" i="26"/>
  <c r="M414" i="26"/>
  <c r="N414" i="26"/>
  <c r="O414" i="26"/>
  <c r="P414" i="26"/>
  <c r="L415" i="26"/>
  <c r="M415" i="26"/>
  <c r="N415" i="26"/>
  <c r="O415" i="26"/>
  <c r="P415" i="26"/>
  <c r="L416" i="26"/>
  <c r="M416" i="26"/>
  <c r="N416" i="26"/>
  <c r="O416" i="26"/>
  <c r="P416" i="26"/>
  <c r="L417" i="26"/>
  <c r="M417" i="26"/>
  <c r="N417" i="26"/>
  <c r="O417" i="26"/>
  <c r="P417" i="26"/>
  <c r="L418" i="26"/>
  <c r="M418" i="26"/>
  <c r="N418" i="26"/>
  <c r="O418" i="26"/>
  <c r="P418" i="26"/>
  <c r="L419" i="26"/>
  <c r="M419" i="26"/>
  <c r="N419" i="26"/>
  <c r="O419" i="26"/>
  <c r="P419" i="26"/>
  <c r="L420" i="26"/>
  <c r="M420" i="26"/>
  <c r="N420" i="26"/>
  <c r="O420" i="26"/>
  <c r="P420" i="26"/>
  <c r="L421" i="26"/>
  <c r="M421" i="26"/>
  <c r="N421" i="26"/>
  <c r="O421" i="26"/>
  <c r="P421" i="26"/>
  <c r="L422" i="26"/>
  <c r="M422" i="26"/>
  <c r="N422" i="26"/>
  <c r="O422" i="26"/>
  <c r="P422" i="26"/>
  <c r="L423" i="26"/>
  <c r="M423" i="26"/>
  <c r="N423" i="26"/>
  <c r="O423" i="26"/>
  <c r="P423" i="26"/>
  <c r="L424" i="26"/>
  <c r="M424" i="26"/>
  <c r="N424" i="26"/>
  <c r="O424" i="26"/>
  <c r="P424" i="26"/>
  <c r="L425" i="26"/>
  <c r="M425" i="26"/>
  <c r="N425" i="26"/>
  <c r="O425" i="26"/>
  <c r="P425" i="26"/>
  <c r="L426" i="26"/>
  <c r="M426" i="26"/>
  <c r="N426" i="26"/>
  <c r="O426" i="26"/>
  <c r="P426" i="26"/>
  <c r="L427" i="26"/>
  <c r="M427" i="26"/>
  <c r="N427" i="26"/>
  <c r="O427" i="26"/>
  <c r="P427" i="26"/>
  <c r="L428" i="26"/>
  <c r="M428" i="26"/>
  <c r="N428" i="26"/>
  <c r="O428" i="26"/>
  <c r="P428" i="26"/>
  <c r="L429" i="26"/>
  <c r="M429" i="26"/>
  <c r="N429" i="26"/>
  <c r="O429" i="26"/>
  <c r="P429" i="26"/>
  <c r="L430" i="26"/>
  <c r="M430" i="26"/>
  <c r="N430" i="26"/>
  <c r="O430" i="26"/>
  <c r="P430" i="26"/>
  <c r="L431" i="26"/>
  <c r="M431" i="26"/>
  <c r="N431" i="26"/>
  <c r="O431" i="26"/>
  <c r="P431" i="26"/>
  <c r="L432" i="26"/>
  <c r="M432" i="26"/>
  <c r="N432" i="26"/>
  <c r="O432" i="26"/>
  <c r="P432" i="26"/>
  <c r="L433" i="26"/>
  <c r="M433" i="26"/>
  <c r="N433" i="26"/>
  <c r="O433" i="26"/>
  <c r="P433" i="26"/>
  <c r="L434" i="26"/>
  <c r="M434" i="26"/>
  <c r="N434" i="26"/>
  <c r="O434" i="26"/>
  <c r="P434" i="26"/>
  <c r="L435" i="26"/>
  <c r="M435" i="26"/>
  <c r="N435" i="26"/>
  <c r="O435" i="26"/>
  <c r="P435" i="26"/>
  <c r="L436" i="26"/>
  <c r="M436" i="26"/>
  <c r="N436" i="26"/>
  <c r="O436" i="26"/>
  <c r="P436" i="26"/>
  <c r="L437" i="26"/>
  <c r="M437" i="26"/>
  <c r="N437" i="26"/>
  <c r="O437" i="26"/>
  <c r="P437" i="26"/>
  <c r="L438" i="26"/>
  <c r="M438" i="26"/>
  <c r="N438" i="26"/>
  <c r="O438" i="26"/>
  <c r="P438" i="26"/>
  <c r="L439" i="26"/>
  <c r="M439" i="26"/>
  <c r="N439" i="26"/>
  <c r="O439" i="26"/>
  <c r="P439" i="26"/>
  <c r="L440" i="26"/>
  <c r="M440" i="26"/>
  <c r="N440" i="26"/>
  <c r="O440" i="26"/>
  <c r="P440" i="26"/>
  <c r="L441" i="26"/>
  <c r="M441" i="26"/>
  <c r="N441" i="26"/>
  <c r="O441" i="26"/>
  <c r="P441" i="26"/>
  <c r="L442" i="26"/>
  <c r="M442" i="26"/>
  <c r="N442" i="26"/>
  <c r="O442" i="26"/>
  <c r="P442" i="26"/>
  <c r="L443" i="26"/>
  <c r="M443" i="26"/>
  <c r="N443" i="26"/>
  <c r="O443" i="26"/>
  <c r="P443" i="26"/>
  <c r="L444" i="26"/>
  <c r="M444" i="26"/>
  <c r="N444" i="26"/>
  <c r="O444" i="26"/>
  <c r="P444" i="26"/>
  <c r="L445" i="26"/>
  <c r="M445" i="26"/>
  <c r="N445" i="26"/>
  <c r="O445" i="26"/>
  <c r="P445" i="26"/>
  <c r="L446" i="26"/>
  <c r="M446" i="26"/>
  <c r="N446" i="26"/>
  <c r="O446" i="26"/>
  <c r="P446" i="26"/>
  <c r="L447" i="26"/>
  <c r="M447" i="26"/>
  <c r="N447" i="26"/>
  <c r="O447" i="26"/>
  <c r="P447" i="26"/>
  <c r="L448" i="26"/>
  <c r="M448" i="26"/>
  <c r="N448" i="26"/>
  <c r="O448" i="26"/>
  <c r="P448" i="26"/>
  <c r="L449" i="26"/>
  <c r="M449" i="26"/>
  <c r="N449" i="26"/>
  <c r="O449" i="26"/>
  <c r="P449" i="26"/>
  <c r="L450" i="26"/>
  <c r="M450" i="26"/>
  <c r="N450" i="26"/>
  <c r="O450" i="26"/>
  <c r="P450" i="26"/>
  <c r="L451" i="26"/>
  <c r="M451" i="26"/>
  <c r="N451" i="26"/>
  <c r="O451" i="26"/>
  <c r="P451" i="26"/>
  <c r="L452" i="26"/>
  <c r="M452" i="26"/>
  <c r="N452" i="26"/>
  <c r="O452" i="26"/>
  <c r="P452" i="26"/>
  <c r="L453" i="26"/>
  <c r="M453" i="26"/>
  <c r="N453" i="26"/>
  <c r="O453" i="26"/>
  <c r="P453" i="26"/>
  <c r="L454" i="26"/>
  <c r="M454" i="26"/>
  <c r="N454" i="26"/>
  <c r="O454" i="26"/>
  <c r="P454" i="26"/>
  <c r="L455" i="26"/>
  <c r="M455" i="26"/>
  <c r="N455" i="26"/>
  <c r="O455" i="26"/>
  <c r="P455" i="26"/>
  <c r="L456" i="26"/>
  <c r="M456" i="26"/>
  <c r="N456" i="26"/>
  <c r="O456" i="26"/>
  <c r="P456" i="26"/>
  <c r="L457" i="26"/>
  <c r="M457" i="26"/>
  <c r="N457" i="26"/>
  <c r="O457" i="26"/>
  <c r="P457" i="26"/>
  <c r="L458" i="26"/>
  <c r="M458" i="26"/>
  <c r="N458" i="26"/>
  <c r="O458" i="26"/>
  <c r="P458" i="26"/>
  <c r="L459" i="26"/>
  <c r="M459" i="26"/>
  <c r="N459" i="26"/>
  <c r="O459" i="26"/>
  <c r="P459" i="26"/>
  <c r="L460" i="26"/>
  <c r="M460" i="26"/>
  <c r="N460" i="26"/>
  <c r="O460" i="26"/>
  <c r="P460" i="26"/>
  <c r="L461" i="26"/>
  <c r="M461" i="26"/>
  <c r="N461" i="26"/>
  <c r="O461" i="26"/>
  <c r="P461" i="26"/>
  <c r="L462" i="26"/>
  <c r="M462" i="26"/>
  <c r="N462" i="26"/>
  <c r="O462" i="26"/>
  <c r="P462" i="26"/>
  <c r="L463" i="26"/>
  <c r="M463" i="26"/>
  <c r="N463" i="26"/>
  <c r="O463" i="26"/>
  <c r="P463" i="26"/>
  <c r="L464" i="26"/>
  <c r="M464" i="26"/>
  <c r="N464" i="26"/>
  <c r="O464" i="26"/>
  <c r="P464" i="26"/>
  <c r="L465" i="26"/>
  <c r="M465" i="26"/>
  <c r="N465" i="26"/>
  <c r="O465" i="26"/>
  <c r="P465" i="26"/>
  <c r="L466" i="26"/>
  <c r="M466" i="26"/>
  <c r="N466" i="26"/>
  <c r="O466" i="26"/>
  <c r="P466" i="26"/>
  <c r="L467" i="26"/>
  <c r="M467" i="26"/>
  <c r="N467" i="26"/>
  <c r="O467" i="26"/>
  <c r="P467" i="26"/>
  <c r="L468" i="26"/>
  <c r="M468" i="26"/>
  <c r="N468" i="26"/>
  <c r="O468" i="26"/>
  <c r="P468" i="26"/>
  <c r="L469" i="26"/>
  <c r="M469" i="26"/>
  <c r="N469" i="26"/>
  <c r="O469" i="26"/>
  <c r="P469" i="26"/>
  <c r="L470" i="26"/>
  <c r="M470" i="26"/>
  <c r="N470" i="26"/>
  <c r="O470" i="26"/>
  <c r="P470" i="26"/>
  <c r="L471" i="26"/>
  <c r="M471" i="26"/>
  <c r="N471" i="26"/>
  <c r="O471" i="26"/>
  <c r="P471" i="26"/>
  <c r="L472" i="26"/>
  <c r="M472" i="26"/>
  <c r="N472" i="26"/>
  <c r="O472" i="26"/>
  <c r="P472" i="26"/>
  <c r="L473" i="26"/>
  <c r="M473" i="26"/>
  <c r="N473" i="26"/>
  <c r="O473" i="26"/>
  <c r="P473" i="26"/>
  <c r="L474" i="26"/>
  <c r="M474" i="26"/>
  <c r="N474" i="26"/>
  <c r="O474" i="26"/>
  <c r="P474" i="26"/>
  <c r="L475" i="26"/>
  <c r="M475" i="26"/>
  <c r="N475" i="26"/>
  <c r="O475" i="26"/>
  <c r="P475" i="26"/>
  <c r="L476" i="26"/>
  <c r="M476" i="26"/>
  <c r="N476" i="26"/>
  <c r="O476" i="26"/>
  <c r="P476" i="26"/>
  <c r="L477" i="26"/>
  <c r="M477" i="26"/>
  <c r="N477" i="26"/>
  <c r="O477" i="26"/>
  <c r="P477" i="26"/>
  <c r="L478" i="26"/>
  <c r="M478" i="26"/>
  <c r="N478" i="26"/>
  <c r="O478" i="26"/>
  <c r="P478" i="26"/>
  <c r="L479" i="26"/>
  <c r="M479" i="26"/>
  <c r="N479" i="26"/>
  <c r="O479" i="26"/>
  <c r="P479" i="26"/>
  <c r="L480" i="26"/>
  <c r="M480" i="26"/>
  <c r="N480" i="26"/>
  <c r="O480" i="26"/>
  <c r="P480" i="26"/>
  <c r="L481" i="26"/>
  <c r="M481" i="26"/>
  <c r="N481" i="26"/>
  <c r="O481" i="26"/>
  <c r="P481" i="26"/>
  <c r="L482" i="26"/>
  <c r="M482" i="26"/>
  <c r="N482" i="26"/>
  <c r="O482" i="26"/>
  <c r="P482" i="26"/>
  <c r="L483" i="26"/>
  <c r="M483" i="26"/>
  <c r="N483" i="26"/>
  <c r="O483" i="26"/>
  <c r="P483" i="26"/>
  <c r="L484" i="26"/>
  <c r="M484" i="26"/>
  <c r="N484" i="26"/>
  <c r="O484" i="26"/>
  <c r="P484" i="26"/>
  <c r="L485" i="26"/>
  <c r="M485" i="26"/>
  <c r="N485" i="26"/>
  <c r="O485" i="26"/>
  <c r="P485" i="26"/>
  <c r="L486" i="26"/>
  <c r="M486" i="26"/>
  <c r="N486" i="26"/>
  <c r="O486" i="26"/>
  <c r="P486" i="26"/>
  <c r="L487" i="26"/>
  <c r="M487" i="26"/>
  <c r="N487" i="26"/>
  <c r="O487" i="26"/>
  <c r="P487" i="26"/>
  <c r="L488" i="26"/>
  <c r="M488" i="26"/>
  <c r="N488" i="26"/>
  <c r="O488" i="26"/>
  <c r="P488" i="26"/>
  <c r="L489" i="26"/>
  <c r="M489" i="26"/>
  <c r="N489" i="26"/>
  <c r="O489" i="26"/>
  <c r="P489" i="26"/>
  <c r="L490" i="26"/>
  <c r="M490" i="26"/>
  <c r="N490" i="26"/>
  <c r="O490" i="26"/>
  <c r="P490" i="26"/>
  <c r="L491" i="26"/>
  <c r="M491" i="26"/>
  <c r="N491" i="26"/>
  <c r="O491" i="26"/>
  <c r="P491" i="26"/>
  <c r="L492" i="26"/>
  <c r="M492" i="26"/>
  <c r="N492" i="26"/>
  <c r="O492" i="26"/>
  <c r="P492" i="26"/>
  <c r="L493" i="26"/>
  <c r="M493" i="26"/>
  <c r="N493" i="26"/>
  <c r="O493" i="26"/>
  <c r="P493" i="26"/>
  <c r="L494" i="26"/>
  <c r="M494" i="26"/>
  <c r="N494" i="26"/>
  <c r="O494" i="26"/>
  <c r="P494" i="26"/>
  <c r="L495" i="26"/>
  <c r="M495" i="26"/>
  <c r="N495" i="26"/>
  <c r="O495" i="26"/>
  <c r="P495" i="26"/>
  <c r="L496" i="26"/>
  <c r="M496" i="26"/>
  <c r="N496" i="26"/>
  <c r="O496" i="26"/>
  <c r="P496" i="26"/>
  <c r="L497" i="26"/>
  <c r="M497" i="26"/>
  <c r="N497" i="26"/>
  <c r="O497" i="26"/>
  <c r="P497" i="26"/>
  <c r="L498" i="26"/>
  <c r="M498" i="26"/>
  <c r="N498" i="26"/>
  <c r="O498" i="26"/>
  <c r="P498" i="26"/>
  <c r="L499" i="26"/>
  <c r="M499" i="26"/>
  <c r="N499" i="26"/>
  <c r="O499" i="26"/>
  <c r="P499" i="26"/>
  <c r="L500" i="26"/>
  <c r="M500" i="26"/>
  <c r="N500" i="26"/>
  <c r="O500" i="26"/>
  <c r="P500" i="26"/>
  <c r="L501" i="26"/>
  <c r="M501" i="26"/>
  <c r="N501" i="26"/>
  <c r="O501" i="26"/>
  <c r="P501" i="26"/>
  <c r="L502" i="26"/>
  <c r="M502" i="26"/>
  <c r="N502" i="26"/>
  <c r="O502" i="26"/>
  <c r="P502" i="26"/>
  <c r="L503" i="26"/>
  <c r="M503" i="26"/>
  <c r="N503" i="26"/>
  <c r="O503" i="26"/>
  <c r="P503" i="26"/>
  <c r="L504" i="26"/>
  <c r="M504" i="26"/>
  <c r="N504" i="26"/>
  <c r="O504" i="26"/>
  <c r="P504" i="26"/>
  <c r="L505" i="26"/>
  <c r="M505" i="26"/>
  <c r="N505" i="26"/>
  <c r="O505" i="26"/>
  <c r="P505" i="26"/>
  <c r="L506" i="26"/>
  <c r="M506" i="26"/>
  <c r="N506" i="26"/>
  <c r="O506" i="26"/>
  <c r="P506" i="26"/>
  <c r="L507" i="26"/>
  <c r="M507" i="26"/>
  <c r="N507" i="26"/>
  <c r="O507" i="26"/>
  <c r="P507" i="26"/>
  <c r="L508" i="26"/>
  <c r="M508" i="26"/>
  <c r="N508" i="26"/>
  <c r="O508" i="26"/>
  <c r="P508" i="26"/>
  <c r="L509" i="26"/>
  <c r="M509" i="26"/>
  <c r="N509" i="26"/>
  <c r="O509" i="26"/>
  <c r="P509" i="26"/>
  <c r="L510" i="26"/>
  <c r="M510" i="26"/>
  <c r="N510" i="26"/>
  <c r="O510" i="26"/>
  <c r="P510" i="26"/>
  <c r="L511" i="26"/>
  <c r="M511" i="26"/>
  <c r="N511" i="26"/>
  <c r="O511" i="26"/>
  <c r="P511" i="26"/>
  <c r="L512" i="26"/>
  <c r="M512" i="26"/>
  <c r="N512" i="26"/>
  <c r="O512" i="26"/>
  <c r="P512" i="26"/>
  <c r="L513" i="26"/>
  <c r="M513" i="26"/>
  <c r="N513" i="26"/>
  <c r="O513" i="26"/>
  <c r="P513" i="26"/>
  <c r="L514" i="26"/>
  <c r="M514" i="26"/>
  <c r="N514" i="26"/>
  <c r="O514" i="26"/>
  <c r="P514" i="26"/>
  <c r="L515" i="26"/>
  <c r="M515" i="26"/>
  <c r="N515" i="26"/>
  <c r="O515" i="26"/>
  <c r="P515" i="26"/>
  <c r="L516" i="26"/>
  <c r="M516" i="26"/>
  <c r="N516" i="26"/>
  <c r="O516" i="26"/>
  <c r="P516" i="26"/>
  <c r="L517" i="26"/>
  <c r="M517" i="26"/>
  <c r="N517" i="26"/>
  <c r="O517" i="26"/>
  <c r="P517" i="26"/>
  <c r="L518" i="26"/>
  <c r="M518" i="26"/>
  <c r="N518" i="26"/>
  <c r="O518" i="26"/>
  <c r="P518" i="26"/>
  <c r="L519" i="26"/>
  <c r="M519" i="26"/>
  <c r="N519" i="26"/>
  <c r="O519" i="26"/>
  <c r="P519" i="26"/>
  <c r="L520" i="26"/>
  <c r="M520" i="26"/>
  <c r="N520" i="26"/>
  <c r="O520" i="26"/>
  <c r="P520" i="26"/>
  <c r="L521" i="26"/>
  <c r="M521" i="26"/>
  <c r="N521" i="26"/>
  <c r="O521" i="26"/>
  <c r="P521" i="26"/>
  <c r="L522" i="26"/>
  <c r="M522" i="26"/>
  <c r="N522" i="26"/>
  <c r="O522" i="26"/>
  <c r="P522" i="26"/>
  <c r="L523" i="26"/>
  <c r="M523" i="26"/>
  <c r="N523" i="26"/>
  <c r="O523" i="26"/>
  <c r="P523" i="26"/>
  <c r="L524" i="26"/>
  <c r="M524" i="26"/>
  <c r="N524" i="26"/>
  <c r="O524" i="26"/>
  <c r="P524" i="26"/>
  <c r="L525" i="26"/>
  <c r="M525" i="26"/>
  <c r="N525" i="26"/>
  <c r="O525" i="26"/>
  <c r="P525" i="26"/>
  <c r="L526" i="26"/>
  <c r="M526" i="26"/>
  <c r="N526" i="26"/>
  <c r="O526" i="26"/>
  <c r="P526" i="26"/>
  <c r="L527" i="26"/>
  <c r="M527" i="26"/>
  <c r="N527" i="26"/>
  <c r="O527" i="26"/>
  <c r="P527" i="26"/>
  <c r="L528" i="26"/>
  <c r="M528" i="26"/>
  <c r="N528" i="26"/>
  <c r="O528" i="26"/>
  <c r="P528" i="26"/>
  <c r="L529" i="26"/>
  <c r="M529" i="26"/>
  <c r="N529" i="26"/>
  <c r="O529" i="26"/>
  <c r="P529" i="26"/>
  <c r="L530" i="26"/>
  <c r="M530" i="26"/>
  <c r="N530" i="26"/>
  <c r="O530" i="26"/>
  <c r="P530" i="26"/>
  <c r="L531" i="26"/>
  <c r="M531" i="26"/>
  <c r="N531" i="26"/>
  <c r="O531" i="26"/>
  <c r="P531" i="26"/>
  <c r="L532" i="26"/>
  <c r="M532" i="26"/>
  <c r="N532" i="26"/>
  <c r="O532" i="26"/>
  <c r="P532" i="26"/>
  <c r="L533" i="26"/>
  <c r="M533" i="26"/>
  <c r="N533" i="26"/>
  <c r="O533" i="26"/>
  <c r="P533" i="26"/>
  <c r="L534" i="26"/>
  <c r="M534" i="26"/>
  <c r="N534" i="26"/>
  <c r="O534" i="26"/>
  <c r="P534" i="26"/>
  <c r="L535" i="26"/>
  <c r="M535" i="26"/>
  <c r="N535" i="26"/>
  <c r="O535" i="26"/>
  <c r="P535" i="26"/>
  <c r="L536" i="26"/>
  <c r="M536" i="26"/>
  <c r="N536" i="26"/>
  <c r="O536" i="26"/>
  <c r="P536" i="26"/>
  <c r="L537" i="26"/>
  <c r="M537" i="26"/>
  <c r="N537" i="26"/>
  <c r="O537" i="26"/>
  <c r="P537" i="26"/>
  <c r="L538" i="26"/>
  <c r="M538" i="26"/>
  <c r="N538" i="26"/>
  <c r="O538" i="26"/>
  <c r="P538" i="26"/>
  <c r="L539" i="26"/>
  <c r="M539" i="26"/>
  <c r="N539" i="26"/>
  <c r="O539" i="26"/>
  <c r="P539" i="26"/>
  <c r="L540" i="26"/>
  <c r="M540" i="26"/>
  <c r="N540" i="26"/>
  <c r="O540" i="26"/>
  <c r="P540" i="26"/>
  <c r="L541" i="26"/>
  <c r="M541" i="26"/>
  <c r="N541" i="26"/>
  <c r="O541" i="26"/>
  <c r="P541" i="26"/>
  <c r="L542" i="26"/>
  <c r="M542" i="26"/>
  <c r="N542" i="26"/>
  <c r="O542" i="26"/>
  <c r="P542" i="26"/>
  <c r="L543" i="26"/>
  <c r="M543" i="26"/>
  <c r="N543" i="26"/>
  <c r="O543" i="26"/>
  <c r="P543" i="26"/>
  <c r="L544" i="26"/>
  <c r="M544" i="26"/>
  <c r="N544" i="26"/>
  <c r="O544" i="26"/>
  <c r="P544" i="26"/>
  <c r="L545" i="26"/>
  <c r="M545" i="26"/>
  <c r="N545" i="26"/>
  <c r="O545" i="26"/>
  <c r="P545" i="26"/>
  <c r="L546" i="26"/>
  <c r="M546" i="26"/>
  <c r="N546" i="26"/>
  <c r="O546" i="26"/>
  <c r="P546" i="26"/>
  <c r="L547" i="26"/>
  <c r="M547" i="26"/>
  <c r="N547" i="26"/>
  <c r="O547" i="26"/>
  <c r="P547" i="26"/>
  <c r="L548" i="26"/>
  <c r="M548" i="26"/>
  <c r="N548" i="26"/>
  <c r="O548" i="26"/>
  <c r="P548" i="26"/>
  <c r="L549" i="26"/>
  <c r="M549" i="26"/>
  <c r="N549" i="26"/>
  <c r="O549" i="26"/>
  <c r="P549" i="26"/>
  <c r="L550" i="26"/>
  <c r="M550" i="26"/>
  <c r="N550" i="26"/>
  <c r="O550" i="26"/>
  <c r="P550" i="26"/>
  <c r="L551" i="26"/>
  <c r="M551" i="26"/>
  <c r="N551" i="26"/>
  <c r="O551" i="26"/>
  <c r="P551" i="26"/>
  <c r="L552" i="26"/>
  <c r="M552" i="26"/>
  <c r="N552" i="26"/>
  <c r="O552" i="26"/>
  <c r="P552" i="26"/>
  <c r="L553" i="26"/>
  <c r="M553" i="26"/>
  <c r="N553" i="26"/>
  <c r="O553" i="26"/>
  <c r="P553" i="26"/>
  <c r="L554" i="26"/>
  <c r="M554" i="26"/>
  <c r="N554" i="26"/>
  <c r="O554" i="26"/>
  <c r="P554" i="26"/>
  <c r="L555" i="26"/>
  <c r="M555" i="26"/>
  <c r="N555" i="26"/>
  <c r="O555" i="26"/>
  <c r="P555" i="26"/>
  <c r="L556" i="26"/>
  <c r="M556" i="26"/>
  <c r="N556" i="26"/>
  <c r="O556" i="26"/>
  <c r="P556" i="26"/>
  <c r="L557" i="26"/>
  <c r="M557" i="26"/>
  <c r="N557" i="26"/>
  <c r="O557" i="26"/>
  <c r="P557" i="26"/>
  <c r="L558" i="26"/>
  <c r="M558" i="26"/>
  <c r="N558" i="26"/>
  <c r="O558" i="26"/>
  <c r="P558" i="26"/>
  <c r="L559" i="26"/>
  <c r="M559" i="26"/>
  <c r="N559" i="26"/>
  <c r="O559" i="26"/>
  <c r="P559" i="26"/>
  <c r="L560" i="26"/>
  <c r="M560" i="26"/>
  <c r="N560" i="26"/>
  <c r="O560" i="26"/>
  <c r="P560" i="26"/>
  <c r="L561" i="26"/>
  <c r="M561" i="26"/>
  <c r="N561" i="26"/>
  <c r="O561" i="26"/>
  <c r="P561" i="26"/>
  <c r="L562" i="26"/>
  <c r="M562" i="26"/>
  <c r="N562" i="26"/>
  <c r="O562" i="26"/>
  <c r="P562" i="26"/>
  <c r="L563" i="26"/>
  <c r="M563" i="26"/>
  <c r="N563" i="26"/>
  <c r="O563" i="26"/>
  <c r="P563" i="26"/>
  <c r="L564" i="26"/>
  <c r="M564" i="26"/>
  <c r="N564" i="26"/>
  <c r="O564" i="26"/>
  <c r="P564" i="26"/>
  <c r="L565" i="26"/>
  <c r="M565" i="26"/>
  <c r="N565" i="26"/>
  <c r="O565" i="26"/>
  <c r="P565" i="26"/>
  <c r="L566" i="26"/>
  <c r="M566" i="26"/>
  <c r="N566" i="26"/>
  <c r="O566" i="26"/>
  <c r="P566" i="26"/>
  <c r="L567" i="26"/>
  <c r="M567" i="26"/>
  <c r="N567" i="26"/>
  <c r="O567" i="26"/>
  <c r="P567" i="26"/>
  <c r="L568" i="26"/>
  <c r="M568" i="26"/>
  <c r="N568" i="26"/>
  <c r="O568" i="26"/>
  <c r="P568" i="26"/>
  <c r="L569" i="26"/>
  <c r="M569" i="26"/>
  <c r="N569" i="26"/>
  <c r="O569" i="26"/>
  <c r="P569" i="26"/>
  <c r="L570" i="26"/>
  <c r="M570" i="26"/>
  <c r="N570" i="26"/>
  <c r="O570" i="26"/>
  <c r="P570" i="26"/>
  <c r="L571" i="26"/>
  <c r="M571" i="26"/>
  <c r="N571" i="26"/>
  <c r="O571" i="26"/>
  <c r="P571" i="26"/>
  <c r="L572" i="26"/>
  <c r="M572" i="26"/>
  <c r="N572" i="26"/>
  <c r="O572" i="26"/>
  <c r="P572" i="26"/>
  <c r="L573" i="26"/>
  <c r="M573" i="26"/>
  <c r="N573" i="26"/>
  <c r="O573" i="26"/>
  <c r="P573" i="26"/>
  <c r="L574" i="26"/>
  <c r="M574" i="26"/>
  <c r="N574" i="26"/>
  <c r="O574" i="26"/>
  <c r="P574" i="26"/>
  <c r="L575" i="26"/>
  <c r="M575" i="26"/>
  <c r="N575" i="26"/>
  <c r="O575" i="26"/>
  <c r="P575" i="26"/>
  <c r="L576" i="26"/>
  <c r="M576" i="26"/>
  <c r="N576" i="26"/>
  <c r="O576" i="26"/>
  <c r="P576" i="26"/>
  <c r="L577" i="26"/>
  <c r="M577" i="26"/>
  <c r="N577" i="26"/>
  <c r="O577" i="26"/>
  <c r="P577" i="26"/>
  <c r="L578" i="26"/>
  <c r="M578" i="26"/>
  <c r="N578" i="26"/>
  <c r="O578" i="26"/>
  <c r="P578" i="26"/>
  <c r="L579" i="26"/>
  <c r="M579" i="26"/>
  <c r="N579" i="26"/>
  <c r="O579" i="26"/>
  <c r="P579" i="26"/>
  <c r="L580" i="26"/>
  <c r="M580" i="26"/>
  <c r="N580" i="26"/>
  <c r="O580" i="26"/>
  <c r="P580" i="26"/>
  <c r="L581" i="26"/>
  <c r="M581" i="26"/>
  <c r="N581" i="26"/>
  <c r="O581" i="26"/>
  <c r="P581" i="26"/>
  <c r="L582" i="26"/>
  <c r="M582" i="26"/>
  <c r="N582" i="26"/>
  <c r="O582" i="26"/>
  <c r="P582" i="26"/>
  <c r="L583" i="26"/>
  <c r="M583" i="26"/>
  <c r="N583" i="26"/>
  <c r="O583" i="26"/>
  <c r="P583" i="26"/>
  <c r="L584" i="26"/>
  <c r="M584" i="26"/>
  <c r="N584" i="26"/>
  <c r="O584" i="26"/>
  <c r="P584" i="26"/>
  <c r="L585" i="26"/>
  <c r="M585" i="26"/>
  <c r="N585" i="26"/>
  <c r="O585" i="26"/>
  <c r="P585" i="26"/>
  <c r="L586" i="26"/>
  <c r="M586" i="26"/>
  <c r="N586" i="26"/>
  <c r="O586" i="26"/>
  <c r="P586" i="26"/>
  <c r="L587" i="26"/>
  <c r="M587" i="26"/>
  <c r="N587" i="26"/>
  <c r="O587" i="26"/>
  <c r="P587" i="26"/>
  <c r="L588" i="26"/>
  <c r="M588" i="26"/>
  <c r="N588" i="26"/>
  <c r="O588" i="26"/>
  <c r="P588" i="26"/>
  <c r="L589" i="26"/>
  <c r="M589" i="26"/>
  <c r="N589" i="26"/>
  <c r="O589" i="26"/>
  <c r="P589" i="26"/>
  <c r="L590" i="26"/>
  <c r="M590" i="26"/>
  <c r="N590" i="26"/>
  <c r="O590" i="26"/>
  <c r="P590" i="26"/>
  <c r="L591" i="26"/>
  <c r="M591" i="26"/>
  <c r="N591" i="26"/>
  <c r="O591" i="26"/>
  <c r="P591" i="26"/>
  <c r="L592" i="26"/>
  <c r="M592" i="26"/>
  <c r="N592" i="26"/>
  <c r="O592" i="26"/>
  <c r="P592" i="26"/>
  <c r="L593" i="26"/>
  <c r="M593" i="26"/>
  <c r="N593" i="26"/>
  <c r="O593" i="26"/>
  <c r="P593" i="26"/>
  <c r="L594" i="26"/>
  <c r="M594" i="26"/>
  <c r="N594" i="26"/>
  <c r="O594" i="26"/>
  <c r="P594" i="26"/>
  <c r="L595" i="26"/>
  <c r="M595" i="26"/>
  <c r="N595" i="26"/>
  <c r="O595" i="26"/>
  <c r="P595" i="26"/>
  <c r="L596" i="26"/>
  <c r="M596" i="26"/>
  <c r="N596" i="26"/>
  <c r="O596" i="26"/>
  <c r="P596" i="26"/>
  <c r="L597" i="26"/>
  <c r="M597" i="26"/>
  <c r="N597" i="26"/>
  <c r="O597" i="26"/>
  <c r="P597" i="26"/>
  <c r="L598" i="26"/>
  <c r="M598" i="26"/>
  <c r="N598" i="26"/>
  <c r="O598" i="26"/>
  <c r="P598" i="26"/>
  <c r="L599" i="26"/>
  <c r="M599" i="26"/>
  <c r="N599" i="26"/>
  <c r="O599" i="26"/>
  <c r="P599" i="26"/>
  <c r="L600" i="26"/>
  <c r="M600" i="26"/>
  <c r="N600" i="26"/>
  <c r="O600" i="26"/>
  <c r="P600" i="26"/>
  <c r="L601" i="26"/>
  <c r="M601" i="26"/>
  <c r="N601" i="26"/>
  <c r="O601" i="26"/>
  <c r="P601" i="26"/>
  <c r="L602" i="26"/>
  <c r="M602" i="26"/>
  <c r="N602" i="26"/>
  <c r="O602" i="26"/>
  <c r="P602" i="26"/>
  <c r="L603" i="26"/>
  <c r="M603" i="26"/>
  <c r="N603" i="26"/>
  <c r="O603" i="26"/>
  <c r="P603" i="26"/>
  <c r="L604" i="26"/>
  <c r="M604" i="26"/>
  <c r="N604" i="26"/>
  <c r="O604" i="26"/>
  <c r="P604" i="26"/>
  <c r="L605" i="26"/>
  <c r="M605" i="26"/>
  <c r="N605" i="26"/>
  <c r="O605" i="26"/>
  <c r="P605" i="26"/>
  <c r="L606" i="26"/>
  <c r="M606" i="26"/>
  <c r="N606" i="26"/>
  <c r="O606" i="26"/>
  <c r="P606" i="26"/>
  <c r="L607" i="26"/>
  <c r="M607" i="26"/>
  <c r="N607" i="26"/>
  <c r="O607" i="26"/>
  <c r="P607" i="26"/>
  <c r="L608" i="26"/>
  <c r="M608" i="26"/>
  <c r="N608" i="26"/>
  <c r="O608" i="26"/>
  <c r="P608" i="26"/>
  <c r="L609" i="26"/>
  <c r="M609" i="26"/>
  <c r="N609" i="26"/>
  <c r="O609" i="26"/>
  <c r="P609" i="26"/>
  <c r="L610" i="26"/>
  <c r="M610" i="26"/>
  <c r="N610" i="26"/>
  <c r="O610" i="26"/>
  <c r="P610" i="26"/>
  <c r="L611" i="26"/>
  <c r="M611" i="26"/>
  <c r="N611" i="26"/>
  <c r="O611" i="26"/>
  <c r="P611" i="26"/>
  <c r="L612" i="26"/>
  <c r="M612" i="26"/>
  <c r="N612" i="26"/>
  <c r="O612" i="26"/>
  <c r="P612" i="26"/>
  <c r="L613" i="26"/>
  <c r="M613" i="26"/>
  <c r="N613" i="26"/>
  <c r="O613" i="26"/>
  <c r="P613" i="26"/>
  <c r="L614" i="26"/>
  <c r="M614" i="26"/>
  <c r="N614" i="26"/>
  <c r="O614" i="26"/>
  <c r="P614" i="26"/>
  <c r="L615" i="26"/>
  <c r="M615" i="26"/>
  <c r="N615" i="26"/>
  <c r="O615" i="26"/>
  <c r="P615" i="26"/>
  <c r="L616" i="26"/>
  <c r="M616" i="26"/>
  <c r="N616" i="26"/>
  <c r="O616" i="26"/>
  <c r="P616" i="26"/>
  <c r="L617" i="26"/>
  <c r="M617" i="26"/>
  <c r="N617" i="26"/>
  <c r="O617" i="26"/>
  <c r="P617" i="26"/>
  <c r="L618" i="26"/>
  <c r="M618" i="26"/>
  <c r="N618" i="26"/>
  <c r="O618" i="26"/>
  <c r="P618" i="26"/>
  <c r="L619" i="26"/>
  <c r="M619" i="26"/>
  <c r="N619" i="26"/>
  <c r="O619" i="26"/>
  <c r="P619" i="26"/>
  <c r="L620" i="26"/>
  <c r="M620" i="26"/>
  <c r="N620" i="26"/>
  <c r="O620" i="26"/>
  <c r="P620" i="26"/>
  <c r="L621" i="26"/>
  <c r="M621" i="26"/>
  <c r="N621" i="26"/>
  <c r="O621" i="26"/>
  <c r="P621" i="26"/>
  <c r="L622" i="26"/>
  <c r="M622" i="26"/>
  <c r="N622" i="26"/>
  <c r="O622" i="26"/>
  <c r="P622" i="26"/>
  <c r="L623" i="26"/>
  <c r="M623" i="26"/>
  <c r="N623" i="26"/>
  <c r="O623" i="26"/>
  <c r="P623" i="26"/>
  <c r="L624" i="26"/>
  <c r="M624" i="26"/>
  <c r="N624" i="26"/>
  <c r="O624" i="26"/>
  <c r="P624" i="26"/>
  <c r="L625" i="26"/>
  <c r="M625" i="26"/>
  <c r="N625" i="26"/>
  <c r="O625" i="26"/>
  <c r="P625" i="26"/>
  <c r="L626" i="26"/>
  <c r="M626" i="26"/>
  <c r="N626" i="26"/>
  <c r="O626" i="26"/>
  <c r="P626" i="26"/>
  <c r="L627" i="26"/>
  <c r="M627" i="26"/>
  <c r="N627" i="26"/>
  <c r="O627" i="26"/>
  <c r="P627" i="26"/>
  <c r="L628" i="26"/>
  <c r="M628" i="26"/>
  <c r="N628" i="26"/>
  <c r="O628" i="26"/>
  <c r="P628" i="26"/>
  <c r="L629" i="26"/>
  <c r="M629" i="26"/>
  <c r="N629" i="26"/>
  <c r="O629" i="26"/>
  <c r="P629" i="26"/>
  <c r="L630" i="26"/>
  <c r="M630" i="26"/>
  <c r="N630" i="26"/>
  <c r="O630" i="26"/>
  <c r="P630" i="26"/>
  <c r="L631" i="26"/>
  <c r="M631" i="26"/>
  <c r="N631" i="26"/>
  <c r="O631" i="26"/>
  <c r="P631" i="26"/>
  <c r="L632" i="26"/>
  <c r="M632" i="26"/>
  <c r="N632" i="26"/>
  <c r="O632" i="26"/>
  <c r="P632" i="26"/>
  <c r="L633" i="26"/>
  <c r="M633" i="26"/>
  <c r="N633" i="26"/>
  <c r="O633" i="26"/>
  <c r="P633" i="26"/>
  <c r="L634" i="26"/>
  <c r="M634" i="26"/>
  <c r="N634" i="26"/>
  <c r="O634" i="26"/>
  <c r="P634" i="26"/>
  <c r="L635" i="26"/>
  <c r="M635" i="26"/>
  <c r="N635" i="26"/>
  <c r="O635" i="26"/>
  <c r="P635" i="26"/>
  <c r="L636" i="26"/>
  <c r="M636" i="26"/>
  <c r="N636" i="26"/>
  <c r="O636" i="26"/>
  <c r="P636" i="26"/>
  <c r="L637" i="26"/>
  <c r="M637" i="26"/>
  <c r="N637" i="26"/>
  <c r="O637" i="26"/>
  <c r="P637" i="26"/>
  <c r="L638" i="26"/>
  <c r="M638" i="26"/>
  <c r="N638" i="26"/>
  <c r="O638" i="26"/>
  <c r="P638" i="26"/>
  <c r="L639" i="26"/>
  <c r="M639" i="26"/>
  <c r="N639" i="26"/>
  <c r="O639" i="26"/>
  <c r="P639" i="26"/>
  <c r="L640" i="26"/>
  <c r="M640" i="26"/>
  <c r="N640" i="26"/>
  <c r="O640" i="26"/>
  <c r="P640" i="26"/>
  <c r="L641" i="26"/>
  <c r="M641" i="26"/>
  <c r="N641" i="26"/>
  <c r="O641" i="26"/>
  <c r="P641" i="26"/>
  <c r="L642" i="26"/>
  <c r="M642" i="26"/>
  <c r="N642" i="26"/>
  <c r="O642" i="26"/>
  <c r="P642" i="26"/>
  <c r="L643" i="26"/>
  <c r="M643" i="26"/>
  <c r="N643" i="26"/>
  <c r="O643" i="26"/>
  <c r="P643" i="26"/>
  <c r="L644" i="26"/>
  <c r="M644" i="26"/>
  <c r="N644" i="26"/>
  <c r="O644" i="26"/>
  <c r="P644" i="26"/>
  <c r="L645" i="26"/>
  <c r="M645" i="26"/>
  <c r="N645" i="26"/>
  <c r="O645" i="26"/>
  <c r="P645" i="26"/>
  <c r="L646" i="26"/>
  <c r="M646" i="26"/>
  <c r="N646" i="26"/>
  <c r="O646" i="26"/>
  <c r="P646" i="26"/>
  <c r="L647" i="26"/>
  <c r="M647" i="26"/>
  <c r="N647" i="26"/>
  <c r="O647" i="26"/>
  <c r="P647" i="26"/>
  <c r="L648" i="26"/>
  <c r="M648" i="26"/>
  <c r="N648" i="26"/>
  <c r="O648" i="26"/>
  <c r="P648" i="26"/>
  <c r="L649" i="26"/>
  <c r="M649" i="26"/>
  <c r="N649" i="26"/>
  <c r="O649" i="26"/>
  <c r="P649" i="26"/>
  <c r="L650" i="26"/>
  <c r="M650" i="26"/>
  <c r="N650" i="26"/>
  <c r="O650" i="26"/>
  <c r="P650" i="26"/>
  <c r="L651" i="26"/>
  <c r="M651" i="26"/>
  <c r="N651" i="26"/>
  <c r="O651" i="26"/>
  <c r="P651" i="26"/>
  <c r="L652" i="26"/>
  <c r="M652" i="26"/>
  <c r="N652" i="26"/>
  <c r="O652" i="26"/>
  <c r="P652" i="26"/>
  <c r="L653" i="26"/>
  <c r="M653" i="26"/>
  <c r="N653" i="26"/>
  <c r="O653" i="26"/>
  <c r="P653" i="26"/>
  <c r="L654" i="26"/>
  <c r="M654" i="26"/>
  <c r="N654" i="26"/>
  <c r="O654" i="26"/>
  <c r="P654" i="26"/>
  <c r="L655" i="26"/>
  <c r="M655" i="26"/>
  <c r="N655" i="26"/>
  <c r="O655" i="26"/>
  <c r="P655" i="26"/>
  <c r="L656" i="26"/>
  <c r="M656" i="26"/>
  <c r="N656" i="26"/>
  <c r="O656" i="26"/>
  <c r="P656" i="26"/>
  <c r="L657" i="26"/>
  <c r="M657" i="26"/>
  <c r="N657" i="26"/>
  <c r="O657" i="26"/>
  <c r="P657" i="26"/>
  <c r="L658" i="26"/>
  <c r="M658" i="26"/>
  <c r="N658" i="26"/>
  <c r="O658" i="26"/>
  <c r="P658" i="26"/>
  <c r="L659" i="26"/>
  <c r="M659" i="26"/>
  <c r="N659" i="26"/>
  <c r="O659" i="26"/>
  <c r="P659" i="26"/>
  <c r="L660" i="26"/>
  <c r="M660" i="26"/>
  <c r="N660" i="26"/>
  <c r="O660" i="26"/>
  <c r="P660" i="26"/>
  <c r="L661" i="26"/>
  <c r="M661" i="26"/>
  <c r="N661" i="26"/>
  <c r="O661" i="26"/>
  <c r="P661" i="26"/>
  <c r="L662" i="26"/>
  <c r="M662" i="26"/>
  <c r="N662" i="26"/>
  <c r="O662" i="26"/>
  <c r="P662" i="26"/>
  <c r="L663" i="26"/>
  <c r="M663" i="26"/>
  <c r="N663" i="26"/>
  <c r="O663" i="26"/>
  <c r="P663" i="26"/>
  <c r="L664" i="26"/>
  <c r="M664" i="26"/>
  <c r="N664" i="26"/>
  <c r="O664" i="26"/>
  <c r="P664" i="26"/>
  <c r="L665" i="26"/>
  <c r="M665" i="26"/>
  <c r="N665" i="26"/>
  <c r="O665" i="26"/>
  <c r="P665" i="26"/>
  <c r="L666" i="26"/>
  <c r="M666" i="26"/>
  <c r="N666" i="26"/>
  <c r="O666" i="26"/>
  <c r="P666" i="26"/>
  <c r="L667" i="26"/>
  <c r="M667" i="26"/>
  <c r="N667" i="26"/>
  <c r="O667" i="26"/>
  <c r="P667" i="26"/>
  <c r="L668" i="26"/>
  <c r="M668" i="26"/>
  <c r="N668" i="26"/>
  <c r="O668" i="26"/>
  <c r="P668" i="26"/>
  <c r="L669" i="26"/>
  <c r="M669" i="26"/>
  <c r="N669" i="26"/>
  <c r="O669" i="26"/>
  <c r="P669" i="26"/>
  <c r="L670" i="26"/>
  <c r="M670" i="26"/>
  <c r="N670" i="26"/>
  <c r="O670" i="26"/>
  <c r="P670" i="26"/>
  <c r="L671" i="26"/>
  <c r="M671" i="26"/>
  <c r="N671" i="26"/>
  <c r="O671" i="26"/>
  <c r="P671" i="26"/>
  <c r="L672" i="26"/>
  <c r="M672" i="26"/>
  <c r="N672" i="26"/>
  <c r="O672" i="26"/>
  <c r="P672" i="26"/>
  <c r="L673" i="26"/>
  <c r="M673" i="26"/>
  <c r="N673" i="26"/>
  <c r="O673" i="26"/>
  <c r="P673" i="26"/>
  <c r="L674" i="26"/>
  <c r="M674" i="26"/>
  <c r="N674" i="26"/>
  <c r="O674" i="26"/>
  <c r="P674" i="26"/>
  <c r="L675" i="26"/>
  <c r="M675" i="26"/>
  <c r="N675" i="26"/>
  <c r="O675" i="26"/>
  <c r="P675" i="26"/>
  <c r="L676" i="26"/>
  <c r="M676" i="26"/>
  <c r="N676" i="26"/>
  <c r="O676" i="26"/>
  <c r="P676" i="26"/>
  <c r="L677" i="26"/>
  <c r="M677" i="26"/>
  <c r="N677" i="26"/>
  <c r="O677" i="26"/>
  <c r="P677" i="26"/>
  <c r="L678" i="26"/>
  <c r="M678" i="26"/>
  <c r="N678" i="26"/>
  <c r="O678" i="26"/>
  <c r="P678" i="26"/>
  <c r="L679" i="26"/>
  <c r="M679" i="26"/>
  <c r="N679" i="26"/>
  <c r="O679" i="26"/>
  <c r="P679" i="26"/>
  <c r="L680" i="26"/>
  <c r="M680" i="26"/>
  <c r="N680" i="26"/>
  <c r="O680" i="26"/>
  <c r="P680" i="26"/>
  <c r="L681" i="26"/>
  <c r="M681" i="26"/>
  <c r="N681" i="26"/>
  <c r="O681" i="26"/>
  <c r="P681" i="26"/>
  <c r="L682" i="26"/>
  <c r="M682" i="26"/>
  <c r="N682" i="26"/>
  <c r="O682" i="26"/>
  <c r="P682" i="26"/>
  <c r="L683" i="26"/>
  <c r="M683" i="26"/>
  <c r="N683" i="26"/>
  <c r="O683" i="26"/>
  <c r="P683" i="26"/>
  <c r="L684" i="26"/>
  <c r="M684" i="26"/>
  <c r="N684" i="26"/>
  <c r="O684" i="26"/>
  <c r="P684" i="26"/>
  <c r="L685" i="26"/>
  <c r="M685" i="26"/>
  <c r="N685" i="26"/>
  <c r="O685" i="26"/>
  <c r="P685" i="26"/>
  <c r="L686" i="26"/>
  <c r="M686" i="26"/>
  <c r="N686" i="26"/>
  <c r="O686" i="26"/>
  <c r="P686" i="26"/>
  <c r="L687" i="26"/>
  <c r="M687" i="26"/>
  <c r="N687" i="26"/>
  <c r="O687" i="26"/>
  <c r="P687" i="26"/>
  <c r="L688" i="26"/>
  <c r="M688" i="26"/>
  <c r="N688" i="26"/>
  <c r="O688" i="26"/>
  <c r="P688" i="26"/>
  <c r="L689" i="26"/>
  <c r="M689" i="26"/>
  <c r="N689" i="26"/>
  <c r="O689" i="26"/>
  <c r="P689" i="26"/>
  <c r="L690" i="26"/>
  <c r="M690" i="26"/>
  <c r="N690" i="26"/>
  <c r="O690" i="26"/>
  <c r="P690" i="26"/>
  <c r="L691" i="26"/>
  <c r="M691" i="26"/>
  <c r="N691" i="26"/>
  <c r="O691" i="26"/>
  <c r="P691" i="26"/>
  <c r="L692" i="26"/>
  <c r="M692" i="26"/>
  <c r="N692" i="26"/>
  <c r="O692" i="26"/>
  <c r="P692" i="26"/>
  <c r="L693" i="26"/>
  <c r="M693" i="26"/>
  <c r="N693" i="26"/>
  <c r="O693" i="26"/>
  <c r="P693" i="26"/>
  <c r="L694" i="26"/>
  <c r="M694" i="26"/>
  <c r="N694" i="26"/>
  <c r="O694" i="26"/>
  <c r="P694" i="26"/>
  <c r="L695" i="26"/>
  <c r="M695" i="26"/>
  <c r="N695" i="26"/>
  <c r="O695" i="26"/>
  <c r="P695" i="26"/>
  <c r="L696" i="26"/>
  <c r="M696" i="26"/>
  <c r="N696" i="26"/>
  <c r="O696" i="26"/>
  <c r="P696" i="26"/>
  <c r="L697" i="26"/>
  <c r="M697" i="26"/>
  <c r="N697" i="26"/>
  <c r="O697" i="26"/>
  <c r="P697" i="26"/>
  <c r="L698" i="26"/>
  <c r="M698" i="26"/>
  <c r="N698" i="26"/>
  <c r="O698" i="26"/>
  <c r="P698" i="26"/>
  <c r="L699" i="26"/>
  <c r="M699" i="26"/>
  <c r="N699" i="26"/>
  <c r="O699" i="26"/>
  <c r="P699" i="26"/>
  <c r="L700" i="26"/>
  <c r="M700" i="26"/>
  <c r="N700" i="26"/>
  <c r="O700" i="26"/>
  <c r="P700" i="26"/>
  <c r="L701" i="26"/>
  <c r="M701" i="26"/>
  <c r="N701" i="26"/>
  <c r="O701" i="26"/>
  <c r="P701" i="26"/>
  <c r="L702" i="26"/>
  <c r="M702" i="26"/>
  <c r="N702" i="26"/>
  <c r="O702" i="26"/>
  <c r="P702" i="26"/>
  <c r="L703" i="26"/>
  <c r="M703" i="26"/>
  <c r="N703" i="26"/>
  <c r="O703" i="26"/>
  <c r="P703" i="26"/>
  <c r="L704" i="26"/>
  <c r="M704" i="26"/>
  <c r="N704" i="26"/>
  <c r="O704" i="26"/>
  <c r="P704" i="26"/>
  <c r="L705" i="26"/>
  <c r="M705" i="26"/>
  <c r="N705" i="26"/>
  <c r="O705" i="26"/>
  <c r="P705" i="26"/>
  <c r="L706" i="26"/>
  <c r="M706" i="26"/>
  <c r="N706" i="26"/>
  <c r="O706" i="26"/>
  <c r="P706" i="26"/>
  <c r="L707" i="26"/>
  <c r="M707" i="26"/>
  <c r="N707" i="26"/>
  <c r="O707" i="26"/>
  <c r="P707" i="26"/>
  <c r="L708" i="26"/>
  <c r="M708" i="26"/>
  <c r="N708" i="26"/>
  <c r="O708" i="26"/>
  <c r="P708" i="26"/>
  <c r="L709" i="26"/>
  <c r="M709" i="26"/>
  <c r="N709" i="26"/>
  <c r="O709" i="26"/>
  <c r="P709" i="26"/>
  <c r="L710" i="26"/>
  <c r="M710" i="26"/>
  <c r="N710" i="26"/>
  <c r="O710" i="26"/>
  <c r="P710" i="26"/>
  <c r="L711" i="26"/>
  <c r="M711" i="26"/>
  <c r="N711" i="26"/>
  <c r="O711" i="26"/>
  <c r="P711" i="26"/>
  <c r="L712" i="26"/>
  <c r="M712" i="26"/>
  <c r="N712" i="26"/>
  <c r="O712" i="26"/>
  <c r="P712" i="26"/>
  <c r="L713" i="26"/>
  <c r="M713" i="26"/>
  <c r="N713" i="26"/>
  <c r="O713" i="26"/>
  <c r="P713" i="26"/>
  <c r="L714" i="26"/>
  <c r="M714" i="26"/>
  <c r="N714" i="26"/>
  <c r="O714" i="26"/>
  <c r="P714" i="26"/>
  <c r="L715" i="26"/>
  <c r="M715" i="26"/>
  <c r="N715" i="26"/>
  <c r="O715" i="26"/>
  <c r="P715" i="26"/>
  <c r="L716" i="26"/>
  <c r="M716" i="26"/>
  <c r="N716" i="26"/>
  <c r="O716" i="26"/>
  <c r="P716" i="26"/>
  <c r="L717" i="26"/>
  <c r="M717" i="26"/>
  <c r="N717" i="26"/>
  <c r="O717" i="26"/>
  <c r="P717" i="26"/>
  <c r="L718" i="26"/>
  <c r="M718" i="26"/>
  <c r="N718" i="26"/>
  <c r="O718" i="26"/>
  <c r="P718" i="26"/>
  <c r="L719" i="26"/>
  <c r="M719" i="26"/>
  <c r="N719" i="26"/>
  <c r="O719" i="26"/>
  <c r="P719" i="26"/>
  <c r="L720" i="26"/>
  <c r="M720" i="26"/>
  <c r="N720" i="26"/>
  <c r="O720" i="26"/>
  <c r="P720" i="26"/>
  <c r="L721" i="26"/>
  <c r="M721" i="26"/>
  <c r="N721" i="26"/>
  <c r="O721" i="26"/>
  <c r="P721" i="26"/>
  <c r="L722" i="26"/>
  <c r="M722" i="26"/>
  <c r="N722" i="26"/>
  <c r="O722" i="26"/>
  <c r="P722" i="26"/>
  <c r="L723" i="26"/>
  <c r="M723" i="26"/>
  <c r="N723" i="26"/>
  <c r="O723" i="26"/>
  <c r="P723" i="26"/>
  <c r="L724" i="26"/>
  <c r="M724" i="26"/>
  <c r="N724" i="26"/>
  <c r="O724" i="26"/>
  <c r="P724" i="26"/>
  <c r="L725" i="26"/>
  <c r="M725" i="26"/>
  <c r="N725" i="26"/>
  <c r="O725" i="26"/>
  <c r="P725" i="26"/>
  <c r="L726" i="26"/>
  <c r="M726" i="26"/>
  <c r="N726" i="26"/>
  <c r="O726" i="26"/>
  <c r="P726" i="26"/>
  <c r="L727" i="26"/>
  <c r="M727" i="26"/>
  <c r="N727" i="26"/>
  <c r="O727" i="26"/>
  <c r="P727" i="26"/>
  <c r="L728" i="26"/>
  <c r="M728" i="26"/>
  <c r="N728" i="26"/>
  <c r="O728" i="26"/>
  <c r="P728" i="26"/>
  <c r="L729" i="26"/>
  <c r="M729" i="26"/>
  <c r="N729" i="26"/>
  <c r="O729" i="26"/>
  <c r="P729" i="26"/>
  <c r="L730" i="26"/>
  <c r="M730" i="26"/>
  <c r="N730" i="26"/>
  <c r="O730" i="26"/>
  <c r="P730" i="26"/>
  <c r="L731" i="26"/>
  <c r="M731" i="26"/>
  <c r="N731" i="26"/>
  <c r="O731" i="26"/>
  <c r="P731" i="26"/>
  <c r="L732" i="26"/>
  <c r="M732" i="26"/>
  <c r="N732" i="26"/>
  <c r="O732" i="26"/>
  <c r="P732" i="26"/>
  <c r="L733" i="26"/>
  <c r="M733" i="26"/>
  <c r="N733" i="26"/>
  <c r="O733" i="26"/>
  <c r="P733" i="26"/>
  <c r="L734" i="26"/>
  <c r="M734" i="26"/>
  <c r="N734" i="26"/>
  <c r="O734" i="26"/>
  <c r="P734" i="26"/>
  <c r="L735" i="26"/>
  <c r="M735" i="26"/>
  <c r="N735" i="26"/>
  <c r="O735" i="26"/>
  <c r="P735" i="26"/>
  <c r="L736" i="26"/>
  <c r="M736" i="26"/>
  <c r="N736" i="26"/>
  <c r="O736" i="26"/>
  <c r="P736" i="26"/>
  <c r="L737" i="26"/>
  <c r="M737" i="26"/>
  <c r="N737" i="26"/>
  <c r="O737" i="26"/>
  <c r="P737" i="26"/>
  <c r="L738" i="26"/>
  <c r="M738" i="26"/>
  <c r="N738" i="26"/>
  <c r="O738" i="26"/>
  <c r="P738" i="26"/>
  <c r="L739" i="26"/>
  <c r="M739" i="26"/>
  <c r="N739" i="26"/>
  <c r="O739" i="26"/>
  <c r="P739" i="26"/>
  <c r="L740" i="26"/>
  <c r="M740" i="26"/>
  <c r="N740" i="26"/>
  <c r="O740" i="26"/>
  <c r="P740" i="26"/>
  <c r="L741" i="26"/>
  <c r="M741" i="26"/>
  <c r="N741" i="26"/>
  <c r="O741" i="26"/>
  <c r="P741" i="26"/>
  <c r="L742" i="26"/>
  <c r="M742" i="26"/>
  <c r="N742" i="26"/>
  <c r="O742" i="26"/>
  <c r="P742" i="26"/>
  <c r="L743" i="26"/>
  <c r="M743" i="26"/>
  <c r="N743" i="26"/>
  <c r="O743" i="26"/>
  <c r="P743" i="26"/>
  <c r="L744" i="26"/>
  <c r="M744" i="26"/>
  <c r="N744" i="26"/>
  <c r="O744" i="26"/>
  <c r="P744" i="26"/>
  <c r="L745" i="26"/>
  <c r="M745" i="26"/>
  <c r="N745" i="26"/>
  <c r="O745" i="26"/>
  <c r="P745" i="26"/>
  <c r="L746" i="26"/>
  <c r="M746" i="26"/>
  <c r="N746" i="26"/>
  <c r="O746" i="26"/>
  <c r="P746" i="26"/>
  <c r="L747" i="26"/>
  <c r="M747" i="26"/>
  <c r="N747" i="26"/>
  <c r="O747" i="26"/>
  <c r="P747" i="26"/>
  <c r="L748" i="26"/>
  <c r="M748" i="26"/>
  <c r="N748" i="26"/>
  <c r="O748" i="26"/>
  <c r="P748" i="26"/>
  <c r="L749" i="26"/>
  <c r="M749" i="26"/>
  <c r="N749" i="26"/>
  <c r="O749" i="26"/>
  <c r="P749" i="26"/>
  <c r="L750" i="26"/>
  <c r="M750" i="26"/>
  <c r="N750" i="26"/>
  <c r="O750" i="26"/>
  <c r="P750" i="26"/>
  <c r="L751" i="26"/>
  <c r="M751" i="26"/>
  <c r="N751" i="26"/>
  <c r="O751" i="26"/>
  <c r="P751" i="26"/>
  <c r="L752" i="26"/>
  <c r="M752" i="26"/>
  <c r="N752" i="26"/>
  <c r="O752" i="26"/>
  <c r="P752" i="26"/>
  <c r="L753" i="26"/>
  <c r="M753" i="26"/>
  <c r="N753" i="26"/>
  <c r="O753" i="26"/>
  <c r="P753" i="26"/>
  <c r="L754" i="26"/>
  <c r="M754" i="26"/>
  <c r="N754" i="26"/>
  <c r="O754" i="26"/>
  <c r="P754" i="26"/>
  <c r="L755" i="26"/>
  <c r="M755" i="26"/>
  <c r="N755" i="26"/>
  <c r="O755" i="26"/>
  <c r="P755" i="26"/>
  <c r="L756" i="26"/>
  <c r="M756" i="26"/>
  <c r="N756" i="26"/>
  <c r="O756" i="26"/>
  <c r="P756" i="26"/>
  <c r="L757" i="26"/>
  <c r="M757" i="26"/>
  <c r="N757" i="26"/>
  <c r="O757" i="26"/>
  <c r="P757" i="26"/>
  <c r="L758" i="26"/>
  <c r="M758" i="26"/>
  <c r="N758" i="26"/>
  <c r="O758" i="26"/>
  <c r="P758" i="26"/>
  <c r="L759" i="26"/>
  <c r="M759" i="26"/>
  <c r="N759" i="26"/>
  <c r="O759" i="26"/>
  <c r="P759" i="26"/>
  <c r="L760" i="26"/>
  <c r="M760" i="26"/>
  <c r="N760" i="26"/>
  <c r="O760" i="26"/>
  <c r="P760" i="26"/>
  <c r="L761" i="26"/>
  <c r="M761" i="26"/>
  <c r="N761" i="26"/>
  <c r="O761" i="26"/>
  <c r="P761" i="26"/>
  <c r="L762" i="26"/>
  <c r="M762" i="26"/>
  <c r="N762" i="26"/>
  <c r="O762" i="26"/>
  <c r="P762" i="26"/>
  <c r="L763" i="26"/>
  <c r="M763" i="26"/>
  <c r="N763" i="26"/>
  <c r="O763" i="26"/>
  <c r="P763" i="26"/>
  <c r="L764" i="26"/>
  <c r="M764" i="26"/>
  <c r="N764" i="26"/>
  <c r="O764" i="26"/>
  <c r="P764" i="26"/>
  <c r="L765" i="26"/>
  <c r="M765" i="26"/>
  <c r="N765" i="26"/>
  <c r="O765" i="26"/>
  <c r="P765" i="26"/>
  <c r="L766" i="26"/>
  <c r="M766" i="26"/>
  <c r="N766" i="26"/>
  <c r="O766" i="26"/>
  <c r="P766" i="26"/>
  <c r="L767" i="26"/>
  <c r="M767" i="26"/>
  <c r="N767" i="26"/>
  <c r="O767" i="26"/>
  <c r="P767" i="26"/>
  <c r="L768" i="26"/>
  <c r="M768" i="26"/>
  <c r="N768" i="26"/>
  <c r="O768" i="26"/>
  <c r="P768" i="26"/>
  <c r="L769" i="26"/>
  <c r="M769" i="26"/>
  <c r="N769" i="26"/>
  <c r="O769" i="26"/>
  <c r="P769" i="26"/>
  <c r="L770" i="26"/>
  <c r="M770" i="26"/>
  <c r="N770" i="26"/>
  <c r="O770" i="26"/>
  <c r="P770" i="26"/>
  <c r="L771" i="26"/>
  <c r="M771" i="26"/>
  <c r="N771" i="26"/>
  <c r="O771" i="26"/>
  <c r="P771" i="26"/>
  <c r="L772" i="26"/>
  <c r="M772" i="26"/>
  <c r="N772" i="26"/>
  <c r="O772" i="26"/>
  <c r="P772" i="26"/>
  <c r="L773" i="26"/>
  <c r="M773" i="26"/>
  <c r="N773" i="26"/>
  <c r="O773" i="26"/>
  <c r="P773" i="26"/>
  <c r="L774" i="26"/>
  <c r="M774" i="26"/>
  <c r="N774" i="26"/>
  <c r="O774" i="26"/>
  <c r="P774" i="26"/>
  <c r="L775" i="26"/>
  <c r="M775" i="26"/>
  <c r="N775" i="26"/>
  <c r="O775" i="26"/>
  <c r="P775" i="26"/>
  <c r="L776" i="26"/>
  <c r="M776" i="26"/>
  <c r="N776" i="26"/>
  <c r="O776" i="26"/>
  <c r="P776" i="26"/>
  <c r="L777" i="26"/>
  <c r="M777" i="26"/>
  <c r="N777" i="26"/>
  <c r="O777" i="26"/>
  <c r="P777" i="26"/>
  <c r="L778" i="26"/>
  <c r="M778" i="26"/>
  <c r="N778" i="26"/>
  <c r="O778" i="26"/>
  <c r="P778" i="26"/>
  <c r="L779" i="26"/>
  <c r="M779" i="26"/>
  <c r="N779" i="26"/>
  <c r="O779" i="26"/>
  <c r="P779" i="26"/>
  <c r="L780" i="26"/>
  <c r="M780" i="26"/>
  <c r="N780" i="26"/>
  <c r="O780" i="26"/>
  <c r="P780" i="26"/>
  <c r="L781" i="26"/>
  <c r="M781" i="26"/>
  <c r="N781" i="26"/>
  <c r="O781" i="26"/>
  <c r="P781" i="26"/>
  <c r="L782" i="26"/>
  <c r="M782" i="26"/>
  <c r="N782" i="26"/>
  <c r="O782" i="26"/>
  <c r="P782" i="26"/>
  <c r="L783" i="26"/>
  <c r="M783" i="26"/>
  <c r="N783" i="26"/>
  <c r="O783" i="26"/>
  <c r="P783" i="26"/>
  <c r="L784" i="26"/>
  <c r="M784" i="26"/>
  <c r="N784" i="26"/>
  <c r="O784" i="26"/>
  <c r="P784" i="26"/>
  <c r="L785" i="26"/>
  <c r="M785" i="26"/>
  <c r="N785" i="26"/>
  <c r="O785" i="26"/>
  <c r="P785" i="26"/>
  <c r="L786" i="26"/>
  <c r="M786" i="26"/>
  <c r="N786" i="26"/>
  <c r="O786" i="26"/>
  <c r="P786" i="26"/>
  <c r="L787" i="26"/>
  <c r="M787" i="26"/>
  <c r="N787" i="26"/>
  <c r="O787" i="26"/>
  <c r="P787" i="26"/>
  <c r="L788" i="26"/>
  <c r="M788" i="26"/>
  <c r="N788" i="26"/>
  <c r="O788" i="26"/>
  <c r="P788" i="26"/>
  <c r="L789" i="26"/>
  <c r="M789" i="26"/>
  <c r="N789" i="26"/>
  <c r="O789" i="26"/>
  <c r="P789" i="26"/>
  <c r="L790" i="26"/>
  <c r="M790" i="26"/>
  <c r="N790" i="26"/>
  <c r="O790" i="26"/>
  <c r="P790" i="26"/>
  <c r="L791" i="26"/>
  <c r="M791" i="26"/>
  <c r="N791" i="26"/>
  <c r="O791" i="26"/>
  <c r="P791" i="26"/>
  <c r="L792" i="26"/>
  <c r="M792" i="26"/>
  <c r="N792" i="26"/>
  <c r="O792" i="26"/>
  <c r="P792" i="26"/>
  <c r="L793" i="26"/>
  <c r="M793" i="26"/>
  <c r="N793" i="26"/>
  <c r="O793" i="26"/>
  <c r="P793" i="26"/>
  <c r="L794" i="26"/>
  <c r="M794" i="26"/>
  <c r="N794" i="26"/>
  <c r="O794" i="26"/>
  <c r="P794" i="26"/>
  <c r="L795" i="26"/>
  <c r="M795" i="26"/>
  <c r="N795" i="26"/>
  <c r="O795" i="26"/>
  <c r="P795" i="26"/>
  <c r="L796" i="26"/>
  <c r="M796" i="26"/>
  <c r="N796" i="26"/>
  <c r="O796" i="26"/>
  <c r="P796" i="26"/>
  <c r="L797" i="26"/>
  <c r="M797" i="26"/>
  <c r="N797" i="26"/>
  <c r="O797" i="26"/>
  <c r="P797" i="26"/>
  <c r="L798" i="26"/>
  <c r="M798" i="26"/>
  <c r="N798" i="26"/>
  <c r="O798" i="26"/>
  <c r="P798" i="26"/>
  <c r="L799" i="26"/>
  <c r="M799" i="26"/>
  <c r="N799" i="26"/>
  <c r="O799" i="26"/>
  <c r="P799" i="26"/>
  <c r="L800" i="26"/>
  <c r="M800" i="26"/>
  <c r="N800" i="26"/>
  <c r="O800" i="26"/>
  <c r="P800" i="26"/>
  <c r="L801" i="26"/>
  <c r="M801" i="26"/>
  <c r="N801" i="26"/>
  <c r="O801" i="26"/>
  <c r="P801" i="26"/>
  <c r="L802" i="26"/>
  <c r="M802" i="26"/>
  <c r="N802" i="26"/>
  <c r="O802" i="26"/>
  <c r="P802" i="26"/>
  <c r="L803" i="26"/>
  <c r="M803" i="26"/>
  <c r="N803" i="26"/>
  <c r="O803" i="26"/>
  <c r="P803" i="26"/>
  <c r="L804" i="26"/>
  <c r="M804" i="26"/>
  <c r="N804" i="26"/>
  <c r="O804" i="26"/>
  <c r="P804" i="26"/>
  <c r="L805" i="26"/>
  <c r="M805" i="26"/>
  <c r="N805" i="26"/>
  <c r="O805" i="26"/>
  <c r="P805" i="26"/>
  <c r="L806" i="26"/>
  <c r="M806" i="26"/>
  <c r="N806" i="26"/>
  <c r="O806" i="26"/>
  <c r="P806" i="26"/>
  <c r="L807" i="26"/>
  <c r="M807" i="26"/>
  <c r="N807" i="26"/>
  <c r="O807" i="26"/>
  <c r="P807" i="26"/>
  <c r="L808" i="26"/>
  <c r="M808" i="26"/>
  <c r="N808" i="26"/>
  <c r="O808" i="26"/>
  <c r="P808" i="26"/>
  <c r="L809" i="26"/>
  <c r="M809" i="26"/>
  <c r="N809" i="26"/>
  <c r="O809" i="26"/>
  <c r="P809" i="26"/>
  <c r="L810" i="26"/>
  <c r="M810" i="26"/>
  <c r="N810" i="26"/>
  <c r="O810" i="26"/>
  <c r="P810" i="26"/>
  <c r="L811" i="26"/>
  <c r="M811" i="26"/>
  <c r="N811" i="26"/>
  <c r="O811" i="26"/>
  <c r="P811" i="26"/>
  <c r="L812" i="26"/>
  <c r="M812" i="26"/>
  <c r="N812" i="26"/>
  <c r="O812" i="26"/>
  <c r="P812" i="26"/>
  <c r="L813" i="26"/>
  <c r="M813" i="26"/>
  <c r="N813" i="26"/>
  <c r="O813" i="26"/>
  <c r="P813" i="26"/>
  <c r="L814" i="26"/>
  <c r="M814" i="26"/>
  <c r="N814" i="26"/>
  <c r="O814" i="26"/>
  <c r="P814" i="26"/>
  <c r="L815" i="26"/>
  <c r="M815" i="26"/>
  <c r="N815" i="26"/>
  <c r="O815" i="26"/>
  <c r="P815" i="26"/>
  <c r="L816" i="26"/>
  <c r="M816" i="26"/>
  <c r="N816" i="26"/>
  <c r="O816" i="26"/>
  <c r="P816" i="26"/>
  <c r="L817" i="26"/>
  <c r="M817" i="26"/>
  <c r="N817" i="26"/>
  <c r="O817" i="26"/>
  <c r="P817" i="26"/>
  <c r="L818" i="26"/>
  <c r="M818" i="26"/>
  <c r="N818" i="26"/>
  <c r="O818" i="26"/>
  <c r="P818" i="26"/>
  <c r="L819" i="26"/>
  <c r="M819" i="26"/>
  <c r="N819" i="26"/>
  <c r="O819" i="26"/>
  <c r="P819" i="26"/>
  <c r="L820" i="26"/>
  <c r="M820" i="26"/>
  <c r="N820" i="26"/>
  <c r="O820" i="26"/>
  <c r="P820" i="26"/>
  <c r="L821" i="26"/>
  <c r="M821" i="26"/>
  <c r="N821" i="26"/>
  <c r="O821" i="26"/>
  <c r="P821" i="26"/>
  <c r="L822" i="26"/>
  <c r="M822" i="26"/>
  <c r="N822" i="26"/>
  <c r="O822" i="26"/>
  <c r="P822" i="26"/>
  <c r="L823" i="26"/>
  <c r="M823" i="26"/>
  <c r="N823" i="26"/>
  <c r="O823" i="26"/>
  <c r="P823" i="26"/>
  <c r="L824" i="26"/>
  <c r="M824" i="26"/>
  <c r="N824" i="26"/>
  <c r="O824" i="26"/>
  <c r="P824" i="26"/>
  <c r="L825" i="26"/>
  <c r="M825" i="26"/>
  <c r="N825" i="26"/>
  <c r="O825" i="26"/>
  <c r="P825" i="26"/>
  <c r="L826" i="26"/>
  <c r="M826" i="26"/>
  <c r="N826" i="26"/>
  <c r="O826" i="26"/>
  <c r="P826" i="26"/>
  <c r="L827" i="26"/>
  <c r="M827" i="26"/>
  <c r="N827" i="26"/>
  <c r="O827" i="26"/>
  <c r="P827" i="26"/>
  <c r="L828" i="26"/>
  <c r="M828" i="26"/>
  <c r="N828" i="26"/>
  <c r="O828" i="26"/>
  <c r="P828" i="26"/>
  <c r="L829" i="26"/>
  <c r="M829" i="26"/>
  <c r="N829" i="26"/>
  <c r="O829" i="26"/>
  <c r="P829" i="26"/>
  <c r="L830" i="26"/>
  <c r="M830" i="26"/>
  <c r="N830" i="26"/>
  <c r="O830" i="26"/>
  <c r="P830" i="26"/>
  <c r="L831" i="26"/>
  <c r="M831" i="26"/>
  <c r="N831" i="26"/>
  <c r="O831" i="26"/>
  <c r="P831" i="26"/>
  <c r="L832" i="26"/>
  <c r="M832" i="26"/>
  <c r="N832" i="26"/>
  <c r="O832" i="26"/>
  <c r="P832" i="26"/>
  <c r="L833" i="26"/>
  <c r="M833" i="26"/>
  <c r="N833" i="26"/>
  <c r="O833" i="26"/>
  <c r="P833" i="26"/>
  <c r="L834" i="26"/>
  <c r="M834" i="26"/>
  <c r="N834" i="26"/>
  <c r="O834" i="26"/>
  <c r="P834" i="26"/>
  <c r="L835" i="26"/>
  <c r="M835" i="26"/>
  <c r="N835" i="26"/>
  <c r="O835" i="26"/>
  <c r="P835" i="26"/>
  <c r="L836" i="26"/>
  <c r="M836" i="26"/>
  <c r="N836" i="26"/>
  <c r="O836" i="26"/>
  <c r="P836" i="26"/>
  <c r="L837" i="26"/>
  <c r="M837" i="26"/>
  <c r="N837" i="26"/>
  <c r="O837" i="26"/>
  <c r="P837" i="26"/>
  <c r="L838" i="26"/>
  <c r="M838" i="26"/>
  <c r="N838" i="26"/>
  <c r="O838" i="26"/>
  <c r="P838" i="26"/>
  <c r="L839" i="26"/>
  <c r="M839" i="26"/>
  <c r="N839" i="26"/>
  <c r="O839" i="26"/>
  <c r="P839" i="26"/>
  <c r="L840" i="26"/>
  <c r="M840" i="26"/>
  <c r="N840" i="26"/>
  <c r="O840" i="26"/>
  <c r="P840" i="26"/>
  <c r="L841" i="26"/>
  <c r="M841" i="26"/>
  <c r="N841" i="26"/>
  <c r="O841" i="26"/>
  <c r="P841" i="26"/>
  <c r="L842" i="26"/>
  <c r="M842" i="26"/>
  <c r="N842" i="26"/>
  <c r="O842" i="26"/>
  <c r="P842" i="26"/>
  <c r="L843" i="26"/>
  <c r="M843" i="26"/>
  <c r="N843" i="26"/>
  <c r="O843" i="26"/>
  <c r="P843" i="26"/>
  <c r="L844" i="26"/>
  <c r="M844" i="26"/>
  <c r="N844" i="26"/>
  <c r="O844" i="26"/>
  <c r="P844" i="26"/>
  <c r="L845" i="26"/>
  <c r="M845" i="26"/>
  <c r="N845" i="26"/>
  <c r="O845" i="26"/>
  <c r="P845" i="26"/>
  <c r="L846" i="26"/>
  <c r="M846" i="26"/>
  <c r="N846" i="26"/>
  <c r="O846" i="26"/>
  <c r="P846" i="26"/>
  <c r="L847" i="26"/>
  <c r="M847" i="26"/>
  <c r="N847" i="26"/>
  <c r="O847" i="26"/>
  <c r="P847" i="26"/>
  <c r="L848" i="26"/>
  <c r="M848" i="26"/>
  <c r="N848" i="26"/>
  <c r="O848" i="26"/>
  <c r="P848" i="26"/>
  <c r="L849" i="26"/>
  <c r="M849" i="26"/>
  <c r="N849" i="26"/>
  <c r="O849" i="26"/>
  <c r="P849" i="26"/>
  <c r="L850" i="26"/>
  <c r="M850" i="26"/>
  <c r="N850" i="26"/>
  <c r="O850" i="26"/>
  <c r="P850" i="26"/>
  <c r="P4" i="26"/>
  <c r="P3" i="26"/>
  <c r="M60" i="56"/>
  <c r="O60" i="56"/>
  <c r="N60" i="56"/>
  <c r="N79" i="26"/>
  <c r="M79" i="26"/>
  <c r="O76" i="26"/>
  <c r="L19" i="64"/>
  <c r="N66" i="66"/>
  <c r="M66" i="66"/>
  <c r="O66" i="66"/>
  <c r="M77" i="68"/>
  <c r="N77" i="68"/>
  <c r="M71" i="68"/>
  <c r="N71" i="68"/>
  <c r="M67" i="68"/>
  <c r="N67" i="68"/>
  <c r="M64" i="68"/>
  <c r="N64" i="68"/>
  <c r="N63" i="68"/>
  <c r="O63" i="68"/>
  <c r="M61" i="68"/>
  <c r="N61" i="68"/>
  <c r="M57" i="68"/>
  <c r="N57" i="68"/>
  <c r="M53" i="68"/>
  <c r="N53" i="68"/>
  <c r="M38" i="68"/>
  <c r="N38" i="68"/>
  <c r="O80" i="64"/>
  <c r="N80" i="64"/>
  <c r="M80" i="64"/>
  <c r="N19" i="64"/>
  <c r="M19" i="64"/>
  <c r="O19" i="64"/>
  <c r="M15" i="64"/>
  <c r="N15" i="64"/>
  <c r="O51" i="63"/>
  <c r="L47" i="63"/>
  <c r="M47" i="63"/>
  <c r="O47" i="63"/>
  <c r="N43" i="63"/>
  <c r="O43" i="63"/>
  <c r="M41" i="63"/>
  <c r="M39" i="63"/>
  <c r="M21" i="63"/>
  <c r="O21" i="63"/>
  <c r="N21" i="63"/>
  <c r="N20" i="63"/>
  <c r="O20" i="63"/>
  <c r="M11" i="63"/>
  <c r="N11" i="63"/>
  <c r="M10" i="63"/>
  <c r="N10" i="63"/>
  <c r="M59" i="62"/>
  <c r="N59" i="62"/>
  <c r="M53" i="62"/>
  <c r="O53" i="62"/>
  <c r="N53" i="62"/>
  <c r="M41" i="62"/>
  <c r="N41" i="62"/>
  <c r="N49" i="61"/>
  <c r="M49" i="61"/>
  <c r="O49" i="61"/>
  <c r="O77" i="58"/>
  <c r="N77" i="58"/>
  <c r="M77" i="58"/>
  <c r="N76" i="58"/>
  <c r="M76" i="58"/>
  <c r="O76" i="58"/>
  <c r="L72" i="58"/>
  <c r="N72" i="58"/>
  <c r="N53" i="58"/>
  <c r="M53" i="58"/>
  <c r="O53" i="58"/>
  <c r="O65" i="57"/>
  <c r="N65" i="57"/>
  <c r="M65" i="57"/>
  <c r="M29" i="57"/>
  <c r="N29" i="57"/>
  <c r="O11" i="57"/>
  <c r="N11" i="57"/>
  <c r="M11" i="57"/>
  <c r="M5" i="26"/>
  <c r="O5" i="26"/>
  <c r="L48" i="58"/>
  <c r="L60" i="58"/>
  <c r="L64" i="58"/>
  <c r="M64" i="58" s="1"/>
  <c r="L51" i="58"/>
  <c r="M51" i="58"/>
  <c r="L59" i="58"/>
  <c r="N59" i="58"/>
  <c r="L71" i="58"/>
  <c r="O71" i="58" s="1"/>
  <c r="L49" i="58"/>
  <c r="M49" i="58"/>
  <c r="L61" i="58"/>
  <c r="M61" i="58"/>
  <c r="L68" i="58"/>
  <c r="N68" i="58"/>
  <c r="L50" i="58"/>
  <c r="M50" i="58" s="1"/>
  <c r="L56" i="58"/>
  <c r="M56" i="58"/>
  <c r="L58" i="58"/>
  <c r="O58" i="58"/>
  <c r="L70" i="58"/>
  <c r="N70" i="58"/>
  <c r="L42" i="58"/>
  <c r="M42" i="58" s="1"/>
  <c r="O30" i="63"/>
  <c r="N34" i="63"/>
  <c r="M34" i="63"/>
  <c r="O34" i="63"/>
  <c r="L25" i="63"/>
  <c r="O25" i="63"/>
  <c r="L26" i="63"/>
  <c r="O26" i="63"/>
  <c r="M36" i="63"/>
  <c r="N36" i="63"/>
  <c r="M32" i="63"/>
  <c r="N32" i="63"/>
  <c r="M30" i="63"/>
  <c r="N29" i="63"/>
  <c r="M29" i="63"/>
  <c r="N28" i="63"/>
  <c r="M28" i="63"/>
  <c r="O28" i="63"/>
  <c r="M26" i="63"/>
  <c r="N26" i="63"/>
  <c r="O14" i="63"/>
  <c r="M14" i="63"/>
  <c r="M12" i="63"/>
  <c r="N12" i="63"/>
  <c r="N8" i="63"/>
  <c r="M8" i="63"/>
  <c r="O7" i="63"/>
  <c r="N7" i="63"/>
  <c r="M7" i="63"/>
  <c r="O5" i="63"/>
  <c r="M5" i="63"/>
  <c r="O64" i="62"/>
  <c r="N64" i="62"/>
  <c r="M64" i="62"/>
  <c r="M63" i="62"/>
  <c r="O63" i="62"/>
  <c r="N63" i="62"/>
  <c r="O62" i="62"/>
  <c r="N62" i="62"/>
  <c r="M62" i="62"/>
  <c r="O56" i="62"/>
  <c r="N56" i="62"/>
  <c r="M56" i="62"/>
  <c r="M52" i="62"/>
  <c r="N52" i="62"/>
  <c r="O51" i="62"/>
  <c r="N51" i="62"/>
  <c r="M51" i="62"/>
  <c r="M50" i="62"/>
  <c r="O50" i="62"/>
  <c r="N50" i="62"/>
  <c r="M49" i="62"/>
  <c r="N49" i="62"/>
  <c r="N45" i="62"/>
  <c r="M45" i="62"/>
  <c r="O45" i="62"/>
  <c r="M44" i="62"/>
  <c r="O44" i="62"/>
  <c r="N44" i="62"/>
  <c r="O84" i="61"/>
  <c r="N84" i="61"/>
  <c r="M84" i="61"/>
  <c r="M68" i="58"/>
  <c r="O68" i="58"/>
  <c r="N60" i="58"/>
  <c r="M60" i="58"/>
  <c r="O60" i="58"/>
  <c r="M58" i="58"/>
  <c r="O48" i="58"/>
  <c r="N48" i="58"/>
  <c r="M48" i="58"/>
  <c r="L202" i="66"/>
  <c r="M202" i="66"/>
  <c r="N202" i="66"/>
  <c r="O202" i="66"/>
  <c r="P202" i="66"/>
  <c r="L203" i="66"/>
  <c r="M203" i="66"/>
  <c r="N203" i="66"/>
  <c r="O203" i="66"/>
  <c r="P203" i="66"/>
  <c r="L204" i="66"/>
  <c r="M204" i="66"/>
  <c r="N204" i="66"/>
  <c r="O204" i="66"/>
  <c r="P204" i="66"/>
  <c r="L205" i="66"/>
  <c r="M205" i="66"/>
  <c r="N205" i="66"/>
  <c r="O205" i="66"/>
  <c r="P205" i="66"/>
  <c r="L206" i="66"/>
  <c r="M206" i="66"/>
  <c r="N206" i="66"/>
  <c r="O206" i="66"/>
  <c r="P206" i="66"/>
  <c r="L207" i="66"/>
  <c r="M207" i="66"/>
  <c r="N207" i="66"/>
  <c r="O207" i="66"/>
  <c r="P207" i="66"/>
  <c r="L208" i="66"/>
  <c r="M208" i="66"/>
  <c r="N208" i="66"/>
  <c r="O208" i="66"/>
  <c r="P208" i="66"/>
  <c r="L209" i="66"/>
  <c r="M209" i="66"/>
  <c r="N209" i="66"/>
  <c r="O209" i="66"/>
  <c r="P209" i="66"/>
  <c r="L210" i="66"/>
  <c r="M210" i="66"/>
  <c r="N210" i="66"/>
  <c r="O210" i="66"/>
  <c r="P210" i="66"/>
  <c r="L211" i="66"/>
  <c r="M211" i="66"/>
  <c r="N211" i="66"/>
  <c r="O211" i="66"/>
  <c r="P211" i="66"/>
  <c r="L212" i="66"/>
  <c r="M212" i="66"/>
  <c r="N212" i="66"/>
  <c r="O212" i="66"/>
  <c r="P212" i="66"/>
  <c r="L213" i="66"/>
  <c r="M213" i="66"/>
  <c r="N213" i="66"/>
  <c r="O213" i="66"/>
  <c r="P213" i="66"/>
  <c r="L214" i="66"/>
  <c r="M214" i="66"/>
  <c r="N214" i="66"/>
  <c r="O214" i="66"/>
  <c r="P214" i="66"/>
  <c r="L215" i="66"/>
  <c r="M215" i="66"/>
  <c r="N215" i="66"/>
  <c r="O215" i="66"/>
  <c r="P215" i="66"/>
  <c r="L216" i="66"/>
  <c r="M216" i="66"/>
  <c r="N216" i="66"/>
  <c r="O216" i="66"/>
  <c r="P216" i="66"/>
  <c r="L217" i="66"/>
  <c r="M217" i="66"/>
  <c r="N217" i="66"/>
  <c r="O217" i="66"/>
  <c r="P217" i="66"/>
  <c r="L218" i="66"/>
  <c r="M218" i="66"/>
  <c r="N218" i="66"/>
  <c r="O218" i="66"/>
  <c r="P218" i="66"/>
  <c r="L219" i="66"/>
  <c r="M219" i="66"/>
  <c r="N219" i="66"/>
  <c r="O219" i="66"/>
  <c r="P219" i="66"/>
  <c r="L220" i="66"/>
  <c r="M220" i="66"/>
  <c r="N220" i="66"/>
  <c r="O220" i="66"/>
  <c r="P220" i="66"/>
  <c r="L221" i="66"/>
  <c r="M221" i="66"/>
  <c r="N221" i="66"/>
  <c r="O221" i="66"/>
  <c r="P221" i="66"/>
  <c r="L222" i="66"/>
  <c r="M222" i="66"/>
  <c r="N222" i="66"/>
  <c r="O222" i="66"/>
  <c r="P222" i="66"/>
  <c r="L223" i="66"/>
  <c r="M223" i="66"/>
  <c r="N223" i="66"/>
  <c r="O223" i="66"/>
  <c r="P223" i="66"/>
  <c r="L224" i="66"/>
  <c r="M224" i="66"/>
  <c r="N224" i="66"/>
  <c r="O224" i="66"/>
  <c r="P224" i="66"/>
  <c r="L225" i="66"/>
  <c r="M225" i="66"/>
  <c r="N225" i="66"/>
  <c r="O225" i="66"/>
  <c r="P225" i="66"/>
  <c r="L226" i="66"/>
  <c r="M226" i="66"/>
  <c r="N226" i="66"/>
  <c r="O226" i="66"/>
  <c r="P226" i="66"/>
  <c r="L227" i="66"/>
  <c r="M227" i="66"/>
  <c r="N227" i="66"/>
  <c r="O227" i="66"/>
  <c r="P227" i="66"/>
  <c r="L228" i="66"/>
  <c r="M228" i="66"/>
  <c r="N228" i="66"/>
  <c r="O228" i="66"/>
  <c r="P228" i="66"/>
  <c r="L229" i="66"/>
  <c r="M229" i="66"/>
  <c r="N229" i="66"/>
  <c r="O229" i="66"/>
  <c r="P229" i="66"/>
  <c r="L230" i="66"/>
  <c r="M230" i="66"/>
  <c r="N230" i="66"/>
  <c r="O230" i="66"/>
  <c r="P230" i="66"/>
  <c r="L231" i="66"/>
  <c r="M231" i="66"/>
  <c r="N231" i="66"/>
  <c r="O231" i="66"/>
  <c r="P231" i="66"/>
  <c r="L232" i="66"/>
  <c r="M232" i="66"/>
  <c r="N232" i="66"/>
  <c r="O232" i="66"/>
  <c r="P232" i="66"/>
  <c r="L233" i="66"/>
  <c r="M233" i="66"/>
  <c r="N233" i="66"/>
  <c r="O233" i="66"/>
  <c r="P233" i="66"/>
  <c r="L234" i="66"/>
  <c r="M234" i="66"/>
  <c r="N234" i="66"/>
  <c r="O234" i="66"/>
  <c r="P234" i="66"/>
  <c r="L235" i="66"/>
  <c r="M235" i="66"/>
  <c r="N235" i="66"/>
  <c r="O235" i="66"/>
  <c r="P235" i="66"/>
  <c r="L236" i="66"/>
  <c r="M236" i="66"/>
  <c r="N236" i="66"/>
  <c r="O236" i="66"/>
  <c r="P236" i="66"/>
  <c r="L237" i="66"/>
  <c r="M237" i="66"/>
  <c r="N237" i="66"/>
  <c r="O237" i="66"/>
  <c r="P237" i="66"/>
  <c r="L238" i="66"/>
  <c r="M238" i="66"/>
  <c r="N238" i="66"/>
  <c r="O238" i="66"/>
  <c r="P238" i="66"/>
  <c r="L239" i="66"/>
  <c r="M239" i="66"/>
  <c r="N239" i="66"/>
  <c r="O239" i="66"/>
  <c r="P239" i="66"/>
  <c r="L240" i="66"/>
  <c r="M240" i="66"/>
  <c r="N240" i="66"/>
  <c r="O240" i="66"/>
  <c r="P240" i="66"/>
  <c r="L241" i="66"/>
  <c r="M241" i="66"/>
  <c r="N241" i="66"/>
  <c r="O241" i="66"/>
  <c r="P241" i="66"/>
  <c r="L242" i="66"/>
  <c r="M242" i="66"/>
  <c r="N242" i="66"/>
  <c r="O242" i="66"/>
  <c r="P242" i="66"/>
  <c r="L243" i="66"/>
  <c r="M243" i="66"/>
  <c r="N243" i="66"/>
  <c r="O243" i="66"/>
  <c r="P243" i="66"/>
  <c r="L244" i="66"/>
  <c r="M244" i="66"/>
  <c r="N244" i="66"/>
  <c r="O244" i="66"/>
  <c r="P244" i="66"/>
  <c r="L245" i="66"/>
  <c r="M245" i="66"/>
  <c r="N245" i="66"/>
  <c r="O245" i="66"/>
  <c r="P245" i="66"/>
  <c r="L246" i="66"/>
  <c r="M246" i="66"/>
  <c r="N246" i="66"/>
  <c r="O246" i="66"/>
  <c r="P246" i="66"/>
  <c r="L247" i="66"/>
  <c r="M247" i="66"/>
  <c r="N247" i="66"/>
  <c r="O247" i="66"/>
  <c r="P247" i="66"/>
  <c r="L248" i="66"/>
  <c r="M248" i="66"/>
  <c r="N248" i="66"/>
  <c r="O248" i="66"/>
  <c r="P248" i="66"/>
  <c r="L249" i="66"/>
  <c r="M249" i="66"/>
  <c r="N249" i="66"/>
  <c r="O249" i="66"/>
  <c r="P249" i="66"/>
  <c r="L250" i="66"/>
  <c r="M250" i="66"/>
  <c r="N250" i="66"/>
  <c r="O250" i="66"/>
  <c r="P250" i="66"/>
  <c r="L251" i="66"/>
  <c r="M251" i="66"/>
  <c r="N251" i="66"/>
  <c r="O251" i="66"/>
  <c r="P251" i="66"/>
  <c r="L252" i="66"/>
  <c r="M252" i="66"/>
  <c r="N252" i="66"/>
  <c r="O252" i="66"/>
  <c r="P252" i="66"/>
  <c r="L253" i="66"/>
  <c r="M253" i="66"/>
  <c r="N253" i="66"/>
  <c r="O253" i="66"/>
  <c r="P253" i="66"/>
  <c r="L254" i="66"/>
  <c r="M254" i="66"/>
  <c r="N254" i="66"/>
  <c r="O254" i="66"/>
  <c r="P254" i="66"/>
  <c r="L255" i="66"/>
  <c r="M255" i="66"/>
  <c r="N255" i="66"/>
  <c r="O255" i="66"/>
  <c r="P255" i="66"/>
  <c r="L256" i="66"/>
  <c r="M256" i="66"/>
  <c r="N256" i="66"/>
  <c r="O256" i="66"/>
  <c r="P256" i="66"/>
  <c r="L257" i="66"/>
  <c r="M257" i="66"/>
  <c r="N257" i="66"/>
  <c r="O257" i="66"/>
  <c r="P257" i="66"/>
  <c r="L258" i="66"/>
  <c r="M258" i="66"/>
  <c r="N258" i="66"/>
  <c r="O258" i="66"/>
  <c r="P258" i="66"/>
  <c r="L259" i="66"/>
  <c r="M259" i="66"/>
  <c r="N259" i="66"/>
  <c r="O259" i="66"/>
  <c r="P259" i="66"/>
  <c r="L260" i="66"/>
  <c r="M260" i="66"/>
  <c r="N260" i="66"/>
  <c r="O260" i="66"/>
  <c r="P260" i="66"/>
  <c r="L261" i="66"/>
  <c r="M261" i="66"/>
  <c r="N261" i="66"/>
  <c r="O261" i="66"/>
  <c r="P261" i="66"/>
  <c r="L262" i="66"/>
  <c r="M262" i="66"/>
  <c r="N262" i="66"/>
  <c r="O262" i="66"/>
  <c r="P262" i="66"/>
  <c r="L263" i="66"/>
  <c r="M263" i="66"/>
  <c r="N263" i="66"/>
  <c r="O263" i="66"/>
  <c r="P263" i="66"/>
  <c r="L264" i="66"/>
  <c r="M264" i="66"/>
  <c r="N264" i="66"/>
  <c r="O264" i="66"/>
  <c r="P264" i="66"/>
  <c r="L265" i="66"/>
  <c r="M265" i="66"/>
  <c r="N265" i="66"/>
  <c r="O265" i="66"/>
  <c r="P265" i="66"/>
  <c r="L266" i="66"/>
  <c r="M266" i="66"/>
  <c r="N266" i="66"/>
  <c r="O266" i="66"/>
  <c r="P266" i="66"/>
  <c r="L267" i="66"/>
  <c r="M267" i="66"/>
  <c r="N267" i="66"/>
  <c r="O267" i="66"/>
  <c r="P267" i="66"/>
  <c r="L268" i="66"/>
  <c r="M268" i="66"/>
  <c r="N268" i="66"/>
  <c r="O268" i="66"/>
  <c r="P268" i="66"/>
  <c r="L269" i="66"/>
  <c r="M269" i="66"/>
  <c r="N269" i="66"/>
  <c r="O269" i="66"/>
  <c r="P269" i="66"/>
  <c r="L270" i="66"/>
  <c r="M270" i="66"/>
  <c r="N270" i="66"/>
  <c r="O270" i="66"/>
  <c r="P270" i="66"/>
  <c r="L271" i="66"/>
  <c r="M271" i="66"/>
  <c r="N271" i="66"/>
  <c r="O271" i="66"/>
  <c r="P271" i="66"/>
  <c r="L272" i="66"/>
  <c r="M272" i="66"/>
  <c r="N272" i="66"/>
  <c r="O272" i="66"/>
  <c r="P272" i="66"/>
  <c r="L273" i="66"/>
  <c r="M273" i="66"/>
  <c r="N273" i="66"/>
  <c r="O273" i="66"/>
  <c r="P273" i="66"/>
  <c r="L274" i="66"/>
  <c r="M274" i="66"/>
  <c r="N274" i="66"/>
  <c r="O274" i="66"/>
  <c r="P274" i="66"/>
  <c r="L275" i="66"/>
  <c r="M275" i="66"/>
  <c r="N275" i="66"/>
  <c r="O275" i="66"/>
  <c r="P275" i="66"/>
  <c r="L276" i="66"/>
  <c r="M276" i="66"/>
  <c r="N276" i="66"/>
  <c r="O276" i="66"/>
  <c r="P276" i="66"/>
  <c r="L277" i="66"/>
  <c r="M277" i="66"/>
  <c r="N277" i="66"/>
  <c r="O277" i="66"/>
  <c r="P277" i="66"/>
  <c r="L278" i="66"/>
  <c r="M278" i="66"/>
  <c r="N278" i="66"/>
  <c r="O278" i="66"/>
  <c r="P278" i="66"/>
  <c r="L279" i="66"/>
  <c r="M279" i="66"/>
  <c r="N279" i="66"/>
  <c r="O279" i="66"/>
  <c r="P279" i="66"/>
  <c r="L280" i="66"/>
  <c r="M280" i="66"/>
  <c r="N280" i="66"/>
  <c r="O280" i="66"/>
  <c r="P280" i="66"/>
  <c r="L281" i="66"/>
  <c r="M281" i="66"/>
  <c r="N281" i="66"/>
  <c r="O281" i="66"/>
  <c r="P281" i="66"/>
  <c r="L282" i="66"/>
  <c r="M282" i="66"/>
  <c r="N282" i="66"/>
  <c r="O282" i="66"/>
  <c r="P282" i="66"/>
  <c r="L283" i="66"/>
  <c r="M283" i="66"/>
  <c r="N283" i="66"/>
  <c r="O283" i="66"/>
  <c r="P283" i="66"/>
  <c r="L284" i="66"/>
  <c r="M284" i="66"/>
  <c r="N284" i="66"/>
  <c r="O284" i="66"/>
  <c r="P284" i="66"/>
  <c r="L285" i="66"/>
  <c r="M285" i="66"/>
  <c r="N285" i="66"/>
  <c r="O285" i="66"/>
  <c r="P285" i="66"/>
  <c r="L286" i="66"/>
  <c r="M286" i="66"/>
  <c r="N286" i="66"/>
  <c r="O286" i="66"/>
  <c r="P286" i="66"/>
  <c r="L287" i="66"/>
  <c r="M287" i="66"/>
  <c r="N287" i="66"/>
  <c r="O287" i="66"/>
  <c r="P287" i="66"/>
  <c r="L288" i="66"/>
  <c r="M288" i="66"/>
  <c r="N288" i="66"/>
  <c r="O288" i="66"/>
  <c r="P288" i="66"/>
  <c r="L289" i="66"/>
  <c r="M289" i="66"/>
  <c r="N289" i="66"/>
  <c r="O289" i="66"/>
  <c r="P289" i="66"/>
  <c r="L290" i="66"/>
  <c r="M290" i="66"/>
  <c r="N290" i="66"/>
  <c r="O290" i="66"/>
  <c r="P290" i="66"/>
  <c r="L291" i="66"/>
  <c r="M291" i="66"/>
  <c r="N291" i="66"/>
  <c r="O291" i="66"/>
  <c r="P291" i="66"/>
  <c r="L292" i="66"/>
  <c r="M292" i="66"/>
  <c r="N292" i="66"/>
  <c r="O292" i="66"/>
  <c r="P292" i="66"/>
  <c r="L293" i="66"/>
  <c r="M293" i="66"/>
  <c r="N293" i="66"/>
  <c r="O293" i="66"/>
  <c r="P293" i="66"/>
  <c r="L294" i="66"/>
  <c r="M294" i="66"/>
  <c r="N294" i="66"/>
  <c r="O294" i="66"/>
  <c r="P294" i="66"/>
  <c r="L295" i="66"/>
  <c r="M295" i="66"/>
  <c r="N295" i="66"/>
  <c r="O295" i="66"/>
  <c r="P295" i="66"/>
  <c r="L296" i="66"/>
  <c r="M296" i="66"/>
  <c r="N296" i="66"/>
  <c r="O296" i="66"/>
  <c r="P296" i="66"/>
  <c r="L297" i="66"/>
  <c r="M297" i="66"/>
  <c r="N297" i="66"/>
  <c r="O297" i="66"/>
  <c r="P297" i="66"/>
  <c r="L298" i="66"/>
  <c r="M298" i="66"/>
  <c r="N298" i="66"/>
  <c r="O298" i="66"/>
  <c r="P298" i="66"/>
  <c r="L299" i="66"/>
  <c r="M299" i="66"/>
  <c r="N299" i="66"/>
  <c r="O299" i="66"/>
  <c r="P299" i="66"/>
  <c r="L300" i="66"/>
  <c r="M300" i="66"/>
  <c r="N300" i="66"/>
  <c r="O300" i="66"/>
  <c r="P300" i="66"/>
  <c r="L301" i="66"/>
  <c r="M301" i="66"/>
  <c r="N301" i="66"/>
  <c r="O301" i="66"/>
  <c r="P301" i="66"/>
  <c r="L302" i="66"/>
  <c r="M302" i="66"/>
  <c r="N302" i="66"/>
  <c r="O302" i="66"/>
  <c r="P302" i="66"/>
  <c r="L303" i="66"/>
  <c r="M303" i="66"/>
  <c r="N303" i="66"/>
  <c r="O303" i="66"/>
  <c r="P303" i="66"/>
  <c r="L304" i="66"/>
  <c r="M304" i="66"/>
  <c r="N304" i="66"/>
  <c r="O304" i="66"/>
  <c r="P304" i="66"/>
  <c r="L305" i="66"/>
  <c r="M305" i="66"/>
  <c r="N305" i="66"/>
  <c r="O305" i="66"/>
  <c r="P305" i="66"/>
  <c r="L306" i="66"/>
  <c r="M306" i="66"/>
  <c r="N306" i="66"/>
  <c r="O306" i="66"/>
  <c r="P306" i="66"/>
  <c r="L307" i="66"/>
  <c r="M307" i="66"/>
  <c r="N307" i="66"/>
  <c r="O307" i="66"/>
  <c r="P307" i="66"/>
  <c r="L308" i="66"/>
  <c r="M308" i="66"/>
  <c r="N308" i="66"/>
  <c r="O308" i="66"/>
  <c r="P308" i="66"/>
  <c r="L309" i="66"/>
  <c r="M309" i="66"/>
  <c r="N309" i="66"/>
  <c r="O309" i="66"/>
  <c r="P309" i="66"/>
  <c r="L310" i="66"/>
  <c r="M310" i="66"/>
  <c r="N310" i="66"/>
  <c r="O310" i="66"/>
  <c r="P310" i="66"/>
  <c r="L311" i="66"/>
  <c r="M311" i="66"/>
  <c r="N311" i="66"/>
  <c r="O311" i="66"/>
  <c r="P311" i="66"/>
  <c r="L312" i="66"/>
  <c r="M312" i="66"/>
  <c r="N312" i="66"/>
  <c r="O312" i="66"/>
  <c r="P312" i="66"/>
  <c r="L313" i="66"/>
  <c r="M313" i="66"/>
  <c r="N313" i="66"/>
  <c r="O313" i="66"/>
  <c r="P313" i="66"/>
  <c r="L314" i="66"/>
  <c r="M314" i="66"/>
  <c r="N314" i="66"/>
  <c r="O314" i="66"/>
  <c r="P314" i="66"/>
  <c r="L315" i="66"/>
  <c r="M315" i="66"/>
  <c r="N315" i="66"/>
  <c r="O315" i="66"/>
  <c r="P315" i="66"/>
  <c r="L316" i="66"/>
  <c r="M316" i="66"/>
  <c r="N316" i="66"/>
  <c r="O316" i="66"/>
  <c r="P316" i="66"/>
  <c r="L317" i="66"/>
  <c r="M317" i="66"/>
  <c r="N317" i="66"/>
  <c r="O317" i="66"/>
  <c r="P317" i="66"/>
  <c r="L318" i="66"/>
  <c r="M318" i="66"/>
  <c r="N318" i="66"/>
  <c r="O318" i="66"/>
  <c r="P318" i="66"/>
  <c r="L319" i="66"/>
  <c r="M319" i="66"/>
  <c r="N319" i="66"/>
  <c r="O319" i="66"/>
  <c r="P319" i="66"/>
  <c r="L320" i="66"/>
  <c r="M320" i="66"/>
  <c r="N320" i="66"/>
  <c r="O320" i="66"/>
  <c r="P320" i="66"/>
  <c r="L321" i="66"/>
  <c r="M321" i="66"/>
  <c r="N321" i="66"/>
  <c r="O321" i="66"/>
  <c r="P321" i="66"/>
  <c r="L322" i="66"/>
  <c r="M322" i="66"/>
  <c r="N322" i="66"/>
  <c r="O322" i="66"/>
  <c r="P322" i="66"/>
  <c r="L323" i="66"/>
  <c r="M323" i="66"/>
  <c r="N323" i="66"/>
  <c r="O323" i="66"/>
  <c r="P323" i="66"/>
  <c r="L324" i="66"/>
  <c r="M324" i="66"/>
  <c r="N324" i="66"/>
  <c r="O324" i="66"/>
  <c r="P324" i="66"/>
  <c r="L325" i="66"/>
  <c r="M325" i="66"/>
  <c r="N325" i="66"/>
  <c r="O325" i="66"/>
  <c r="P325" i="66"/>
  <c r="L326" i="66"/>
  <c r="M326" i="66"/>
  <c r="N326" i="66"/>
  <c r="O326" i="66"/>
  <c r="P326" i="66"/>
  <c r="L327" i="66"/>
  <c r="M327" i="66"/>
  <c r="N327" i="66"/>
  <c r="O327" i="66"/>
  <c r="P327" i="66"/>
  <c r="L328" i="66"/>
  <c r="M328" i="66"/>
  <c r="N328" i="66"/>
  <c r="O328" i="66"/>
  <c r="P328" i="66"/>
  <c r="L329" i="66"/>
  <c r="M329" i="66"/>
  <c r="N329" i="66"/>
  <c r="O329" i="66"/>
  <c r="P329" i="66"/>
  <c r="L330" i="66"/>
  <c r="M330" i="66"/>
  <c r="N330" i="66"/>
  <c r="O330" i="66"/>
  <c r="P330" i="66"/>
  <c r="L331" i="66"/>
  <c r="M331" i="66"/>
  <c r="N331" i="66"/>
  <c r="O331" i="66"/>
  <c r="P331" i="66"/>
  <c r="L332" i="66"/>
  <c r="M332" i="66"/>
  <c r="N332" i="66"/>
  <c r="O332" i="66"/>
  <c r="P332" i="66"/>
  <c r="L333" i="66"/>
  <c r="M333" i="66"/>
  <c r="N333" i="66"/>
  <c r="O333" i="66"/>
  <c r="P333" i="66"/>
  <c r="L334" i="66"/>
  <c r="M334" i="66"/>
  <c r="N334" i="66"/>
  <c r="O334" i="66"/>
  <c r="P334" i="66"/>
  <c r="L335" i="66"/>
  <c r="M335" i="66"/>
  <c r="N335" i="66"/>
  <c r="O335" i="66"/>
  <c r="P335" i="66"/>
  <c r="L336" i="66"/>
  <c r="M336" i="66"/>
  <c r="N336" i="66"/>
  <c r="O336" i="66"/>
  <c r="P336" i="66"/>
  <c r="L337" i="66"/>
  <c r="M337" i="66"/>
  <c r="N337" i="66"/>
  <c r="O337" i="66"/>
  <c r="P337" i="66"/>
  <c r="L338" i="66"/>
  <c r="M338" i="66"/>
  <c r="N338" i="66"/>
  <c r="O338" i="66"/>
  <c r="P338" i="66"/>
  <c r="L339" i="66"/>
  <c r="M339" i="66"/>
  <c r="N339" i="66"/>
  <c r="O339" i="66"/>
  <c r="P339" i="66"/>
  <c r="L340" i="66"/>
  <c r="M340" i="66"/>
  <c r="N340" i="66"/>
  <c r="O340" i="66"/>
  <c r="P340" i="66"/>
  <c r="L341" i="66"/>
  <c r="M341" i="66"/>
  <c r="N341" i="66"/>
  <c r="O341" i="66"/>
  <c r="P341" i="66"/>
  <c r="L342" i="66"/>
  <c r="M342" i="66"/>
  <c r="N342" i="66"/>
  <c r="O342" i="66"/>
  <c r="P342" i="66"/>
  <c r="L343" i="66"/>
  <c r="M343" i="66"/>
  <c r="N343" i="66"/>
  <c r="O343" i="66"/>
  <c r="P343" i="66"/>
  <c r="L344" i="66"/>
  <c r="M344" i="66"/>
  <c r="N344" i="66"/>
  <c r="O344" i="66"/>
  <c r="P344" i="66"/>
  <c r="L345" i="66"/>
  <c r="M345" i="66"/>
  <c r="N345" i="66"/>
  <c r="O345" i="66"/>
  <c r="P345" i="66"/>
  <c r="L346" i="66"/>
  <c r="M346" i="66"/>
  <c r="N346" i="66"/>
  <c r="O346" i="66"/>
  <c r="P346" i="66"/>
  <c r="L347" i="66"/>
  <c r="M347" i="66"/>
  <c r="N347" i="66"/>
  <c r="O347" i="66"/>
  <c r="P347" i="66"/>
  <c r="L348" i="66"/>
  <c r="M348" i="66"/>
  <c r="N348" i="66"/>
  <c r="O348" i="66"/>
  <c r="P348" i="66"/>
  <c r="L349" i="66"/>
  <c r="M349" i="66"/>
  <c r="N349" i="66"/>
  <c r="O349" i="66"/>
  <c r="P349" i="66"/>
  <c r="L350" i="66"/>
  <c r="M350" i="66"/>
  <c r="N350" i="66"/>
  <c r="O350" i="66"/>
  <c r="P350" i="66"/>
  <c r="L351" i="66"/>
  <c r="M351" i="66"/>
  <c r="N351" i="66"/>
  <c r="O351" i="66"/>
  <c r="P351" i="66"/>
  <c r="L352" i="66"/>
  <c r="M352" i="66"/>
  <c r="N352" i="66"/>
  <c r="O352" i="66"/>
  <c r="P352" i="66"/>
  <c r="L353" i="66"/>
  <c r="M353" i="66"/>
  <c r="N353" i="66"/>
  <c r="O353" i="66"/>
  <c r="P353" i="66"/>
  <c r="L354" i="66"/>
  <c r="M354" i="66"/>
  <c r="N354" i="66"/>
  <c r="O354" i="66"/>
  <c r="P354" i="66"/>
  <c r="L355" i="66"/>
  <c r="M355" i="66"/>
  <c r="N355" i="66"/>
  <c r="O355" i="66"/>
  <c r="P355" i="66"/>
  <c r="L356" i="66"/>
  <c r="M356" i="66"/>
  <c r="N356" i="66"/>
  <c r="O356" i="66"/>
  <c r="P356" i="66"/>
  <c r="L357" i="66"/>
  <c r="M357" i="66"/>
  <c r="N357" i="66"/>
  <c r="O357" i="66"/>
  <c r="P357" i="66"/>
  <c r="L358" i="66"/>
  <c r="M358" i="66"/>
  <c r="N358" i="66"/>
  <c r="O358" i="66"/>
  <c r="P358" i="66"/>
  <c r="L359" i="66"/>
  <c r="M359" i="66"/>
  <c r="N359" i="66"/>
  <c r="O359" i="66"/>
  <c r="P359" i="66"/>
  <c r="L360" i="66"/>
  <c r="M360" i="66"/>
  <c r="N360" i="66"/>
  <c r="O360" i="66"/>
  <c r="P360" i="66"/>
  <c r="L361" i="66"/>
  <c r="M361" i="66"/>
  <c r="N361" i="66"/>
  <c r="O361" i="66"/>
  <c r="P361" i="66"/>
  <c r="L362" i="66"/>
  <c r="M362" i="66"/>
  <c r="N362" i="66"/>
  <c r="O362" i="66"/>
  <c r="P362" i="66"/>
  <c r="L363" i="66"/>
  <c r="M363" i="66"/>
  <c r="N363" i="66"/>
  <c r="O363" i="66"/>
  <c r="P363" i="66"/>
  <c r="L364" i="66"/>
  <c r="M364" i="66"/>
  <c r="N364" i="66"/>
  <c r="O364" i="66"/>
  <c r="P364" i="66"/>
  <c r="L365" i="66"/>
  <c r="M365" i="66"/>
  <c r="N365" i="66"/>
  <c r="O365" i="66"/>
  <c r="P365" i="66"/>
  <c r="L366" i="66"/>
  <c r="M366" i="66"/>
  <c r="N366" i="66"/>
  <c r="O366" i="66"/>
  <c r="P366" i="66"/>
  <c r="L367" i="66"/>
  <c r="M367" i="66"/>
  <c r="N367" i="66"/>
  <c r="O367" i="66"/>
  <c r="P367" i="66"/>
  <c r="L368" i="66"/>
  <c r="M368" i="66"/>
  <c r="N368" i="66"/>
  <c r="O368" i="66"/>
  <c r="P368" i="66"/>
  <c r="L369" i="66"/>
  <c r="M369" i="66"/>
  <c r="N369" i="66"/>
  <c r="O369" i="66"/>
  <c r="P369" i="66"/>
  <c r="L370" i="66"/>
  <c r="M370" i="66"/>
  <c r="N370" i="66"/>
  <c r="O370" i="66"/>
  <c r="P370" i="66"/>
  <c r="L371" i="66"/>
  <c r="M371" i="66"/>
  <c r="N371" i="66"/>
  <c r="O371" i="66"/>
  <c r="P371" i="66"/>
  <c r="L372" i="66"/>
  <c r="M372" i="66"/>
  <c r="N372" i="66"/>
  <c r="O372" i="66"/>
  <c r="P372" i="66"/>
  <c r="L373" i="66"/>
  <c r="M373" i="66"/>
  <c r="N373" i="66"/>
  <c r="O373" i="66"/>
  <c r="P373" i="66"/>
  <c r="L374" i="66"/>
  <c r="M374" i="66"/>
  <c r="N374" i="66"/>
  <c r="O374" i="66"/>
  <c r="P374" i="66"/>
  <c r="L375" i="66"/>
  <c r="M375" i="66"/>
  <c r="N375" i="66"/>
  <c r="O375" i="66"/>
  <c r="P375" i="66"/>
  <c r="L376" i="66"/>
  <c r="M376" i="66"/>
  <c r="N376" i="66"/>
  <c r="O376" i="66"/>
  <c r="P376" i="66"/>
  <c r="L377" i="66"/>
  <c r="M377" i="66"/>
  <c r="N377" i="66"/>
  <c r="O377" i="66"/>
  <c r="P377" i="66"/>
  <c r="L378" i="66"/>
  <c r="M378" i="66"/>
  <c r="N378" i="66"/>
  <c r="O378" i="66"/>
  <c r="P378" i="66"/>
  <c r="L379" i="66"/>
  <c r="M379" i="66"/>
  <c r="N379" i="66"/>
  <c r="O379" i="66"/>
  <c r="P379" i="66"/>
  <c r="L380" i="66"/>
  <c r="M380" i="66"/>
  <c r="N380" i="66"/>
  <c r="O380" i="66"/>
  <c r="P380" i="66"/>
  <c r="L381" i="66"/>
  <c r="M381" i="66"/>
  <c r="N381" i="66"/>
  <c r="O381" i="66"/>
  <c r="P381" i="66"/>
  <c r="L382" i="66"/>
  <c r="M382" i="66"/>
  <c r="N382" i="66"/>
  <c r="O382" i="66"/>
  <c r="P382" i="66"/>
  <c r="L383" i="66"/>
  <c r="M383" i="66"/>
  <c r="N383" i="66"/>
  <c r="O383" i="66"/>
  <c r="P383" i="66"/>
  <c r="L384" i="66"/>
  <c r="M384" i="66"/>
  <c r="N384" i="66"/>
  <c r="O384" i="66"/>
  <c r="P384" i="66"/>
  <c r="L385" i="66"/>
  <c r="M385" i="66"/>
  <c r="N385" i="66"/>
  <c r="O385" i="66"/>
  <c r="P385" i="66"/>
  <c r="L386" i="66"/>
  <c r="M386" i="66"/>
  <c r="N386" i="66"/>
  <c r="O386" i="66"/>
  <c r="P386" i="66"/>
  <c r="L387" i="66"/>
  <c r="M387" i="66"/>
  <c r="N387" i="66"/>
  <c r="O387" i="66"/>
  <c r="P387" i="66"/>
  <c r="L388" i="66"/>
  <c r="M388" i="66"/>
  <c r="N388" i="66"/>
  <c r="O388" i="66"/>
  <c r="P388" i="66"/>
  <c r="L389" i="66"/>
  <c r="M389" i="66"/>
  <c r="N389" i="66"/>
  <c r="O389" i="66"/>
  <c r="P389" i="66"/>
  <c r="L390" i="66"/>
  <c r="M390" i="66"/>
  <c r="N390" i="66"/>
  <c r="O390" i="66"/>
  <c r="P390" i="66"/>
  <c r="L391" i="66"/>
  <c r="M391" i="66"/>
  <c r="N391" i="66"/>
  <c r="O391" i="66"/>
  <c r="P391" i="66"/>
  <c r="L392" i="66"/>
  <c r="M392" i="66"/>
  <c r="N392" i="66"/>
  <c r="O392" i="66"/>
  <c r="P392" i="66"/>
  <c r="L393" i="66"/>
  <c r="M393" i="66"/>
  <c r="N393" i="66"/>
  <c r="O393" i="66"/>
  <c r="P393" i="66"/>
  <c r="L394" i="66"/>
  <c r="M394" i="66"/>
  <c r="N394" i="66"/>
  <c r="O394" i="66"/>
  <c r="P394" i="66"/>
  <c r="L395" i="66"/>
  <c r="M395" i="66"/>
  <c r="N395" i="66"/>
  <c r="O395" i="66"/>
  <c r="P395" i="66"/>
  <c r="L396" i="66"/>
  <c r="M396" i="66"/>
  <c r="N396" i="66"/>
  <c r="O396" i="66"/>
  <c r="P396" i="66"/>
  <c r="L397" i="66"/>
  <c r="M397" i="66"/>
  <c r="N397" i="66"/>
  <c r="O397" i="66"/>
  <c r="P397" i="66"/>
  <c r="L398" i="66"/>
  <c r="M398" i="66"/>
  <c r="N398" i="66"/>
  <c r="O398" i="66"/>
  <c r="P398" i="66"/>
  <c r="L399" i="66"/>
  <c r="M399" i="66"/>
  <c r="N399" i="66"/>
  <c r="O399" i="66"/>
  <c r="P399" i="66"/>
  <c r="L400" i="66"/>
  <c r="M400" i="66"/>
  <c r="N400" i="66"/>
  <c r="O400" i="66"/>
  <c r="P400" i="66"/>
  <c r="L401" i="66"/>
  <c r="M401" i="66"/>
  <c r="N401" i="66"/>
  <c r="O401" i="66"/>
  <c r="P401" i="66"/>
  <c r="L402" i="66"/>
  <c r="M402" i="66"/>
  <c r="N402" i="66"/>
  <c r="O402" i="66"/>
  <c r="P402" i="66"/>
  <c r="L403" i="66"/>
  <c r="M403" i="66"/>
  <c r="N403" i="66"/>
  <c r="O403" i="66"/>
  <c r="P403" i="66"/>
  <c r="L404" i="66"/>
  <c r="M404" i="66"/>
  <c r="N404" i="66"/>
  <c r="O404" i="66"/>
  <c r="P404" i="66"/>
  <c r="L405" i="66"/>
  <c r="M405" i="66"/>
  <c r="N405" i="66"/>
  <c r="O405" i="66"/>
  <c r="P405" i="66"/>
  <c r="L406" i="66"/>
  <c r="M406" i="66"/>
  <c r="N406" i="66"/>
  <c r="O406" i="66"/>
  <c r="P406" i="66"/>
  <c r="L407" i="66"/>
  <c r="M407" i="66"/>
  <c r="N407" i="66"/>
  <c r="O407" i="66"/>
  <c r="P407" i="66"/>
  <c r="L408" i="66"/>
  <c r="M408" i="66"/>
  <c r="N408" i="66"/>
  <c r="O408" i="66"/>
  <c r="P408" i="66"/>
  <c r="L409" i="66"/>
  <c r="M409" i="66"/>
  <c r="N409" i="66"/>
  <c r="O409" i="66"/>
  <c r="P409" i="66"/>
  <c r="L410" i="66"/>
  <c r="M410" i="66"/>
  <c r="N410" i="66"/>
  <c r="O410" i="66"/>
  <c r="P410" i="66"/>
  <c r="L411" i="66"/>
  <c r="M411" i="66"/>
  <c r="N411" i="66"/>
  <c r="O411" i="66"/>
  <c r="P411" i="66"/>
  <c r="L412" i="66"/>
  <c r="M412" i="66"/>
  <c r="N412" i="66"/>
  <c r="O412" i="66"/>
  <c r="P412" i="66"/>
  <c r="L413" i="66"/>
  <c r="M413" i="66"/>
  <c r="N413" i="66"/>
  <c r="O413" i="66"/>
  <c r="P413" i="66"/>
  <c r="L414" i="66"/>
  <c r="M414" i="66"/>
  <c r="N414" i="66"/>
  <c r="O414" i="66"/>
  <c r="P414" i="66"/>
  <c r="L415" i="66"/>
  <c r="M415" i="66"/>
  <c r="N415" i="66"/>
  <c r="O415" i="66"/>
  <c r="P415" i="66"/>
  <c r="L416" i="66"/>
  <c r="M416" i="66"/>
  <c r="N416" i="66"/>
  <c r="O416" i="66"/>
  <c r="P416" i="66"/>
  <c r="L417" i="66"/>
  <c r="M417" i="66"/>
  <c r="N417" i="66"/>
  <c r="O417" i="66"/>
  <c r="P417" i="66"/>
  <c r="L418" i="66"/>
  <c r="M418" i="66"/>
  <c r="N418" i="66"/>
  <c r="O418" i="66"/>
  <c r="P418" i="66"/>
  <c r="L419" i="66"/>
  <c r="M419" i="66"/>
  <c r="N419" i="66"/>
  <c r="O419" i="66"/>
  <c r="P419" i="66"/>
  <c r="L420" i="66"/>
  <c r="M420" i="66"/>
  <c r="N420" i="66"/>
  <c r="O420" i="66"/>
  <c r="P420" i="66"/>
  <c r="L421" i="66"/>
  <c r="M421" i="66"/>
  <c r="N421" i="66"/>
  <c r="O421" i="66"/>
  <c r="P421" i="66"/>
  <c r="L422" i="66"/>
  <c r="M422" i="66"/>
  <c r="N422" i="66"/>
  <c r="O422" i="66"/>
  <c r="P422" i="66"/>
  <c r="L423" i="66"/>
  <c r="M423" i="66"/>
  <c r="N423" i="66"/>
  <c r="O423" i="66"/>
  <c r="P423" i="66"/>
  <c r="L424" i="66"/>
  <c r="M424" i="66"/>
  <c r="N424" i="66"/>
  <c r="O424" i="66"/>
  <c r="P424" i="66"/>
  <c r="L425" i="66"/>
  <c r="M425" i="66"/>
  <c r="N425" i="66"/>
  <c r="O425" i="66"/>
  <c r="P425" i="66"/>
  <c r="L426" i="66"/>
  <c r="M426" i="66"/>
  <c r="N426" i="66"/>
  <c r="O426" i="66"/>
  <c r="P426" i="66"/>
  <c r="L427" i="66"/>
  <c r="M427" i="66"/>
  <c r="N427" i="66"/>
  <c r="O427" i="66"/>
  <c r="P427" i="66"/>
  <c r="L428" i="66"/>
  <c r="M428" i="66"/>
  <c r="N428" i="66"/>
  <c r="O428" i="66"/>
  <c r="P428" i="66"/>
  <c r="L429" i="66"/>
  <c r="M429" i="66"/>
  <c r="N429" i="66"/>
  <c r="O429" i="66"/>
  <c r="P429" i="66"/>
  <c r="L430" i="66"/>
  <c r="M430" i="66"/>
  <c r="N430" i="66"/>
  <c r="O430" i="66"/>
  <c r="P430" i="66"/>
  <c r="L431" i="66"/>
  <c r="M431" i="66"/>
  <c r="N431" i="66"/>
  <c r="O431" i="66"/>
  <c r="P431" i="66"/>
  <c r="L432" i="66"/>
  <c r="M432" i="66"/>
  <c r="N432" i="66"/>
  <c r="O432" i="66"/>
  <c r="P432" i="66"/>
  <c r="L433" i="66"/>
  <c r="M433" i="66"/>
  <c r="N433" i="66"/>
  <c r="O433" i="66"/>
  <c r="P433" i="66"/>
  <c r="L434" i="66"/>
  <c r="M434" i="66"/>
  <c r="N434" i="66"/>
  <c r="O434" i="66"/>
  <c r="P434" i="66"/>
  <c r="L435" i="66"/>
  <c r="M435" i="66"/>
  <c r="N435" i="66"/>
  <c r="O435" i="66"/>
  <c r="P435" i="66"/>
  <c r="L436" i="66"/>
  <c r="M436" i="66"/>
  <c r="N436" i="66"/>
  <c r="O436" i="66"/>
  <c r="P436" i="66"/>
  <c r="L437" i="66"/>
  <c r="M437" i="66"/>
  <c r="N437" i="66"/>
  <c r="O437" i="66"/>
  <c r="P437" i="66"/>
  <c r="L438" i="66"/>
  <c r="M438" i="66"/>
  <c r="N438" i="66"/>
  <c r="O438" i="66"/>
  <c r="P438" i="66"/>
  <c r="L439" i="66"/>
  <c r="M439" i="66"/>
  <c r="N439" i="66"/>
  <c r="O439" i="66"/>
  <c r="P439" i="66"/>
  <c r="L440" i="66"/>
  <c r="M440" i="66"/>
  <c r="N440" i="66"/>
  <c r="O440" i="66"/>
  <c r="P440" i="66"/>
  <c r="L441" i="66"/>
  <c r="M441" i="66"/>
  <c r="N441" i="66"/>
  <c r="O441" i="66"/>
  <c r="P441" i="66"/>
  <c r="L442" i="66"/>
  <c r="M442" i="66"/>
  <c r="N442" i="66"/>
  <c r="O442" i="66"/>
  <c r="P442" i="66"/>
  <c r="L443" i="66"/>
  <c r="M443" i="66"/>
  <c r="N443" i="66"/>
  <c r="O443" i="66"/>
  <c r="P443" i="66"/>
  <c r="L444" i="66"/>
  <c r="M444" i="66"/>
  <c r="N444" i="66"/>
  <c r="O444" i="66"/>
  <c r="P444" i="66"/>
  <c r="L445" i="66"/>
  <c r="M445" i="66"/>
  <c r="N445" i="66"/>
  <c r="O445" i="66"/>
  <c r="P445" i="66"/>
  <c r="L446" i="66"/>
  <c r="M446" i="66"/>
  <c r="N446" i="66"/>
  <c r="O446" i="66"/>
  <c r="P446" i="66"/>
  <c r="L447" i="66"/>
  <c r="M447" i="66"/>
  <c r="N447" i="66"/>
  <c r="O447" i="66"/>
  <c r="P447" i="66"/>
  <c r="L448" i="66"/>
  <c r="M448" i="66"/>
  <c r="N448" i="66"/>
  <c r="O448" i="66"/>
  <c r="P448" i="66"/>
  <c r="L449" i="66"/>
  <c r="M449" i="66"/>
  <c r="N449" i="66"/>
  <c r="O449" i="66"/>
  <c r="P449" i="66"/>
  <c r="L450" i="66"/>
  <c r="M450" i="66"/>
  <c r="N450" i="66"/>
  <c r="O450" i="66"/>
  <c r="P450" i="66"/>
  <c r="L451" i="66"/>
  <c r="M451" i="66"/>
  <c r="N451" i="66"/>
  <c r="O451" i="66"/>
  <c r="P451" i="66"/>
  <c r="L452" i="66"/>
  <c r="M452" i="66"/>
  <c r="N452" i="66"/>
  <c r="O452" i="66"/>
  <c r="P452" i="66"/>
  <c r="L453" i="66"/>
  <c r="M453" i="66"/>
  <c r="N453" i="66"/>
  <c r="O453" i="66"/>
  <c r="P453" i="66"/>
  <c r="L454" i="66"/>
  <c r="M454" i="66"/>
  <c r="N454" i="66"/>
  <c r="O454" i="66"/>
  <c r="P454" i="66"/>
  <c r="L455" i="66"/>
  <c r="M455" i="66"/>
  <c r="N455" i="66"/>
  <c r="O455" i="66"/>
  <c r="P455" i="66"/>
  <c r="L456" i="66"/>
  <c r="M456" i="66"/>
  <c r="N456" i="66"/>
  <c r="O456" i="66"/>
  <c r="P456" i="66"/>
  <c r="L457" i="66"/>
  <c r="M457" i="66"/>
  <c r="N457" i="66"/>
  <c r="O457" i="66"/>
  <c r="P457" i="66"/>
  <c r="L458" i="66"/>
  <c r="M458" i="66"/>
  <c r="N458" i="66"/>
  <c r="O458" i="66"/>
  <c r="P458" i="66"/>
  <c r="L459" i="66"/>
  <c r="M459" i="66"/>
  <c r="N459" i="66"/>
  <c r="O459" i="66"/>
  <c r="P459" i="66"/>
  <c r="L460" i="66"/>
  <c r="M460" i="66"/>
  <c r="N460" i="66"/>
  <c r="O460" i="66"/>
  <c r="P460" i="66"/>
  <c r="L461" i="66"/>
  <c r="M461" i="66"/>
  <c r="N461" i="66"/>
  <c r="O461" i="66"/>
  <c r="P461" i="66"/>
  <c r="L462" i="66"/>
  <c r="M462" i="66"/>
  <c r="N462" i="66"/>
  <c r="O462" i="66"/>
  <c r="P462" i="66"/>
  <c r="L463" i="66"/>
  <c r="M463" i="66"/>
  <c r="N463" i="66"/>
  <c r="O463" i="66"/>
  <c r="P463" i="66"/>
  <c r="L464" i="66"/>
  <c r="M464" i="66"/>
  <c r="N464" i="66"/>
  <c r="O464" i="66"/>
  <c r="P464" i="66"/>
  <c r="L465" i="66"/>
  <c r="M465" i="66"/>
  <c r="N465" i="66"/>
  <c r="O465" i="66"/>
  <c r="P465" i="66"/>
  <c r="L466" i="66"/>
  <c r="M466" i="66"/>
  <c r="N466" i="66"/>
  <c r="O466" i="66"/>
  <c r="P466" i="66"/>
  <c r="L467" i="66"/>
  <c r="M467" i="66"/>
  <c r="N467" i="66"/>
  <c r="O467" i="66"/>
  <c r="P467" i="66"/>
  <c r="L468" i="66"/>
  <c r="M468" i="66"/>
  <c r="N468" i="66"/>
  <c r="O468" i="66"/>
  <c r="P468" i="66"/>
  <c r="L469" i="66"/>
  <c r="M469" i="66"/>
  <c r="N469" i="66"/>
  <c r="O469" i="66"/>
  <c r="P469" i="66"/>
  <c r="L470" i="66"/>
  <c r="M470" i="66"/>
  <c r="N470" i="66"/>
  <c r="O470" i="66"/>
  <c r="P470" i="66"/>
  <c r="L471" i="66"/>
  <c r="M471" i="66"/>
  <c r="N471" i="66"/>
  <c r="O471" i="66"/>
  <c r="P471" i="66"/>
  <c r="L472" i="66"/>
  <c r="M472" i="66"/>
  <c r="N472" i="66"/>
  <c r="O472" i="66"/>
  <c r="P472" i="66"/>
  <c r="L473" i="66"/>
  <c r="M473" i="66"/>
  <c r="N473" i="66"/>
  <c r="O473" i="66"/>
  <c r="P473" i="66"/>
  <c r="L474" i="66"/>
  <c r="M474" i="66"/>
  <c r="N474" i="66"/>
  <c r="O474" i="66"/>
  <c r="P474" i="66"/>
  <c r="L475" i="66"/>
  <c r="M475" i="66"/>
  <c r="N475" i="66"/>
  <c r="O475" i="66"/>
  <c r="P475" i="66"/>
  <c r="L476" i="66"/>
  <c r="M476" i="66"/>
  <c r="N476" i="66"/>
  <c r="O476" i="66"/>
  <c r="P476" i="66"/>
  <c r="L477" i="66"/>
  <c r="M477" i="66"/>
  <c r="N477" i="66"/>
  <c r="O477" i="66"/>
  <c r="P477" i="66"/>
  <c r="L478" i="66"/>
  <c r="M478" i="66"/>
  <c r="N478" i="66"/>
  <c r="O478" i="66"/>
  <c r="P478" i="66"/>
  <c r="L479" i="66"/>
  <c r="M479" i="66"/>
  <c r="N479" i="66"/>
  <c r="O479" i="66"/>
  <c r="P479" i="66"/>
  <c r="L480" i="66"/>
  <c r="M480" i="66"/>
  <c r="N480" i="66"/>
  <c r="O480" i="66"/>
  <c r="P480" i="66"/>
  <c r="L481" i="66"/>
  <c r="M481" i="66"/>
  <c r="N481" i="66"/>
  <c r="O481" i="66"/>
  <c r="P481" i="66"/>
  <c r="L482" i="66"/>
  <c r="M482" i="66"/>
  <c r="N482" i="66"/>
  <c r="O482" i="66"/>
  <c r="P482" i="66"/>
  <c r="L483" i="66"/>
  <c r="M483" i="66"/>
  <c r="N483" i="66"/>
  <c r="O483" i="66"/>
  <c r="P483" i="66"/>
  <c r="L484" i="66"/>
  <c r="M484" i="66"/>
  <c r="N484" i="66"/>
  <c r="O484" i="66"/>
  <c r="P484" i="66"/>
  <c r="L485" i="66"/>
  <c r="M485" i="66"/>
  <c r="N485" i="66"/>
  <c r="O485" i="66"/>
  <c r="P485" i="66"/>
  <c r="L486" i="66"/>
  <c r="M486" i="66"/>
  <c r="N486" i="66"/>
  <c r="O486" i="66"/>
  <c r="P486" i="66"/>
  <c r="L487" i="66"/>
  <c r="M487" i="66"/>
  <c r="N487" i="66"/>
  <c r="O487" i="66"/>
  <c r="P487" i="66"/>
  <c r="L488" i="66"/>
  <c r="M488" i="66"/>
  <c r="N488" i="66"/>
  <c r="O488" i="66"/>
  <c r="P488" i="66"/>
  <c r="L489" i="66"/>
  <c r="M489" i="66"/>
  <c r="N489" i="66"/>
  <c r="O489" i="66"/>
  <c r="P489" i="66"/>
  <c r="L490" i="66"/>
  <c r="M490" i="66"/>
  <c r="N490" i="66"/>
  <c r="O490" i="66"/>
  <c r="P490" i="66"/>
  <c r="L491" i="66"/>
  <c r="M491" i="66"/>
  <c r="N491" i="66"/>
  <c r="O491" i="66"/>
  <c r="P491" i="66"/>
  <c r="L492" i="66"/>
  <c r="M492" i="66"/>
  <c r="N492" i="66"/>
  <c r="O492" i="66"/>
  <c r="P492" i="66"/>
  <c r="L493" i="66"/>
  <c r="M493" i="66"/>
  <c r="N493" i="66"/>
  <c r="O493" i="66"/>
  <c r="P493" i="66"/>
  <c r="L494" i="66"/>
  <c r="M494" i="66"/>
  <c r="N494" i="66"/>
  <c r="O494" i="66"/>
  <c r="P494" i="66"/>
  <c r="L495" i="66"/>
  <c r="M495" i="66"/>
  <c r="N495" i="66"/>
  <c r="O495" i="66"/>
  <c r="P495" i="66"/>
  <c r="L496" i="66"/>
  <c r="M496" i="66"/>
  <c r="N496" i="66"/>
  <c r="O496" i="66"/>
  <c r="P496" i="66"/>
  <c r="L497" i="66"/>
  <c r="M497" i="66"/>
  <c r="N497" i="66"/>
  <c r="O497" i="66"/>
  <c r="P497" i="66"/>
  <c r="L498" i="66"/>
  <c r="M498" i="66"/>
  <c r="N498" i="66"/>
  <c r="O498" i="66"/>
  <c r="P498" i="66"/>
  <c r="L499" i="66"/>
  <c r="M499" i="66"/>
  <c r="N499" i="66"/>
  <c r="O499" i="66"/>
  <c r="P499" i="66"/>
  <c r="L500" i="66"/>
  <c r="M500" i="66"/>
  <c r="N500" i="66"/>
  <c r="O500" i="66"/>
  <c r="P500" i="66"/>
  <c r="L501" i="66"/>
  <c r="M501" i="66"/>
  <c r="N501" i="66"/>
  <c r="O501" i="66"/>
  <c r="P501" i="66"/>
  <c r="L502" i="66"/>
  <c r="M502" i="66"/>
  <c r="N502" i="66"/>
  <c r="O502" i="66"/>
  <c r="P502" i="66"/>
  <c r="L503" i="66"/>
  <c r="M503" i="66"/>
  <c r="N503" i="66"/>
  <c r="O503" i="66"/>
  <c r="P503" i="66"/>
  <c r="L504" i="66"/>
  <c r="M504" i="66"/>
  <c r="N504" i="66"/>
  <c r="O504" i="66"/>
  <c r="P504" i="66"/>
  <c r="L505" i="66"/>
  <c r="M505" i="66"/>
  <c r="N505" i="66"/>
  <c r="O505" i="66"/>
  <c r="P505" i="66"/>
  <c r="L506" i="66"/>
  <c r="M506" i="66"/>
  <c r="N506" i="66"/>
  <c r="O506" i="66"/>
  <c r="P506" i="66"/>
  <c r="L507" i="66"/>
  <c r="M507" i="66"/>
  <c r="N507" i="66"/>
  <c r="O507" i="66"/>
  <c r="P507" i="66"/>
  <c r="L508" i="66"/>
  <c r="M508" i="66"/>
  <c r="N508" i="66"/>
  <c r="O508" i="66"/>
  <c r="P508" i="66"/>
  <c r="L509" i="66"/>
  <c r="M509" i="66"/>
  <c r="N509" i="66"/>
  <c r="O509" i="66"/>
  <c r="P509" i="66"/>
  <c r="L510" i="66"/>
  <c r="M510" i="66"/>
  <c r="N510" i="66"/>
  <c r="O510" i="66"/>
  <c r="P510" i="66"/>
  <c r="L511" i="66"/>
  <c r="M511" i="66"/>
  <c r="N511" i="66"/>
  <c r="O511" i="66"/>
  <c r="P511" i="66"/>
  <c r="L512" i="66"/>
  <c r="M512" i="66"/>
  <c r="N512" i="66"/>
  <c r="O512" i="66"/>
  <c r="P512" i="66"/>
  <c r="L513" i="66"/>
  <c r="M513" i="66"/>
  <c r="N513" i="66"/>
  <c r="O513" i="66"/>
  <c r="P513" i="66"/>
  <c r="L514" i="66"/>
  <c r="M514" i="66"/>
  <c r="N514" i="66"/>
  <c r="O514" i="66"/>
  <c r="P514" i="66"/>
  <c r="L515" i="66"/>
  <c r="M515" i="66"/>
  <c r="N515" i="66"/>
  <c r="O515" i="66"/>
  <c r="P515" i="66"/>
  <c r="L516" i="66"/>
  <c r="M516" i="66"/>
  <c r="N516" i="66"/>
  <c r="O516" i="66"/>
  <c r="P516" i="66"/>
  <c r="L517" i="66"/>
  <c r="M517" i="66"/>
  <c r="N517" i="66"/>
  <c r="O517" i="66"/>
  <c r="P517" i="66"/>
  <c r="L518" i="66"/>
  <c r="M518" i="66"/>
  <c r="N518" i="66"/>
  <c r="O518" i="66"/>
  <c r="P518" i="66"/>
  <c r="L519" i="66"/>
  <c r="M519" i="66"/>
  <c r="N519" i="66"/>
  <c r="O519" i="66"/>
  <c r="P519" i="66"/>
  <c r="L520" i="66"/>
  <c r="M520" i="66"/>
  <c r="N520" i="66"/>
  <c r="O520" i="66"/>
  <c r="P520" i="66"/>
  <c r="L521" i="66"/>
  <c r="M521" i="66"/>
  <c r="N521" i="66"/>
  <c r="O521" i="66"/>
  <c r="P521" i="66"/>
  <c r="L522" i="66"/>
  <c r="M522" i="66"/>
  <c r="N522" i="66"/>
  <c r="O522" i="66"/>
  <c r="P522" i="66"/>
  <c r="L523" i="66"/>
  <c r="M523" i="66"/>
  <c r="N523" i="66"/>
  <c r="O523" i="66"/>
  <c r="P523" i="66"/>
  <c r="L524" i="66"/>
  <c r="M524" i="66"/>
  <c r="N524" i="66"/>
  <c r="O524" i="66"/>
  <c r="P524" i="66"/>
  <c r="L525" i="66"/>
  <c r="M525" i="66"/>
  <c r="N525" i="66"/>
  <c r="O525" i="66"/>
  <c r="P525" i="66"/>
  <c r="L526" i="66"/>
  <c r="M526" i="66"/>
  <c r="N526" i="66"/>
  <c r="O526" i="66"/>
  <c r="P526" i="66"/>
  <c r="L527" i="66"/>
  <c r="M527" i="66"/>
  <c r="N527" i="66"/>
  <c r="O527" i="66"/>
  <c r="P527" i="66"/>
  <c r="L528" i="66"/>
  <c r="M528" i="66"/>
  <c r="N528" i="66"/>
  <c r="O528" i="66"/>
  <c r="P528" i="66"/>
  <c r="L529" i="66"/>
  <c r="M529" i="66"/>
  <c r="N529" i="66"/>
  <c r="O529" i="66"/>
  <c r="P529" i="66"/>
  <c r="L530" i="66"/>
  <c r="M530" i="66"/>
  <c r="N530" i="66"/>
  <c r="O530" i="66"/>
  <c r="P530" i="66"/>
  <c r="L531" i="66"/>
  <c r="M531" i="66"/>
  <c r="N531" i="66"/>
  <c r="O531" i="66"/>
  <c r="P531" i="66"/>
  <c r="L532" i="66"/>
  <c r="M532" i="66"/>
  <c r="N532" i="66"/>
  <c r="O532" i="66"/>
  <c r="P532" i="66"/>
  <c r="L533" i="66"/>
  <c r="M533" i="66"/>
  <c r="N533" i="66"/>
  <c r="O533" i="66"/>
  <c r="P533" i="66"/>
  <c r="L534" i="66"/>
  <c r="M534" i="66"/>
  <c r="N534" i="66"/>
  <c r="O534" i="66"/>
  <c r="P534" i="66"/>
  <c r="L535" i="66"/>
  <c r="M535" i="66"/>
  <c r="N535" i="66"/>
  <c r="O535" i="66"/>
  <c r="P535" i="66"/>
  <c r="L536" i="66"/>
  <c r="M536" i="66"/>
  <c r="N536" i="66"/>
  <c r="O536" i="66"/>
  <c r="P536" i="66"/>
  <c r="L537" i="66"/>
  <c r="M537" i="66"/>
  <c r="N537" i="66"/>
  <c r="O537" i="66"/>
  <c r="P537" i="66"/>
  <c r="L538" i="66"/>
  <c r="M538" i="66"/>
  <c r="N538" i="66"/>
  <c r="O538" i="66"/>
  <c r="P538" i="66"/>
  <c r="L539" i="66"/>
  <c r="M539" i="66"/>
  <c r="N539" i="66"/>
  <c r="O539" i="66"/>
  <c r="P539" i="66"/>
  <c r="L540" i="66"/>
  <c r="M540" i="66"/>
  <c r="N540" i="66"/>
  <c r="O540" i="66"/>
  <c r="P540" i="66"/>
  <c r="L541" i="66"/>
  <c r="M541" i="66"/>
  <c r="N541" i="66"/>
  <c r="O541" i="66"/>
  <c r="P541" i="66"/>
  <c r="L542" i="66"/>
  <c r="M542" i="66"/>
  <c r="N542" i="66"/>
  <c r="O542" i="66"/>
  <c r="P542" i="66"/>
  <c r="L543" i="66"/>
  <c r="M543" i="66"/>
  <c r="N543" i="66"/>
  <c r="O543" i="66"/>
  <c r="P543" i="66"/>
  <c r="L544" i="66"/>
  <c r="M544" i="66"/>
  <c r="N544" i="66"/>
  <c r="O544" i="66"/>
  <c r="P544" i="66"/>
  <c r="L545" i="66"/>
  <c r="M545" i="66"/>
  <c r="N545" i="66"/>
  <c r="O545" i="66"/>
  <c r="P545" i="66"/>
  <c r="L546" i="66"/>
  <c r="M546" i="66"/>
  <c r="N546" i="66"/>
  <c r="O546" i="66"/>
  <c r="P546" i="66"/>
  <c r="L547" i="66"/>
  <c r="M547" i="66"/>
  <c r="N547" i="66"/>
  <c r="O547" i="66"/>
  <c r="P547" i="66"/>
  <c r="L548" i="66"/>
  <c r="M548" i="66"/>
  <c r="N548" i="66"/>
  <c r="O548" i="66"/>
  <c r="P548" i="66"/>
  <c r="L549" i="66"/>
  <c r="M549" i="66"/>
  <c r="N549" i="66"/>
  <c r="O549" i="66"/>
  <c r="P549" i="66"/>
  <c r="L550" i="66"/>
  <c r="M550" i="66"/>
  <c r="N550" i="66"/>
  <c r="O550" i="66"/>
  <c r="P550" i="66"/>
  <c r="L551" i="66"/>
  <c r="M551" i="66"/>
  <c r="N551" i="66"/>
  <c r="O551" i="66"/>
  <c r="P551" i="66"/>
  <c r="L552" i="66"/>
  <c r="M552" i="66"/>
  <c r="N552" i="66"/>
  <c r="O552" i="66"/>
  <c r="P552" i="66"/>
  <c r="L553" i="66"/>
  <c r="M553" i="66"/>
  <c r="N553" i="66"/>
  <c r="O553" i="66"/>
  <c r="P553" i="66"/>
  <c r="L554" i="66"/>
  <c r="M554" i="66"/>
  <c r="N554" i="66"/>
  <c r="O554" i="66"/>
  <c r="P554" i="66"/>
  <c r="L555" i="66"/>
  <c r="M555" i="66"/>
  <c r="N555" i="66"/>
  <c r="O555" i="66"/>
  <c r="P555" i="66"/>
  <c r="L556" i="66"/>
  <c r="M556" i="66"/>
  <c r="N556" i="66"/>
  <c r="O556" i="66"/>
  <c r="P556" i="66"/>
  <c r="L557" i="66"/>
  <c r="M557" i="66"/>
  <c r="N557" i="66"/>
  <c r="O557" i="66"/>
  <c r="P557" i="66"/>
  <c r="L558" i="66"/>
  <c r="M558" i="66"/>
  <c r="N558" i="66"/>
  <c r="O558" i="66"/>
  <c r="P558" i="66"/>
  <c r="L559" i="66"/>
  <c r="M559" i="66"/>
  <c r="N559" i="66"/>
  <c r="O559" i="66"/>
  <c r="P559" i="66"/>
  <c r="L560" i="66"/>
  <c r="M560" i="66"/>
  <c r="N560" i="66"/>
  <c r="O560" i="66"/>
  <c r="P560" i="66"/>
  <c r="L561" i="66"/>
  <c r="M561" i="66"/>
  <c r="N561" i="66"/>
  <c r="O561" i="66"/>
  <c r="P561" i="66"/>
  <c r="L562" i="66"/>
  <c r="M562" i="66"/>
  <c r="N562" i="66"/>
  <c r="O562" i="66"/>
  <c r="P562" i="66"/>
  <c r="L563" i="66"/>
  <c r="M563" i="66"/>
  <c r="N563" i="66"/>
  <c r="O563" i="66"/>
  <c r="P563" i="66"/>
  <c r="L564" i="66"/>
  <c r="M564" i="66"/>
  <c r="N564" i="66"/>
  <c r="O564" i="66"/>
  <c r="P564" i="66"/>
  <c r="L565" i="66"/>
  <c r="M565" i="66"/>
  <c r="N565" i="66"/>
  <c r="O565" i="66"/>
  <c r="P565" i="66"/>
  <c r="L566" i="66"/>
  <c r="M566" i="66"/>
  <c r="N566" i="66"/>
  <c r="O566" i="66"/>
  <c r="P566" i="66"/>
  <c r="L567" i="66"/>
  <c r="M567" i="66"/>
  <c r="N567" i="66"/>
  <c r="O567" i="66"/>
  <c r="P567" i="66"/>
  <c r="L568" i="66"/>
  <c r="M568" i="66"/>
  <c r="N568" i="66"/>
  <c r="O568" i="66"/>
  <c r="P568" i="66"/>
  <c r="L569" i="66"/>
  <c r="M569" i="66"/>
  <c r="N569" i="66"/>
  <c r="O569" i="66"/>
  <c r="P569" i="66"/>
  <c r="L570" i="66"/>
  <c r="M570" i="66"/>
  <c r="N570" i="66"/>
  <c r="O570" i="66"/>
  <c r="P570" i="66"/>
  <c r="L571" i="66"/>
  <c r="M571" i="66"/>
  <c r="N571" i="66"/>
  <c r="O571" i="66"/>
  <c r="P571" i="66"/>
  <c r="L572" i="66"/>
  <c r="M572" i="66"/>
  <c r="N572" i="66"/>
  <c r="O572" i="66"/>
  <c r="P572" i="66"/>
  <c r="L573" i="66"/>
  <c r="M573" i="66"/>
  <c r="N573" i="66"/>
  <c r="O573" i="66"/>
  <c r="P573" i="66"/>
  <c r="L574" i="66"/>
  <c r="M574" i="66"/>
  <c r="N574" i="66"/>
  <c r="O574" i="66"/>
  <c r="P574" i="66"/>
  <c r="L575" i="66"/>
  <c r="M575" i="66"/>
  <c r="N575" i="66"/>
  <c r="O575" i="66"/>
  <c r="P575" i="66"/>
  <c r="L576" i="66"/>
  <c r="M576" i="66"/>
  <c r="N576" i="66"/>
  <c r="O576" i="66"/>
  <c r="P576" i="66"/>
  <c r="L577" i="66"/>
  <c r="M577" i="66"/>
  <c r="N577" i="66"/>
  <c r="O577" i="66"/>
  <c r="P577" i="66"/>
  <c r="L578" i="66"/>
  <c r="M578" i="66"/>
  <c r="N578" i="66"/>
  <c r="O578" i="66"/>
  <c r="P578" i="66"/>
  <c r="L579" i="66"/>
  <c r="M579" i="66"/>
  <c r="N579" i="66"/>
  <c r="O579" i="66"/>
  <c r="P579" i="66"/>
  <c r="L580" i="66"/>
  <c r="M580" i="66"/>
  <c r="N580" i="66"/>
  <c r="O580" i="66"/>
  <c r="P580" i="66"/>
  <c r="L581" i="66"/>
  <c r="M581" i="66"/>
  <c r="N581" i="66"/>
  <c r="O581" i="66"/>
  <c r="P581" i="66"/>
  <c r="L582" i="66"/>
  <c r="M582" i="66"/>
  <c r="N582" i="66"/>
  <c r="O582" i="66"/>
  <c r="P582" i="66"/>
  <c r="L583" i="66"/>
  <c r="M583" i="66"/>
  <c r="N583" i="66"/>
  <c r="O583" i="66"/>
  <c r="P583" i="66"/>
  <c r="L584" i="66"/>
  <c r="M584" i="66"/>
  <c r="N584" i="66"/>
  <c r="O584" i="66"/>
  <c r="P584" i="66"/>
  <c r="L585" i="66"/>
  <c r="M585" i="66"/>
  <c r="N585" i="66"/>
  <c r="O585" i="66"/>
  <c r="P585" i="66"/>
  <c r="L586" i="66"/>
  <c r="M586" i="66"/>
  <c r="N586" i="66"/>
  <c r="O586" i="66"/>
  <c r="P586" i="66"/>
  <c r="L587" i="66"/>
  <c r="M587" i="66"/>
  <c r="N587" i="66"/>
  <c r="O587" i="66"/>
  <c r="P587" i="66"/>
  <c r="L588" i="66"/>
  <c r="M588" i="66"/>
  <c r="N588" i="66"/>
  <c r="O588" i="66"/>
  <c r="P588" i="66"/>
  <c r="L589" i="66"/>
  <c r="M589" i="66"/>
  <c r="N589" i="66"/>
  <c r="O589" i="66"/>
  <c r="P589" i="66"/>
  <c r="L590" i="66"/>
  <c r="M590" i="66"/>
  <c r="N590" i="66"/>
  <c r="O590" i="66"/>
  <c r="P590" i="66"/>
  <c r="L591" i="66"/>
  <c r="M591" i="66"/>
  <c r="N591" i="66"/>
  <c r="O591" i="66"/>
  <c r="P591" i="66"/>
  <c r="L592" i="66"/>
  <c r="M592" i="66"/>
  <c r="N592" i="66"/>
  <c r="O592" i="66"/>
  <c r="P592" i="66"/>
  <c r="L593" i="66"/>
  <c r="M593" i="66"/>
  <c r="N593" i="66"/>
  <c r="O593" i="66"/>
  <c r="P593" i="66"/>
  <c r="L594" i="66"/>
  <c r="M594" i="66"/>
  <c r="N594" i="66"/>
  <c r="O594" i="66"/>
  <c r="P594" i="66"/>
  <c r="L595" i="66"/>
  <c r="M595" i="66"/>
  <c r="N595" i="66"/>
  <c r="O595" i="66"/>
  <c r="P595" i="66"/>
  <c r="L596" i="66"/>
  <c r="M596" i="66"/>
  <c r="N596" i="66"/>
  <c r="O596" i="66"/>
  <c r="P596" i="66"/>
  <c r="L597" i="66"/>
  <c r="M597" i="66"/>
  <c r="N597" i="66"/>
  <c r="O597" i="66"/>
  <c r="P597" i="66"/>
  <c r="L598" i="66"/>
  <c r="M598" i="66"/>
  <c r="N598" i="66"/>
  <c r="O598" i="66"/>
  <c r="P598" i="66"/>
  <c r="L599" i="66"/>
  <c r="M599" i="66"/>
  <c r="N599" i="66"/>
  <c r="O599" i="66"/>
  <c r="P599" i="66"/>
  <c r="L600" i="66"/>
  <c r="M600" i="66"/>
  <c r="N600" i="66"/>
  <c r="O600" i="66"/>
  <c r="P600" i="66"/>
  <c r="L601" i="66"/>
  <c r="M601" i="66"/>
  <c r="N601" i="66"/>
  <c r="O601" i="66"/>
  <c r="P601" i="66"/>
  <c r="L602" i="66"/>
  <c r="M602" i="66"/>
  <c r="N602" i="66"/>
  <c r="O602" i="66"/>
  <c r="P602" i="66"/>
  <c r="L603" i="66"/>
  <c r="M603" i="66"/>
  <c r="N603" i="66"/>
  <c r="O603" i="66"/>
  <c r="P603" i="66"/>
  <c r="L604" i="66"/>
  <c r="M604" i="66"/>
  <c r="N604" i="66"/>
  <c r="O604" i="66"/>
  <c r="P604" i="66"/>
  <c r="L605" i="66"/>
  <c r="M605" i="66"/>
  <c r="N605" i="66"/>
  <c r="O605" i="66"/>
  <c r="P605" i="66"/>
  <c r="L606" i="66"/>
  <c r="M606" i="66"/>
  <c r="N606" i="66"/>
  <c r="O606" i="66"/>
  <c r="P606" i="66"/>
  <c r="L607" i="66"/>
  <c r="M607" i="66"/>
  <c r="N607" i="66"/>
  <c r="O607" i="66"/>
  <c r="P607" i="66"/>
  <c r="L608" i="66"/>
  <c r="M608" i="66"/>
  <c r="N608" i="66"/>
  <c r="O608" i="66"/>
  <c r="P608" i="66"/>
  <c r="L609" i="66"/>
  <c r="M609" i="66"/>
  <c r="N609" i="66"/>
  <c r="O609" i="66"/>
  <c r="P609" i="66"/>
  <c r="L610" i="66"/>
  <c r="M610" i="66"/>
  <c r="N610" i="66"/>
  <c r="O610" i="66"/>
  <c r="P610" i="66"/>
  <c r="L611" i="66"/>
  <c r="M611" i="66"/>
  <c r="N611" i="66"/>
  <c r="O611" i="66"/>
  <c r="P611" i="66"/>
  <c r="L612" i="66"/>
  <c r="M612" i="66"/>
  <c r="N612" i="66"/>
  <c r="O612" i="66"/>
  <c r="P612" i="66"/>
  <c r="L613" i="66"/>
  <c r="M613" i="66"/>
  <c r="N613" i="66"/>
  <c r="O613" i="66"/>
  <c r="P613" i="66"/>
  <c r="L614" i="66"/>
  <c r="M614" i="66"/>
  <c r="N614" i="66"/>
  <c r="O614" i="66"/>
  <c r="P614" i="66"/>
  <c r="L615" i="66"/>
  <c r="M615" i="66"/>
  <c r="N615" i="66"/>
  <c r="O615" i="66"/>
  <c r="P615" i="66"/>
  <c r="L616" i="66"/>
  <c r="M616" i="66"/>
  <c r="N616" i="66"/>
  <c r="O616" i="66"/>
  <c r="P616" i="66"/>
  <c r="L617" i="66"/>
  <c r="M617" i="66"/>
  <c r="N617" i="66"/>
  <c r="O617" i="66"/>
  <c r="P617" i="66"/>
  <c r="L618" i="66"/>
  <c r="M618" i="66"/>
  <c r="N618" i="66"/>
  <c r="O618" i="66"/>
  <c r="P618" i="66"/>
  <c r="L619" i="66"/>
  <c r="M619" i="66"/>
  <c r="N619" i="66"/>
  <c r="O619" i="66"/>
  <c r="P619" i="66"/>
  <c r="L620" i="66"/>
  <c r="M620" i="66"/>
  <c r="N620" i="66"/>
  <c r="O620" i="66"/>
  <c r="P620" i="66"/>
  <c r="L621" i="66"/>
  <c r="M621" i="66"/>
  <c r="N621" i="66"/>
  <c r="O621" i="66"/>
  <c r="P621" i="66"/>
  <c r="L622" i="66"/>
  <c r="M622" i="66"/>
  <c r="N622" i="66"/>
  <c r="O622" i="66"/>
  <c r="P622" i="66"/>
  <c r="L623" i="66"/>
  <c r="M623" i="66"/>
  <c r="N623" i="66"/>
  <c r="O623" i="66"/>
  <c r="P623" i="66"/>
  <c r="L624" i="66"/>
  <c r="M624" i="66"/>
  <c r="N624" i="66"/>
  <c r="O624" i="66"/>
  <c r="P624" i="66"/>
  <c r="L625" i="66"/>
  <c r="M625" i="66"/>
  <c r="N625" i="66"/>
  <c r="O625" i="66"/>
  <c r="P625" i="66"/>
  <c r="L626" i="66"/>
  <c r="M626" i="66"/>
  <c r="N626" i="66"/>
  <c r="O626" i="66"/>
  <c r="P626" i="66"/>
  <c r="L627" i="66"/>
  <c r="M627" i="66"/>
  <c r="N627" i="66"/>
  <c r="O627" i="66"/>
  <c r="P627" i="66"/>
  <c r="L628" i="66"/>
  <c r="M628" i="66"/>
  <c r="N628" i="66"/>
  <c r="O628" i="66"/>
  <c r="P628" i="66"/>
  <c r="L629" i="66"/>
  <c r="M629" i="66"/>
  <c r="N629" i="66"/>
  <c r="O629" i="66"/>
  <c r="P629" i="66"/>
  <c r="L630" i="66"/>
  <c r="M630" i="66"/>
  <c r="N630" i="66"/>
  <c r="O630" i="66"/>
  <c r="P630" i="66"/>
  <c r="L631" i="66"/>
  <c r="M631" i="66"/>
  <c r="N631" i="66"/>
  <c r="O631" i="66"/>
  <c r="P631" i="66"/>
  <c r="L632" i="66"/>
  <c r="M632" i="66"/>
  <c r="N632" i="66"/>
  <c r="O632" i="66"/>
  <c r="P632" i="66"/>
  <c r="L633" i="66"/>
  <c r="M633" i="66"/>
  <c r="N633" i="66"/>
  <c r="O633" i="66"/>
  <c r="P633" i="66"/>
  <c r="L634" i="66"/>
  <c r="M634" i="66"/>
  <c r="N634" i="66"/>
  <c r="O634" i="66"/>
  <c r="P634" i="66"/>
  <c r="L635" i="66"/>
  <c r="M635" i="66"/>
  <c r="N635" i="66"/>
  <c r="O635" i="66"/>
  <c r="P635" i="66"/>
  <c r="L636" i="66"/>
  <c r="M636" i="66"/>
  <c r="N636" i="66"/>
  <c r="O636" i="66"/>
  <c r="P636" i="66"/>
  <c r="L637" i="66"/>
  <c r="M637" i="66"/>
  <c r="N637" i="66"/>
  <c r="O637" i="66"/>
  <c r="P637" i="66"/>
  <c r="L638" i="66"/>
  <c r="M638" i="66"/>
  <c r="N638" i="66"/>
  <c r="O638" i="66"/>
  <c r="P638" i="66"/>
  <c r="L639" i="66"/>
  <c r="M639" i="66"/>
  <c r="N639" i="66"/>
  <c r="O639" i="66"/>
  <c r="P639" i="66"/>
  <c r="L640" i="66"/>
  <c r="M640" i="66"/>
  <c r="N640" i="66"/>
  <c r="O640" i="66"/>
  <c r="P640" i="66"/>
  <c r="L641" i="66"/>
  <c r="M641" i="66"/>
  <c r="N641" i="66"/>
  <c r="O641" i="66"/>
  <c r="P641" i="66"/>
  <c r="L642" i="66"/>
  <c r="M642" i="66"/>
  <c r="N642" i="66"/>
  <c r="O642" i="66"/>
  <c r="P642" i="66"/>
  <c r="L643" i="66"/>
  <c r="M643" i="66"/>
  <c r="N643" i="66"/>
  <c r="O643" i="66"/>
  <c r="P643" i="66"/>
  <c r="L644" i="66"/>
  <c r="M644" i="66"/>
  <c r="N644" i="66"/>
  <c r="O644" i="66"/>
  <c r="P644" i="66"/>
  <c r="L645" i="66"/>
  <c r="M645" i="66"/>
  <c r="N645" i="66"/>
  <c r="O645" i="66"/>
  <c r="P645" i="66"/>
  <c r="L646" i="66"/>
  <c r="M646" i="66"/>
  <c r="N646" i="66"/>
  <c r="O646" i="66"/>
  <c r="P646" i="66"/>
  <c r="L647" i="66"/>
  <c r="M647" i="66"/>
  <c r="N647" i="66"/>
  <c r="O647" i="66"/>
  <c r="P647" i="66"/>
  <c r="L648" i="66"/>
  <c r="M648" i="66"/>
  <c r="N648" i="66"/>
  <c r="O648" i="66"/>
  <c r="P648" i="66"/>
  <c r="L649" i="66"/>
  <c r="M649" i="66"/>
  <c r="N649" i="66"/>
  <c r="O649" i="66"/>
  <c r="P649" i="66"/>
  <c r="L650" i="66"/>
  <c r="M650" i="66"/>
  <c r="N650" i="66"/>
  <c r="O650" i="66"/>
  <c r="P650" i="66"/>
  <c r="L651" i="66"/>
  <c r="M651" i="66"/>
  <c r="N651" i="66"/>
  <c r="O651" i="66"/>
  <c r="P651" i="66"/>
  <c r="L652" i="66"/>
  <c r="M652" i="66"/>
  <c r="N652" i="66"/>
  <c r="O652" i="66"/>
  <c r="P652" i="66"/>
  <c r="L653" i="66"/>
  <c r="M653" i="66"/>
  <c r="N653" i="66"/>
  <c r="O653" i="66"/>
  <c r="P653" i="66"/>
  <c r="L654" i="66"/>
  <c r="M654" i="66"/>
  <c r="N654" i="66"/>
  <c r="O654" i="66"/>
  <c r="P654" i="66"/>
  <c r="L655" i="66"/>
  <c r="M655" i="66"/>
  <c r="N655" i="66"/>
  <c r="O655" i="66"/>
  <c r="P655" i="66"/>
  <c r="L656" i="66"/>
  <c r="M656" i="66"/>
  <c r="N656" i="66"/>
  <c r="O656" i="66"/>
  <c r="P656" i="66"/>
  <c r="L657" i="66"/>
  <c r="M657" i="66"/>
  <c r="N657" i="66"/>
  <c r="O657" i="66"/>
  <c r="P657" i="66"/>
  <c r="L658" i="66"/>
  <c r="M658" i="66"/>
  <c r="N658" i="66"/>
  <c r="O658" i="66"/>
  <c r="P658" i="66"/>
  <c r="L659" i="66"/>
  <c r="M659" i="66"/>
  <c r="N659" i="66"/>
  <c r="O659" i="66"/>
  <c r="P659" i="66"/>
  <c r="L660" i="66"/>
  <c r="M660" i="66"/>
  <c r="N660" i="66"/>
  <c r="O660" i="66"/>
  <c r="P660" i="66"/>
  <c r="L661" i="66"/>
  <c r="M661" i="66"/>
  <c r="N661" i="66"/>
  <c r="O661" i="66"/>
  <c r="P661" i="66"/>
  <c r="L662" i="66"/>
  <c r="M662" i="66"/>
  <c r="N662" i="66"/>
  <c r="O662" i="66"/>
  <c r="P662" i="66"/>
  <c r="L663" i="66"/>
  <c r="M663" i="66"/>
  <c r="N663" i="66"/>
  <c r="O663" i="66"/>
  <c r="P663" i="66"/>
  <c r="L664" i="66"/>
  <c r="M664" i="66"/>
  <c r="N664" i="66"/>
  <c r="O664" i="66"/>
  <c r="P664" i="66"/>
  <c r="L665" i="66"/>
  <c r="M665" i="66"/>
  <c r="N665" i="66"/>
  <c r="O665" i="66"/>
  <c r="P665" i="66"/>
  <c r="L666" i="66"/>
  <c r="M666" i="66"/>
  <c r="N666" i="66"/>
  <c r="O666" i="66"/>
  <c r="P666" i="66"/>
  <c r="L667" i="66"/>
  <c r="M667" i="66"/>
  <c r="N667" i="66"/>
  <c r="O667" i="66"/>
  <c r="P667" i="66"/>
  <c r="L668" i="66"/>
  <c r="M668" i="66"/>
  <c r="N668" i="66"/>
  <c r="O668" i="66"/>
  <c r="P668" i="66"/>
  <c r="L669" i="66"/>
  <c r="M669" i="66"/>
  <c r="N669" i="66"/>
  <c r="O669" i="66"/>
  <c r="P669" i="66"/>
  <c r="L670" i="66"/>
  <c r="M670" i="66"/>
  <c r="N670" i="66"/>
  <c r="O670" i="66"/>
  <c r="P670" i="66"/>
  <c r="L671" i="66"/>
  <c r="M671" i="66"/>
  <c r="N671" i="66"/>
  <c r="O671" i="66"/>
  <c r="P671" i="66"/>
  <c r="L672" i="66"/>
  <c r="M672" i="66"/>
  <c r="N672" i="66"/>
  <c r="O672" i="66"/>
  <c r="P672" i="66"/>
  <c r="L673" i="66"/>
  <c r="M673" i="66"/>
  <c r="N673" i="66"/>
  <c r="O673" i="66"/>
  <c r="P673" i="66"/>
  <c r="L674" i="66"/>
  <c r="M674" i="66"/>
  <c r="N674" i="66"/>
  <c r="O674" i="66"/>
  <c r="P674" i="66"/>
  <c r="L675" i="66"/>
  <c r="M675" i="66"/>
  <c r="N675" i="66"/>
  <c r="O675" i="66"/>
  <c r="P675" i="66"/>
  <c r="L676" i="66"/>
  <c r="M676" i="66"/>
  <c r="N676" i="66"/>
  <c r="O676" i="66"/>
  <c r="P676" i="66"/>
  <c r="L677" i="66"/>
  <c r="M677" i="66"/>
  <c r="N677" i="66"/>
  <c r="O677" i="66"/>
  <c r="P677" i="66"/>
  <c r="L678" i="66"/>
  <c r="M678" i="66"/>
  <c r="N678" i="66"/>
  <c r="O678" i="66"/>
  <c r="P678" i="66"/>
  <c r="L679" i="66"/>
  <c r="M679" i="66"/>
  <c r="N679" i="66"/>
  <c r="O679" i="66"/>
  <c r="P679" i="66"/>
  <c r="L680" i="66"/>
  <c r="M680" i="66"/>
  <c r="N680" i="66"/>
  <c r="O680" i="66"/>
  <c r="P680" i="66"/>
  <c r="L681" i="66"/>
  <c r="M681" i="66"/>
  <c r="N681" i="66"/>
  <c r="O681" i="66"/>
  <c r="P681" i="66"/>
  <c r="L682" i="66"/>
  <c r="M682" i="66"/>
  <c r="N682" i="66"/>
  <c r="O682" i="66"/>
  <c r="P682" i="66"/>
  <c r="L683" i="66"/>
  <c r="M683" i="66"/>
  <c r="N683" i="66"/>
  <c r="O683" i="66"/>
  <c r="P683" i="66"/>
  <c r="L684" i="66"/>
  <c r="M684" i="66"/>
  <c r="N684" i="66"/>
  <c r="O684" i="66"/>
  <c r="P684" i="66"/>
  <c r="L685" i="66"/>
  <c r="M685" i="66"/>
  <c r="N685" i="66"/>
  <c r="O685" i="66"/>
  <c r="P685" i="66"/>
  <c r="L686" i="66"/>
  <c r="M686" i="66"/>
  <c r="N686" i="66"/>
  <c r="O686" i="66"/>
  <c r="P686" i="66"/>
  <c r="L687" i="66"/>
  <c r="M687" i="66"/>
  <c r="N687" i="66"/>
  <c r="O687" i="66"/>
  <c r="P687" i="66"/>
  <c r="L688" i="66"/>
  <c r="M688" i="66"/>
  <c r="N688" i="66"/>
  <c r="O688" i="66"/>
  <c r="P688" i="66"/>
  <c r="L689" i="66"/>
  <c r="M689" i="66"/>
  <c r="N689" i="66"/>
  <c r="O689" i="66"/>
  <c r="P689" i="66"/>
  <c r="L690" i="66"/>
  <c r="M690" i="66"/>
  <c r="N690" i="66"/>
  <c r="O690" i="66"/>
  <c r="P690" i="66"/>
  <c r="L691" i="66"/>
  <c r="M691" i="66"/>
  <c r="N691" i="66"/>
  <c r="O691" i="66"/>
  <c r="P691" i="66"/>
  <c r="L692" i="66"/>
  <c r="M692" i="66"/>
  <c r="N692" i="66"/>
  <c r="O692" i="66"/>
  <c r="P692" i="66"/>
  <c r="L693" i="66"/>
  <c r="M693" i="66"/>
  <c r="N693" i="66"/>
  <c r="O693" i="66"/>
  <c r="P693" i="66"/>
  <c r="L694" i="66"/>
  <c r="M694" i="66"/>
  <c r="N694" i="66"/>
  <c r="O694" i="66"/>
  <c r="P694" i="66"/>
  <c r="L695" i="66"/>
  <c r="M695" i="66"/>
  <c r="N695" i="66"/>
  <c r="O695" i="66"/>
  <c r="P695" i="66"/>
  <c r="L696" i="66"/>
  <c r="M696" i="66"/>
  <c r="N696" i="66"/>
  <c r="O696" i="66"/>
  <c r="P696" i="66"/>
  <c r="L697" i="66"/>
  <c r="M697" i="66"/>
  <c r="N697" i="66"/>
  <c r="O697" i="66"/>
  <c r="P697" i="66"/>
  <c r="L698" i="66"/>
  <c r="M698" i="66"/>
  <c r="N698" i="66"/>
  <c r="O698" i="66"/>
  <c r="P698" i="66"/>
  <c r="L699" i="66"/>
  <c r="M699" i="66"/>
  <c r="N699" i="66"/>
  <c r="O699" i="66"/>
  <c r="P699" i="66"/>
  <c r="L700" i="66"/>
  <c r="M700" i="66"/>
  <c r="N700" i="66"/>
  <c r="O700" i="66"/>
  <c r="P700" i="66"/>
  <c r="L701" i="66"/>
  <c r="M701" i="66"/>
  <c r="N701" i="66"/>
  <c r="O701" i="66"/>
  <c r="P701" i="66"/>
  <c r="L702" i="66"/>
  <c r="M702" i="66"/>
  <c r="N702" i="66"/>
  <c r="O702" i="66"/>
  <c r="P702" i="66"/>
  <c r="L703" i="66"/>
  <c r="M703" i="66"/>
  <c r="N703" i="66"/>
  <c r="O703" i="66"/>
  <c r="P703" i="66"/>
  <c r="L704" i="66"/>
  <c r="M704" i="66"/>
  <c r="N704" i="66"/>
  <c r="O704" i="66"/>
  <c r="P704" i="66"/>
  <c r="L705" i="66"/>
  <c r="M705" i="66"/>
  <c r="N705" i="66"/>
  <c r="O705" i="66"/>
  <c r="P705" i="66"/>
  <c r="L706" i="66"/>
  <c r="M706" i="66"/>
  <c r="N706" i="66"/>
  <c r="O706" i="66"/>
  <c r="P706" i="66"/>
  <c r="L707" i="66"/>
  <c r="M707" i="66"/>
  <c r="N707" i="66"/>
  <c r="O707" i="66"/>
  <c r="P707" i="66"/>
  <c r="L708" i="66"/>
  <c r="M708" i="66"/>
  <c r="N708" i="66"/>
  <c r="O708" i="66"/>
  <c r="P708" i="66"/>
  <c r="L709" i="66"/>
  <c r="M709" i="66"/>
  <c r="N709" i="66"/>
  <c r="O709" i="66"/>
  <c r="P709" i="66"/>
  <c r="L710" i="66"/>
  <c r="M710" i="66"/>
  <c r="N710" i="66"/>
  <c r="O710" i="66"/>
  <c r="P710" i="66"/>
  <c r="L711" i="66"/>
  <c r="M711" i="66"/>
  <c r="N711" i="66"/>
  <c r="O711" i="66"/>
  <c r="P711" i="66"/>
  <c r="L712" i="66"/>
  <c r="M712" i="66"/>
  <c r="N712" i="66"/>
  <c r="O712" i="66"/>
  <c r="P712" i="66"/>
  <c r="L713" i="66"/>
  <c r="M713" i="66"/>
  <c r="N713" i="66"/>
  <c r="O713" i="66"/>
  <c r="P713" i="66"/>
  <c r="L714" i="66"/>
  <c r="M714" i="66"/>
  <c r="N714" i="66"/>
  <c r="O714" i="66"/>
  <c r="P714" i="66"/>
  <c r="L715" i="66"/>
  <c r="M715" i="66"/>
  <c r="N715" i="66"/>
  <c r="O715" i="66"/>
  <c r="P715" i="66"/>
  <c r="L716" i="66"/>
  <c r="M716" i="66"/>
  <c r="N716" i="66"/>
  <c r="O716" i="66"/>
  <c r="P716" i="66"/>
  <c r="L717" i="66"/>
  <c r="M717" i="66"/>
  <c r="N717" i="66"/>
  <c r="O717" i="66"/>
  <c r="P717" i="66"/>
  <c r="L718" i="66"/>
  <c r="M718" i="66"/>
  <c r="N718" i="66"/>
  <c r="O718" i="66"/>
  <c r="P718" i="66"/>
  <c r="L719" i="66"/>
  <c r="M719" i="66"/>
  <c r="N719" i="66"/>
  <c r="O719" i="66"/>
  <c r="P719" i="66"/>
  <c r="L720" i="66"/>
  <c r="M720" i="66"/>
  <c r="N720" i="66"/>
  <c r="O720" i="66"/>
  <c r="P720" i="66"/>
  <c r="L721" i="66"/>
  <c r="M721" i="66"/>
  <c r="N721" i="66"/>
  <c r="O721" i="66"/>
  <c r="P721" i="66"/>
  <c r="L722" i="66"/>
  <c r="M722" i="66"/>
  <c r="N722" i="66"/>
  <c r="O722" i="66"/>
  <c r="P722" i="66"/>
  <c r="L723" i="66"/>
  <c r="M723" i="66"/>
  <c r="N723" i="66"/>
  <c r="O723" i="66"/>
  <c r="P723" i="66"/>
  <c r="L724" i="66"/>
  <c r="M724" i="66"/>
  <c r="N724" i="66"/>
  <c r="O724" i="66"/>
  <c r="P724" i="66"/>
  <c r="L725" i="66"/>
  <c r="M725" i="66"/>
  <c r="N725" i="66"/>
  <c r="O725" i="66"/>
  <c r="P725" i="66"/>
  <c r="L726" i="66"/>
  <c r="M726" i="66"/>
  <c r="N726" i="66"/>
  <c r="O726" i="66"/>
  <c r="P726" i="66"/>
  <c r="L727" i="66"/>
  <c r="M727" i="66"/>
  <c r="N727" i="66"/>
  <c r="O727" i="66"/>
  <c r="P727" i="66"/>
  <c r="L728" i="66"/>
  <c r="M728" i="66"/>
  <c r="N728" i="66"/>
  <c r="O728" i="66"/>
  <c r="P728" i="66"/>
  <c r="L729" i="66"/>
  <c r="M729" i="66"/>
  <c r="N729" i="66"/>
  <c r="O729" i="66"/>
  <c r="P729" i="66"/>
  <c r="L730" i="66"/>
  <c r="M730" i="66"/>
  <c r="N730" i="66"/>
  <c r="O730" i="66"/>
  <c r="P730" i="66"/>
  <c r="L731" i="66"/>
  <c r="M731" i="66"/>
  <c r="N731" i="66"/>
  <c r="O731" i="66"/>
  <c r="P731" i="66"/>
  <c r="L732" i="66"/>
  <c r="M732" i="66"/>
  <c r="N732" i="66"/>
  <c r="O732" i="66"/>
  <c r="P732" i="66"/>
  <c r="L733" i="66"/>
  <c r="M733" i="66"/>
  <c r="N733" i="66"/>
  <c r="O733" i="66"/>
  <c r="P733" i="66"/>
  <c r="L734" i="66"/>
  <c r="M734" i="66"/>
  <c r="N734" i="66"/>
  <c r="O734" i="66"/>
  <c r="P734" i="66"/>
  <c r="L735" i="66"/>
  <c r="M735" i="66"/>
  <c r="N735" i="66"/>
  <c r="O735" i="66"/>
  <c r="P735" i="66"/>
  <c r="L736" i="66"/>
  <c r="M736" i="66"/>
  <c r="N736" i="66"/>
  <c r="O736" i="66"/>
  <c r="P736" i="66"/>
  <c r="L737" i="66"/>
  <c r="M737" i="66"/>
  <c r="N737" i="66"/>
  <c r="O737" i="66"/>
  <c r="P737" i="66"/>
  <c r="L738" i="66"/>
  <c r="M738" i="66"/>
  <c r="N738" i="66"/>
  <c r="O738" i="66"/>
  <c r="P738" i="66"/>
  <c r="L739" i="66"/>
  <c r="M739" i="66"/>
  <c r="N739" i="66"/>
  <c r="O739" i="66"/>
  <c r="P739" i="66"/>
  <c r="L740" i="66"/>
  <c r="M740" i="66"/>
  <c r="N740" i="66"/>
  <c r="O740" i="66"/>
  <c r="P740" i="66"/>
  <c r="L741" i="66"/>
  <c r="M741" i="66"/>
  <c r="N741" i="66"/>
  <c r="O741" i="66"/>
  <c r="P741" i="66"/>
  <c r="L742" i="66"/>
  <c r="M742" i="66"/>
  <c r="N742" i="66"/>
  <c r="O742" i="66"/>
  <c r="P742" i="66"/>
  <c r="L743" i="66"/>
  <c r="M743" i="66"/>
  <c r="N743" i="66"/>
  <c r="O743" i="66"/>
  <c r="P743" i="66"/>
  <c r="L744" i="66"/>
  <c r="M744" i="66"/>
  <c r="N744" i="66"/>
  <c r="O744" i="66"/>
  <c r="P744" i="66"/>
  <c r="L745" i="66"/>
  <c r="M745" i="66"/>
  <c r="N745" i="66"/>
  <c r="O745" i="66"/>
  <c r="P745" i="66"/>
  <c r="L746" i="66"/>
  <c r="M746" i="66"/>
  <c r="N746" i="66"/>
  <c r="O746" i="66"/>
  <c r="P746" i="66"/>
  <c r="L747" i="66"/>
  <c r="M747" i="66"/>
  <c r="N747" i="66"/>
  <c r="O747" i="66"/>
  <c r="P747" i="66"/>
  <c r="L748" i="66"/>
  <c r="M748" i="66"/>
  <c r="N748" i="66"/>
  <c r="O748" i="66"/>
  <c r="P748" i="66"/>
  <c r="L749" i="66"/>
  <c r="M749" i="66"/>
  <c r="N749" i="66"/>
  <c r="O749" i="66"/>
  <c r="P749" i="66"/>
  <c r="L750" i="66"/>
  <c r="M750" i="66"/>
  <c r="N750" i="66"/>
  <c r="O750" i="66"/>
  <c r="P750" i="66"/>
  <c r="L751" i="66"/>
  <c r="M751" i="66"/>
  <c r="N751" i="66"/>
  <c r="O751" i="66"/>
  <c r="P751" i="66"/>
  <c r="L752" i="66"/>
  <c r="M752" i="66"/>
  <c r="N752" i="66"/>
  <c r="O752" i="66"/>
  <c r="P752" i="66"/>
  <c r="L753" i="66"/>
  <c r="M753" i="66"/>
  <c r="N753" i="66"/>
  <c r="O753" i="66"/>
  <c r="P753" i="66"/>
  <c r="L754" i="66"/>
  <c r="M754" i="66"/>
  <c r="N754" i="66"/>
  <c r="O754" i="66"/>
  <c r="P754" i="66"/>
  <c r="L755" i="66"/>
  <c r="M755" i="66"/>
  <c r="N755" i="66"/>
  <c r="O755" i="66"/>
  <c r="P755" i="66"/>
  <c r="L756" i="66"/>
  <c r="M756" i="66"/>
  <c r="N756" i="66"/>
  <c r="O756" i="66"/>
  <c r="P756" i="66"/>
  <c r="L757" i="66"/>
  <c r="M757" i="66"/>
  <c r="N757" i="66"/>
  <c r="O757" i="66"/>
  <c r="P757" i="66"/>
  <c r="L758" i="66"/>
  <c r="M758" i="66"/>
  <c r="N758" i="66"/>
  <c r="O758" i="66"/>
  <c r="P758" i="66"/>
  <c r="L759" i="66"/>
  <c r="M759" i="66"/>
  <c r="N759" i="66"/>
  <c r="O759" i="66"/>
  <c r="P759" i="66"/>
  <c r="L760" i="66"/>
  <c r="M760" i="66"/>
  <c r="N760" i="66"/>
  <c r="O760" i="66"/>
  <c r="P760" i="66"/>
  <c r="L761" i="66"/>
  <c r="M761" i="66"/>
  <c r="N761" i="66"/>
  <c r="O761" i="66"/>
  <c r="P761" i="66"/>
  <c r="L762" i="66"/>
  <c r="M762" i="66"/>
  <c r="N762" i="66"/>
  <c r="O762" i="66"/>
  <c r="P762" i="66"/>
  <c r="L763" i="66"/>
  <c r="M763" i="66"/>
  <c r="N763" i="66"/>
  <c r="O763" i="66"/>
  <c r="P763" i="66"/>
  <c r="L764" i="66"/>
  <c r="M764" i="66"/>
  <c r="N764" i="66"/>
  <c r="O764" i="66"/>
  <c r="P764" i="66"/>
  <c r="L765" i="66"/>
  <c r="M765" i="66"/>
  <c r="N765" i="66"/>
  <c r="O765" i="66"/>
  <c r="P765" i="66"/>
  <c r="L766" i="66"/>
  <c r="M766" i="66"/>
  <c r="N766" i="66"/>
  <c r="O766" i="66"/>
  <c r="P766" i="66"/>
  <c r="L767" i="66"/>
  <c r="M767" i="66"/>
  <c r="N767" i="66"/>
  <c r="O767" i="66"/>
  <c r="P767" i="66"/>
  <c r="L768" i="66"/>
  <c r="M768" i="66"/>
  <c r="N768" i="66"/>
  <c r="O768" i="66"/>
  <c r="P768" i="66"/>
  <c r="L769" i="66"/>
  <c r="M769" i="66"/>
  <c r="N769" i="66"/>
  <c r="O769" i="66"/>
  <c r="P769" i="66"/>
  <c r="L770" i="66"/>
  <c r="M770" i="66"/>
  <c r="N770" i="66"/>
  <c r="O770" i="66"/>
  <c r="P770" i="66"/>
  <c r="L771" i="66"/>
  <c r="M771" i="66"/>
  <c r="N771" i="66"/>
  <c r="O771" i="66"/>
  <c r="P771" i="66"/>
  <c r="L772" i="66"/>
  <c r="M772" i="66"/>
  <c r="N772" i="66"/>
  <c r="O772" i="66"/>
  <c r="P772" i="66"/>
  <c r="L773" i="66"/>
  <c r="M773" i="66"/>
  <c r="N773" i="66"/>
  <c r="O773" i="66"/>
  <c r="P773" i="66"/>
  <c r="L774" i="66"/>
  <c r="M774" i="66"/>
  <c r="N774" i="66"/>
  <c r="O774" i="66"/>
  <c r="P774" i="66"/>
  <c r="L775" i="66"/>
  <c r="M775" i="66"/>
  <c r="N775" i="66"/>
  <c r="O775" i="66"/>
  <c r="P775" i="66"/>
  <c r="L776" i="66"/>
  <c r="M776" i="66"/>
  <c r="N776" i="66"/>
  <c r="O776" i="66"/>
  <c r="P776" i="66"/>
  <c r="L777" i="66"/>
  <c r="M777" i="66"/>
  <c r="N777" i="66"/>
  <c r="O777" i="66"/>
  <c r="P777" i="66"/>
  <c r="L778" i="66"/>
  <c r="M778" i="66"/>
  <c r="N778" i="66"/>
  <c r="O778" i="66"/>
  <c r="P778" i="66"/>
  <c r="L779" i="66"/>
  <c r="M779" i="66"/>
  <c r="N779" i="66"/>
  <c r="O779" i="66"/>
  <c r="P779" i="66"/>
  <c r="L780" i="66"/>
  <c r="M780" i="66"/>
  <c r="N780" i="66"/>
  <c r="O780" i="66"/>
  <c r="P780" i="66"/>
  <c r="L781" i="66"/>
  <c r="M781" i="66"/>
  <c r="N781" i="66"/>
  <c r="O781" i="66"/>
  <c r="P781" i="66"/>
  <c r="L782" i="66"/>
  <c r="M782" i="66"/>
  <c r="N782" i="66"/>
  <c r="O782" i="66"/>
  <c r="P782" i="66"/>
  <c r="L783" i="66"/>
  <c r="M783" i="66"/>
  <c r="N783" i="66"/>
  <c r="O783" i="66"/>
  <c r="P783" i="66"/>
  <c r="L784" i="66"/>
  <c r="M784" i="66"/>
  <c r="N784" i="66"/>
  <c r="O784" i="66"/>
  <c r="P784" i="66"/>
  <c r="L785" i="66"/>
  <c r="M785" i="66"/>
  <c r="N785" i="66"/>
  <c r="O785" i="66"/>
  <c r="P785" i="66"/>
  <c r="L786" i="66"/>
  <c r="M786" i="66"/>
  <c r="N786" i="66"/>
  <c r="O786" i="66"/>
  <c r="P786" i="66"/>
  <c r="L787" i="66"/>
  <c r="M787" i="66"/>
  <c r="N787" i="66"/>
  <c r="O787" i="66"/>
  <c r="P787" i="66"/>
  <c r="L788" i="66"/>
  <c r="M788" i="66"/>
  <c r="N788" i="66"/>
  <c r="O788" i="66"/>
  <c r="P788" i="66"/>
  <c r="L789" i="66"/>
  <c r="M789" i="66"/>
  <c r="N789" i="66"/>
  <c r="O789" i="66"/>
  <c r="P789" i="66"/>
  <c r="L790" i="66"/>
  <c r="M790" i="66"/>
  <c r="N790" i="66"/>
  <c r="O790" i="66"/>
  <c r="P790" i="66"/>
  <c r="L791" i="66"/>
  <c r="M791" i="66"/>
  <c r="N791" i="66"/>
  <c r="O791" i="66"/>
  <c r="P791" i="66"/>
  <c r="L792" i="66"/>
  <c r="M792" i="66"/>
  <c r="N792" i="66"/>
  <c r="O792" i="66"/>
  <c r="P792" i="66"/>
  <c r="N47" i="63"/>
  <c r="O72" i="58"/>
  <c r="M72" i="58"/>
  <c r="O59" i="58"/>
  <c r="O61" i="58"/>
  <c r="O56" i="58"/>
  <c r="N51" i="58"/>
  <c r="O51" i="58"/>
  <c r="O49" i="58"/>
  <c r="N49" i="58"/>
  <c r="N42" i="58"/>
  <c r="N56" i="58"/>
  <c r="O42" i="58"/>
  <c r="N58" i="58"/>
  <c r="N61" i="58"/>
  <c r="M59" i="58"/>
  <c r="O70" i="58"/>
  <c r="M70" i="58"/>
  <c r="N25" i="63"/>
  <c r="M25" i="63"/>
  <c r="E4" i="68"/>
  <c r="L4" i="68" s="1"/>
  <c r="E6" i="68"/>
  <c r="E9" i="68"/>
  <c r="L9" i="68"/>
  <c r="E11" i="68"/>
  <c r="L11" i="68" s="1"/>
  <c r="E18" i="68"/>
  <c r="L18" i="68"/>
  <c r="L201" i="68"/>
  <c r="M201" i="68"/>
  <c r="N201" i="68"/>
  <c r="O201" i="68"/>
  <c r="L202" i="68"/>
  <c r="M202" i="68"/>
  <c r="N202" i="68"/>
  <c r="O202" i="68"/>
  <c r="L203" i="68"/>
  <c r="M203" i="68"/>
  <c r="N203" i="68"/>
  <c r="O203" i="68"/>
  <c r="L204" i="68"/>
  <c r="M204" i="68"/>
  <c r="N204" i="68"/>
  <c r="O204" i="68"/>
  <c r="L205" i="68"/>
  <c r="M205" i="68"/>
  <c r="N205" i="68"/>
  <c r="O205" i="68"/>
  <c r="L206" i="68"/>
  <c r="M206" i="68"/>
  <c r="N206" i="68"/>
  <c r="O206" i="68"/>
  <c r="L207" i="68"/>
  <c r="M207" i="68"/>
  <c r="N207" i="68"/>
  <c r="O207" i="68"/>
  <c r="L208" i="68"/>
  <c r="M208" i="68"/>
  <c r="N208" i="68"/>
  <c r="O208" i="68"/>
  <c r="L209" i="68"/>
  <c r="M209" i="68"/>
  <c r="N209" i="68"/>
  <c r="O209" i="68"/>
  <c r="L210" i="68"/>
  <c r="M210" i="68"/>
  <c r="N210" i="68"/>
  <c r="O210" i="68"/>
  <c r="L211" i="68"/>
  <c r="M211" i="68"/>
  <c r="N211" i="68"/>
  <c r="O211" i="68"/>
  <c r="L212" i="68"/>
  <c r="M212" i="68"/>
  <c r="N212" i="68"/>
  <c r="O212" i="68"/>
  <c r="L213" i="68"/>
  <c r="M213" i="68"/>
  <c r="N213" i="68"/>
  <c r="O213" i="68"/>
  <c r="L214" i="68"/>
  <c r="M214" i="68"/>
  <c r="N214" i="68"/>
  <c r="O214" i="68"/>
  <c r="L215" i="68"/>
  <c r="M215" i="68"/>
  <c r="N215" i="68"/>
  <c r="O215" i="68"/>
  <c r="L216" i="68"/>
  <c r="M216" i="68"/>
  <c r="N216" i="68"/>
  <c r="O216" i="68"/>
  <c r="L217" i="68"/>
  <c r="M217" i="68"/>
  <c r="N217" i="68"/>
  <c r="O217" i="68"/>
  <c r="L218" i="68"/>
  <c r="M218" i="68"/>
  <c r="N218" i="68"/>
  <c r="O218" i="68"/>
  <c r="L219" i="68"/>
  <c r="M219" i="68"/>
  <c r="N219" i="68"/>
  <c r="O219" i="68"/>
  <c r="L220" i="68"/>
  <c r="M220" i="68"/>
  <c r="N220" i="68"/>
  <c r="O220" i="68"/>
  <c r="L221" i="68"/>
  <c r="M221" i="68"/>
  <c r="N221" i="68"/>
  <c r="O221" i="68"/>
  <c r="L222" i="68"/>
  <c r="M222" i="68"/>
  <c r="N222" i="68"/>
  <c r="O222" i="68"/>
  <c r="L223" i="68"/>
  <c r="M223" i="68"/>
  <c r="N223" i="68"/>
  <c r="O223" i="68"/>
  <c r="L224" i="68"/>
  <c r="M224" i="68"/>
  <c r="N224" i="68"/>
  <c r="O224" i="68"/>
  <c r="L225" i="68"/>
  <c r="M225" i="68"/>
  <c r="N225" i="68"/>
  <c r="O225" i="68"/>
  <c r="L226" i="68"/>
  <c r="M226" i="68"/>
  <c r="N226" i="68"/>
  <c r="O226" i="68"/>
  <c r="L227" i="68"/>
  <c r="M227" i="68"/>
  <c r="N227" i="68"/>
  <c r="O227" i="68"/>
  <c r="L228" i="68"/>
  <c r="M228" i="68"/>
  <c r="N228" i="68"/>
  <c r="O228" i="68"/>
  <c r="L229" i="68"/>
  <c r="M229" i="68"/>
  <c r="N229" i="68"/>
  <c r="O229" i="68"/>
  <c r="L230" i="68"/>
  <c r="M230" i="68"/>
  <c r="N230" i="68"/>
  <c r="O230" i="68"/>
  <c r="L231" i="68"/>
  <c r="M231" i="68"/>
  <c r="N231" i="68"/>
  <c r="O231" i="68"/>
  <c r="L232" i="68"/>
  <c r="M232" i="68"/>
  <c r="N232" i="68"/>
  <c r="O232" i="68"/>
  <c r="L233" i="68"/>
  <c r="M233" i="68"/>
  <c r="N233" i="68"/>
  <c r="O233" i="68"/>
  <c r="L234" i="68"/>
  <c r="M234" i="68"/>
  <c r="N234" i="68"/>
  <c r="O234" i="68"/>
  <c r="L235" i="68"/>
  <c r="M235" i="68"/>
  <c r="N235" i="68"/>
  <c r="O235" i="68"/>
  <c r="L236" i="68"/>
  <c r="M236" i="68"/>
  <c r="N236" i="68"/>
  <c r="O236" i="68"/>
  <c r="L237" i="68"/>
  <c r="M237" i="68"/>
  <c r="N237" i="68"/>
  <c r="O237" i="68"/>
  <c r="L238" i="68"/>
  <c r="M238" i="68"/>
  <c r="N238" i="68"/>
  <c r="O238" i="68"/>
  <c r="L239" i="68"/>
  <c r="M239" i="68"/>
  <c r="N239" i="68"/>
  <c r="O239" i="68"/>
  <c r="L240" i="68"/>
  <c r="M240" i="68"/>
  <c r="N240" i="68"/>
  <c r="O240" i="68"/>
  <c r="L241" i="68"/>
  <c r="M241" i="68"/>
  <c r="N241" i="68"/>
  <c r="O241" i="68"/>
  <c r="L242" i="68"/>
  <c r="M242" i="68"/>
  <c r="N242" i="68"/>
  <c r="O242" i="68"/>
  <c r="L243" i="68"/>
  <c r="M243" i="68"/>
  <c r="N243" i="68"/>
  <c r="O243" i="68"/>
  <c r="L244" i="68"/>
  <c r="M244" i="68"/>
  <c r="N244" i="68"/>
  <c r="O244" i="68"/>
  <c r="L245" i="68"/>
  <c r="M245" i="68"/>
  <c r="N245" i="68"/>
  <c r="O245" i="68"/>
  <c r="L246" i="68"/>
  <c r="M246" i="68"/>
  <c r="N246" i="68"/>
  <c r="O246" i="68"/>
  <c r="L247" i="68"/>
  <c r="M247" i="68"/>
  <c r="N247" i="68"/>
  <c r="O247" i="68"/>
  <c r="L248" i="68"/>
  <c r="M248" i="68"/>
  <c r="N248" i="68"/>
  <c r="O248" i="68"/>
  <c r="L249" i="68"/>
  <c r="M249" i="68"/>
  <c r="N249" i="68"/>
  <c r="O249" i="68"/>
  <c r="L250" i="68"/>
  <c r="M250" i="68"/>
  <c r="N250" i="68"/>
  <c r="O250" i="68"/>
  <c r="L251" i="68"/>
  <c r="M251" i="68"/>
  <c r="N251" i="68"/>
  <c r="O251" i="68"/>
  <c r="L252" i="68"/>
  <c r="M252" i="68"/>
  <c r="N252" i="68"/>
  <c r="O252" i="68"/>
  <c r="L253" i="68"/>
  <c r="M253" i="68"/>
  <c r="N253" i="68"/>
  <c r="O253" i="68"/>
  <c r="L254" i="68"/>
  <c r="M254" i="68"/>
  <c r="N254" i="68"/>
  <c r="O254" i="68"/>
  <c r="L255" i="68"/>
  <c r="M255" i="68"/>
  <c r="N255" i="68"/>
  <c r="O255" i="68"/>
  <c r="L256" i="68"/>
  <c r="M256" i="68"/>
  <c r="N256" i="68"/>
  <c r="O256" i="68"/>
  <c r="L257" i="68"/>
  <c r="M257" i="68"/>
  <c r="N257" i="68"/>
  <c r="O257" i="68"/>
  <c r="L258" i="68"/>
  <c r="M258" i="68"/>
  <c r="N258" i="68"/>
  <c r="O258" i="68"/>
  <c r="L259" i="68"/>
  <c r="M259" i="68"/>
  <c r="N259" i="68"/>
  <c r="O259" i="68"/>
  <c r="L260" i="68"/>
  <c r="M260" i="68"/>
  <c r="N260" i="68"/>
  <c r="O260" i="68"/>
  <c r="L261" i="68"/>
  <c r="M261" i="68"/>
  <c r="N261" i="68"/>
  <c r="O261" i="68"/>
  <c r="L262" i="68"/>
  <c r="M262" i="68"/>
  <c r="N262" i="68"/>
  <c r="O262" i="68"/>
  <c r="L263" i="68"/>
  <c r="M263" i="68"/>
  <c r="N263" i="68"/>
  <c r="O263" i="68"/>
  <c r="L264" i="68"/>
  <c r="M264" i="68"/>
  <c r="N264" i="68"/>
  <c r="O264" i="68"/>
  <c r="L265" i="68"/>
  <c r="M265" i="68"/>
  <c r="N265" i="68"/>
  <c r="O265" i="68"/>
  <c r="L266" i="68"/>
  <c r="M266" i="68"/>
  <c r="N266" i="68"/>
  <c r="O266" i="68"/>
  <c r="L267" i="68"/>
  <c r="M267" i="68"/>
  <c r="N267" i="68"/>
  <c r="O267" i="68"/>
  <c r="L268" i="68"/>
  <c r="M268" i="68"/>
  <c r="N268" i="68"/>
  <c r="O268" i="68"/>
  <c r="L269" i="68"/>
  <c r="M269" i="68"/>
  <c r="N269" i="68"/>
  <c r="O269" i="68"/>
  <c r="L270" i="68"/>
  <c r="M270" i="68"/>
  <c r="N270" i="68"/>
  <c r="O270" i="68"/>
  <c r="L271" i="68"/>
  <c r="M271" i="68"/>
  <c r="N271" i="68"/>
  <c r="O271" i="68"/>
  <c r="L272" i="68"/>
  <c r="M272" i="68"/>
  <c r="N272" i="68"/>
  <c r="O272" i="68"/>
  <c r="L273" i="68"/>
  <c r="M273" i="68"/>
  <c r="N273" i="68"/>
  <c r="O273" i="68"/>
  <c r="L274" i="68"/>
  <c r="M274" i="68"/>
  <c r="N274" i="68"/>
  <c r="O274" i="68"/>
  <c r="L275" i="68"/>
  <c r="M275" i="68"/>
  <c r="N275" i="68"/>
  <c r="O275" i="68"/>
  <c r="L276" i="68"/>
  <c r="M276" i="68"/>
  <c r="N276" i="68"/>
  <c r="O276" i="68"/>
  <c r="L277" i="68"/>
  <c r="M277" i="68"/>
  <c r="N277" i="68"/>
  <c r="O277" i="68"/>
  <c r="L278" i="68"/>
  <c r="M278" i="68"/>
  <c r="N278" i="68"/>
  <c r="O278" i="68"/>
  <c r="L279" i="68"/>
  <c r="M279" i="68"/>
  <c r="N279" i="68"/>
  <c r="O279" i="68"/>
  <c r="L280" i="68"/>
  <c r="M280" i="68"/>
  <c r="N280" i="68"/>
  <c r="O280" i="68"/>
  <c r="L281" i="68"/>
  <c r="M281" i="68"/>
  <c r="N281" i="68"/>
  <c r="O281" i="68"/>
  <c r="L282" i="68"/>
  <c r="M282" i="68"/>
  <c r="N282" i="68"/>
  <c r="O282" i="68"/>
  <c r="L283" i="68"/>
  <c r="M283" i="68"/>
  <c r="N283" i="68"/>
  <c r="O283" i="68"/>
  <c r="L284" i="68"/>
  <c r="M284" i="68"/>
  <c r="N284" i="68"/>
  <c r="O284" i="68"/>
  <c r="L285" i="68"/>
  <c r="M285" i="68"/>
  <c r="N285" i="68"/>
  <c r="O285" i="68"/>
  <c r="L286" i="68"/>
  <c r="M286" i="68"/>
  <c r="N286" i="68"/>
  <c r="O286" i="68"/>
  <c r="L287" i="68"/>
  <c r="M287" i="68"/>
  <c r="N287" i="68"/>
  <c r="O287" i="68"/>
  <c r="L288" i="68"/>
  <c r="M288" i="68"/>
  <c r="N288" i="68"/>
  <c r="O288" i="68"/>
  <c r="L289" i="68"/>
  <c r="M289" i="68"/>
  <c r="N289" i="68"/>
  <c r="O289" i="68"/>
  <c r="L290" i="68"/>
  <c r="M290" i="68"/>
  <c r="N290" i="68"/>
  <c r="O290" i="68"/>
  <c r="L291" i="68"/>
  <c r="M291" i="68"/>
  <c r="N291" i="68"/>
  <c r="O291" i="68"/>
  <c r="L292" i="68"/>
  <c r="M292" i="68"/>
  <c r="N292" i="68"/>
  <c r="O292" i="68"/>
  <c r="L293" i="68"/>
  <c r="M293" i="68"/>
  <c r="N293" i="68"/>
  <c r="O293" i="68"/>
  <c r="L294" i="68"/>
  <c r="M294" i="68"/>
  <c r="N294" i="68"/>
  <c r="O294" i="68"/>
  <c r="L295" i="68"/>
  <c r="M295" i="68"/>
  <c r="N295" i="68"/>
  <c r="O295" i="68"/>
  <c r="L296" i="68"/>
  <c r="M296" i="68"/>
  <c r="N296" i="68"/>
  <c r="O296" i="68"/>
  <c r="L297" i="68"/>
  <c r="M297" i="68"/>
  <c r="N297" i="68"/>
  <c r="O297" i="68"/>
  <c r="L298" i="68"/>
  <c r="M298" i="68"/>
  <c r="N298" i="68"/>
  <c r="O298" i="68"/>
  <c r="L299" i="68"/>
  <c r="M299" i="68"/>
  <c r="N299" i="68"/>
  <c r="O299" i="68"/>
  <c r="L300" i="68"/>
  <c r="M300" i="68"/>
  <c r="N300" i="68"/>
  <c r="O300" i="68"/>
  <c r="L301" i="68"/>
  <c r="M301" i="68"/>
  <c r="N301" i="68"/>
  <c r="O301" i="68"/>
  <c r="L302" i="68"/>
  <c r="M302" i="68"/>
  <c r="N302" i="68"/>
  <c r="O302" i="68"/>
  <c r="L303" i="68"/>
  <c r="M303" i="68"/>
  <c r="N303" i="68"/>
  <c r="O303" i="68"/>
  <c r="L304" i="68"/>
  <c r="M304" i="68"/>
  <c r="N304" i="68"/>
  <c r="O304" i="68"/>
  <c r="L305" i="68"/>
  <c r="M305" i="68"/>
  <c r="N305" i="68"/>
  <c r="O305" i="68"/>
  <c r="L306" i="68"/>
  <c r="M306" i="68"/>
  <c r="N306" i="68"/>
  <c r="O306" i="68"/>
  <c r="L307" i="68"/>
  <c r="M307" i="68"/>
  <c r="N307" i="68"/>
  <c r="O307" i="68"/>
  <c r="L308" i="68"/>
  <c r="M308" i="68"/>
  <c r="N308" i="68"/>
  <c r="O308" i="68"/>
  <c r="L309" i="68"/>
  <c r="M309" i="68"/>
  <c r="N309" i="68"/>
  <c r="O309" i="68"/>
  <c r="L310" i="68"/>
  <c r="M310" i="68"/>
  <c r="N310" i="68"/>
  <c r="O310" i="68"/>
  <c r="L311" i="68"/>
  <c r="M311" i="68"/>
  <c r="N311" i="68"/>
  <c r="O311" i="68"/>
  <c r="L312" i="68"/>
  <c r="M312" i="68"/>
  <c r="N312" i="68"/>
  <c r="O312" i="68"/>
  <c r="L313" i="68"/>
  <c r="M313" i="68"/>
  <c r="N313" i="68"/>
  <c r="O313" i="68"/>
  <c r="L314" i="68"/>
  <c r="M314" i="68"/>
  <c r="N314" i="68"/>
  <c r="O314" i="68"/>
  <c r="L315" i="68"/>
  <c r="M315" i="68"/>
  <c r="N315" i="68"/>
  <c r="O315" i="68"/>
  <c r="L316" i="68"/>
  <c r="M316" i="68"/>
  <c r="N316" i="68"/>
  <c r="O316" i="68"/>
  <c r="L317" i="68"/>
  <c r="M317" i="68"/>
  <c r="N317" i="68"/>
  <c r="O317" i="68"/>
  <c r="L318" i="68"/>
  <c r="M318" i="68"/>
  <c r="N318" i="68"/>
  <c r="O318" i="68"/>
  <c r="L319" i="68"/>
  <c r="M319" i="68"/>
  <c r="N319" i="68"/>
  <c r="O319" i="68"/>
  <c r="L320" i="68"/>
  <c r="M320" i="68"/>
  <c r="N320" i="68"/>
  <c r="O320" i="68"/>
  <c r="L321" i="68"/>
  <c r="M321" i="68"/>
  <c r="N321" i="68"/>
  <c r="O321" i="68"/>
  <c r="L322" i="68"/>
  <c r="M322" i="68"/>
  <c r="N322" i="68"/>
  <c r="O322" i="68"/>
  <c r="L323" i="68"/>
  <c r="M323" i="68"/>
  <c r="N323" i="68"/>
  <c r="O323" i="68"/>
  <c r="L324" i="68"/>
  <c r="M324" i="68"/>
  <c r="N324" i="68"/>
  <c r="O324" i="68"/>
  <c r="L325" i="68"/>
  <c r="M325" i="68"/>
  <c r="N325" i="68"/>
  <c r="O325" i="68"/>
  <c r="L326" i="68"/>
  <c r="M326" i="68"/>
  <c r="N326" i="68"/>
  <c r="O326" i="68"/>
  <c r="L327" i="68"/>
  <c r="M327" i="68"/>
  <c r="N327" i="68"/>
  <c r="O327" i="68"/>
  <c r="L328" i="68"/>
  <c r="M328" i="68"/>
  <c r="N328" i="68"/>
  <c r="O328" i="68"/>
  <c r="L329" i="68"/>
  <c r="M329" i="68"/>
  <c r="N329" i="68"/>
  <c r="O329" i="68"/>
  <c r="L330" i="68"/>
  <c r="M330" i="68"/>
  <c r="N330" i="68"/>
  <c r="O330" i="68"/>
  <c r="L331" i="68"/>
  <c r="M331" i="68"/>
  <c r="N331" i="68"/>
  <c r="O331" i="68"/>
  <c r="L332" i="68"/>
  <c r="M332" i="68"/>
  <c r="N332" i="68"/>
  <c r="O332" i="68"/>
  <c r="L333" i="68"/>
  <c r="M333" i="68"/>
  <c r="N333" i="68"/>
  <c r="O333" i="68"/>
  <c r="L334" i="68"/>
  <c r="M334" i="68"/>
  <c r="N334" i="68"/>
  <c r="O334" i="68"/>
  <c r="L335" i="68"/>
  <c r="M335" i="68"/>
  <c r="N335" i="68"/>
  <c r="O335" i="68"/>
  <c r="L336" i="68"/>
  <c r="M336" i="68"/>
  <c r="N336" i="68"/>
  <c r="O336" i="68"/>
  <c r="L337" i="68"/>
  <c r="M337" i="68"/>
  <c r="N337" i="68"/>
  <c r="O337" i="68"/>
  <c r="L338" i="68"/>
  <c r="M338" i="68"/>
  <c r="N338" i="68"/>
  <c r="O338" i="68"/>
  <c r="L339" i="68"/>
  <c r="M339" i="68"/>
  <c r="N339" i="68"/>
  <c r="O339" i="68"/>
  <c r="L340" i="68"/>
  <c r="M340" i="68"/>
  <c r="N340" i="68"/>
  <c r="O340" i="68"/>
  <c r="L341" i="68"/>
  <c r="M341" i="68"/>
  <c r="N341" i="68"/>
  <c r="O341" i="68"/>
  <c r="L342" i="68"/>
  <c r="M342" i="68"/>
  <c r="N342" i="68"/>
  <c r="O342" i="68"/>
  <c r="L343" i="68"/>
  <c r="M343" i="68"/>
  <c r="N343" i="68"/>
  <c r="O343" i="68"/>
  <c r="L344" i="68"/>
  <c r="M344" i="68"/>
  <c r="N344" i="68"/>
  <c r="O344" i="68"/>
  <c r="L345" i="68"/>
  <c r="M345" i="68"/>
  <c r="N345" i="68"/>
  <c r="O345" i="68"/>
  <c r="L346" i="68"/>
  <c r="M346" i="68"/>
  <c r="N346" i="68"/>
  <c r="O346" i="68"/>
  <c r="L347" i="68"/>
  <c r="M347" i="68"/>
  <c r="N347" i="68"/>
  <c r="O347" i="68"/>
  <c r="L348" i="68"/>
  <c r="M348" i="68"/>
  <c r="N348" i="68"/>
  <c r="O348" i="68"/>
  <c r="L349" i="68"/>
  <c r="M349" i="68"/>
  <c r="N349" i="68"/>
  <c r="O349" i="68"/>
  <c r="L350" i="68"/>
  <c r="M350" i="68"/>
  <c r="N350" i="68"/>
  <c r="O350" i="68"/>
  <c r="L351" i="68"/>
  <c r="M351" i="68"/>
  <c r="N351" i="68"/>
  <c r="O351" i="68"/>
  <c r="L352" i="68"/>
  <c r="M352" i="68"/>
  <c r="N352" i="68"/>
  <c r="O352" i="68"/>
  <c r="L353" i="68"/>
  <c r="M353" i="68"/>
  <c r="N353" i="68"/>
  <c r="O353" i="68"/>
  <c r="L354" i="68"/>
  <c r="M354" i="68"/>
  <c r="N354" i="68"/>
  <c r="O354" i="68"/>
  <c r="L355" i="68"/>
  <c r="M355" i="68"/>
  <c r="N355" i="68"/>
  <c r="O355" i="68"/>
  <c r="L356" i="68"/>
  <c r="M356" i="68"/>
  <c r="N356" i="68"/>
  <c r="O356" i="68"/>
  <c r="L357" i="68"/>
  <c r="M357" i="68"/>
  <c r="N357" i="68"/>
  <c r="O357" i="68"/>
  <c r="L358" i="68"/>
  <c r="M358" i="68"/>
  <c r="N358" i="68"/>
  <c r="O358" i="68"/>
  <c r="L359" i="68"/>
  <c r="M359" i="68"/>
  <c r="N359" i="68"/>
  <c r="O359" i="68"/>
  <c r="L360" i="68"/>
  <c r="M360" i="68"/>
  <c r="N360" i="68"/>
  <c r="O360" i="68"/>
  <c r="L361" i="68"/>
  <c r="M361" i="68"/>
  <c r="N361" i="68"/>
  <c r="O361" i="68"/>
  <c r="L362" i="68"/>
  <c r="M362" i="68"/>
  <c r="N362" i="68"/>
  <c r="O362" i="68"/>
  <c r="L363" i="68"/>
  <c r="M363" i="68"/>
  <c r="N363" i="68"/>
  <c r="O363" i="68"/>
  <c r="L364" i="68"/>
  <c r="M364" i="68"/>
  <c r="N364" i="68"/>
  <c r="O364" i="68"/>
  <c r="L365" i="68"/>
  <c r="M365" i="68"/>
  <c r="N365" i="68"/>
  <c r="O365" i="68"/>
  <c r="L366" i="68"/>
  <c r="M366" i="68"/>
  <c r="N366" i="68"/>
  <c r="O366" i="68"/>
  <c r="L367" i="68"/>
  <c r="M367" i="68"/>
  <c r="N367" i="68"/>
  <c r="O367" i="68"/>
  <c r="L368" i="68"/>
  <c r="M368" i="68"/>
  <c r="N368" i="68"/>
  <c r="O368" i="68"/>
  <c r="L369" i="68"/>
  <c r="M369" i="68"/>
  <c r="N369" i="68"/>
  <c r="O369" i="68"/>
  <c r="L370" i="68"/>
  <c r="M370" i="68"/>
  <c r="N370" i="68"/>
  <c r="O370" i="68"/>
  <c r="L371" i="68"/>
  <c r="M371" i="68"/>
  <c r="N371" i="68"/>
  <c r="O371" i="68"/>
  <c r="L372" i="68"/>
  <c r="M372" i="68"/>
  <c r="N372" i="68"/>
  <c r="O372" i="68"/>
  <c r="L373" i="68"/>
  <c r="M373" i="68"/>
  <c r="N373" i="68"/>
  <c r="O373" i="68"/>
  <c r="L374" i="68"/>
  <c r="M374" i="68"/>
  <c r="N374" i="68"/>
  <c r="O374" i="68"/>
  <c r="L375" i="68"/>
  <c r="M375" i="68"/>
  <c r="N375" i="68"/>
  <c r="O375" i="68"/>
  <c r="L376" i="68"/>
  <c r="M376" i="68"/>
  <c r="N376" i="68"/>
  <c r="O376" i="68"/>
  <c r="L377" i="68"/>
  <c r="M377" i="68"/>
  <c r="N377" i="68"/>
  <c r="O377" i="68"/>
  <c r="L378" i="68"/>
  <c r="M378" i="68"/>
  <c r="N378" i="68"/>
  <c r="O378" i="68"/>
  <c r="L379" i="68"/>
  <c r="M379" i="68"/>
  <c r="N379" i="68"/>
  <c r="O379" i="68"/>
  <c r="L380" i="68"/>
  <c r="M380" i="68"/>
  <c r="N380" i="68"/>
  <c r="O380" i="68"/>
  <c r="L381" i="68"/>
  <c r="M381" i="68"/>
  <c r="N381" i="68"/>
  <c r="O381" i="68"/>
  <c r="L382" i="68"/>
  <c r="M382" i="68"/>
  <c r="N382" i="68"/>
  <c r="O382" i="68"/>
  <c r="L383" i="68"/>
  <c r="M383" i="68"/>
  <c r="N383" i="68"/>
  <c r="O383" i="68"/>
  <c r="L384" i="68"/>
  <c r="M384" i="68"/>
  <c r="N384" i="68"/>
  <c r="O384" i="68"/>
  <c r="L385" i="68"/>
  <c r="M385" i="68"/>
  <c r="N385" i="68"/>
  <c r="O385" i="68"/>
  <c r="E243" i="68"/>
  <c r="E244" i="68"/>
  <c r="E245" i="68"/>
  <c r="E246" i="68"/>
  <c r="E247" i="68"/>
  <c r="E248" i="68"/>
  <c r="E249" i="68"/>
  <c r="E250" i="68"/>
  <c r="E251" i="68"/>
  <c r="E252" i="68"/>
  <c r="E253" i="68"/>
  <c r="E254" i="68"/>
  <c r="E255" i="68"/>
  <c r="E256" i="68"/>
  <c r="E257" i="68"/>
  <c r="E258" i="68"/>
  <c r="E259" i="68"/>
  <c r="E260" i="68"/>
  <c r="E261" i="68"/>
  <c r="E262" i="68"/>
  <c r="E263" i="68"/>
  <c r="E264" i="68"/>
  <c r="E265" i="68"/>
  <c r="E266" i="68"/>
  <c r="E267" i="68"/>
  <c r="E268" i="68"/>
  <c r="E269" i="68"/>
  <c r="E270" i="68"/>
  <c r="E271" i="68"/>
  <c r="E272" i="68"/>
  <c r="E273" i="68"/>
  <c r="E274" i="68"/>
  <c r="E275" i="68"/>
  <c r="E276" i="68"/>
  <c r="E277" i="68"/>
  <c r="E278" i="68"/>
  <c r="E279" i="68"/>
  <c r="E280" i="68"/>
  <c r="E281" i="68"/>
  <c r="E282" i="68"/>
  <c r="E283" i="68"/>
  <c r="E284" i="68"/>
  <c r="E285" i="68"/>
  <c r="E286" i="68"/>
  <c r="E287" i="68"/>
  <c r="E288" i="68"/>
  <c r="E289" i="68"/>
  <c r="E290" i="68"/>
  <c r="E291" i="68"/>
  <c r="E292" i="68"/>
  <c r="E293" i="68"/>
  <c r="E294" i="68"/>
  <c r="E295" i="68"/>
  <c r="E296" i="68"/>
  <c r="E297" i="68"/>
  <c r="E298" i="68"/>
  <c r="E299" i="68"/>
  <c r="E300" i="68"/>
  <c r="E301" i="68"/>
  <c r="E302" i="68"/>
  <c r="E303" i="68"/>
  <c r="E304" i="68"/>
  <c r="E305" i="68"/>
  <c r="E306" i="68"/>
  <c r="E307" i="68"/>
  <c r="E308" i="68"/>
  <c r="E309" i="68"/>
  <c r="E310" i="68"/>
  <c r="E311" i="68"/>
  <c r="E312" i="68"/>
  <c r="E313" i="68"/>
  <c r="E314" i="68"/>
  <c r="E315" i="68"/>
  <c r="E316" i="68"/>
  <c r="E317" i="68"/>
  <c r="E318" i="68"/>
  <c r="E319" i="68"/>
  <c r="E320" i="68"/>
  <c r="E321" i="68"/>
  <c r="E322" i="68"/>
  <c r="E323" i="68"/>
  <c r="E324" i="68"/>
  <c r="E325" i="68"/>
  <c r="E326" i="68"/>
  <c r="E327" i="68"/>
  <c r="E328" i="68"/>
  <c r="E329" i="68"/>
  <c r="E330" i="68"/>
  <c r="E331" i="68"/>
  <c r="E332" i="68"/>
  <c r="E333" i="68"/>
  <c r="E334" i="68"/>
  <c r="E335" i="68"/>
  <c r="E336" i="68"/>
  <c r="E337" i="68"/>
  <c r="E338" i="68"/>
  <c r="E339" i="68"/>
  <c r="E340" i="68"/>
  <c r="E341" i="68"/>
  <c r="E342" i="68"/>
  <c r="E343" i="68"/>
  <c r="E344" i="68"/>
  <c r="E345" i="68"/>
  <c r="E346" i="68"/>
  <c r="E347" i="68"/>
  <c r="E348" i="68"/>
  <c r="E349" i="68"/>
  <c r="E350" i="68"/>
  <c r="E351" i="68"/>
  <c r="E352" i="68"/>
  <c r="E353" i="68"/>
  <c r="E354" i="68"/>
  <c r="E355" i="68"/>
  <c r="E356" i="68"/>
  <c r="E357" i="68"/>
  <c r="E358" i="68"/>
  <c r="E359" i="68"/>
  <c r="E360" i="68"/>
  <c r="E361" i="68"/>
  <c r="E362" i="68"/>
  <c r="E363" i="68"/>
  <c r="E364" i="68"/>
  <c r="E365" i="68"/>
  <c r="E366" i="68"/>
  <c r="E367" i="68"/>
  <c r="E368" i="68"/>
  <c r="E369" i="68"/>
  <c r="E370" i="68"/>
  <c r="E371" i="68"/>
  <c r="E372" i="68"/>
  <c r="E373" i="68"/>
  <c r="E374" i="68"/>
  <c r="E375" i="68"/>
  <c r="E376" i="68"/>
  <c r="E377" i="68"/>
  <c r="E378" i="68"/>
  <c r="E379" i="68"/>
  <c r="E380" i="68"/>
  <c r="E381" i="68"/>
  <c r="E382" i="68"/>
  <c r="E383" i="68"/>
  <c r="E384" i="68"/>
  <c r="N18" i="68"/>
  <c r="M18" i="68"/>
  <c r="O18" i="68"/>
  <c r="O9" i="68"/>
  <c r="N9" i="68"/>
  <c r="M9" i="68"/>
  <c r="E14" i="68"/>
  <c r="L14" i="68" s="1"/>
  <c r="L5" i="68"/>
  <c r="M5" i="68"/>
  <c r="E5" i="68"/>
  <c r="E12" i="68"/>
  <c r="L12" i="68"/>
  <c r="E10" i="68"/>
  <c r="L10" i="68" s="1"/>
  <c r="E16" i="68"/>
  <c r="L16" i="68" s="1"/>
  <c r="E15" i="68"/>
  <c r="L15" i="68"/>
  <c r="O5" i="68"/>
  <c r="L201" i="64"/>
  <c r="M201" i="64"/>
  <c r="N201" i="64"/>
  <c r="O201" i="64"/>
  <c r="L202" i="64"/>
  <c r="M202" i="64"/>
  <c r="N202" i="64"/>
  <c r="O202" i="64"/>
  <c r="L203" i="64"/>
  <c r="M203" i="64"/>
  <c r="N203" i="64"/>
  <c r="O203" i="64"/>
  <c r="L204" i="64"/>
  <c r="M204" i="64"/>
  <c r="N204" i="64"/>
  <c r="O204" i="64"/>
  <c r="L205" i="64"/>
  <c r="M205" i="64"/>
  <c r="N205" i="64"/>
  <c r="O205" i="64"/>
  <c r="L206" i="64"/>
  <c r="M206" i="64"/>
  <c r="N206" i="64"/>
  <c r="O206" i="64"/>
  <c r="L207" i="64"/>
  <c r="M207" i="64"/>
  <c r="N207" i="64"/>
  <c r="O207" i="64"/>
  <c r="L208" i="64"/>
  <c r="M208" i="64"/>
  <c r="N208" i="64"/>
  <c r="O208" i="64"/>
  <c r="L209" i="64"/>
  <c r="M209" i="64"/>
  <c r="N209" i="64"/>
  <c r="O209" i="64"/>
  <c r="L210" i="64"/>
  <c r="M210" i="64"/>
  <c r="N210" i="64"/>
  <c r="O210" i="64"/>
  <c r="L211" i="64"/>
  <c r="M211" i="64"/>
  <c r="N211" i="64"/>
  <c r="O211" i="64"/>
  <c r="L212" i="64"/>
  <c r="M212" i="64"/>
  <c r="N212" i="64"/>
  <c r="O212" i="64"/>
  <c r="L213" i="64"/>
  <c r="M213" i="64"/>
  <c r="N213" i="64"/>
  <c r="O213" i="64"/>
  <c r="L214" i="64"/>
  <c r="M214" i="64"/>
  <c r="N214" i="64"/>
  <c r="O214" i="64"/>
  <c r="L215" i="64"/>
  <c r="M215" i="64"/>
  <c r="N215" i="64"/>
  <c r="O215" i="64"/>
  <c r="L216" i="64"/>
  <c r="M216" i="64"/>
  <c r="N216" i="64"/>
  <c r="O216" i="64"/>
  <c r="L217" i="64"/>
  <c r="M217" i="64"/>
  <c r="N217" i="64"/>
  <c r="O217" i="64"/>
  <c r="L218" i="64"/>
  <c r="M218" i="64"/>
  <c r="N218" i="64"/>
  <c r="O218" i="64"/>
  <c r="L219" i="64"/>
  <c r="M219" i="64"/>
  <c r="N219" i="64"/>
  <c r="O219" i="64"/>
  <c r="L220" i="64"/>
  <c r="M220" i="64"/>
  <c r="N220" i="64"/>
  <c r="O220" i="64"/>
  <c r="L221" i="64"/>
  <c r="M221" i="64"/>
  <c r="N221" i="64"/>
  <c r="O221" i="64"/>
  <c r="L222" i="64"/>
  <c r="M222" i="64"/>
  <c r="N222" i="64"/>
  <c r="O222" i="64"/>
  <c r="L223" i="64"/>
  <c r="M223" i="64"/>
  <c r="N223" i="64"/>
  <c r="O223" i="64"/>
  <c r="L224" i="64"/>
  <c r="M224" i="64"/>
  <c r="N224" i="64"/>
  <c r="O224" i="64"/>
  <c r="L225" i="64"/>
  <c r="M225" i="64"/>
  <c r="N225" i="64"/>
  <c r="O225" i="64"/>
  <c r="L226" i="64"/>
  <c r="M226" i="64"/>
  <c r="N226" i="64"/>
  <c r="O226" i="64"/>
  <c r="L227" i="64"/>
  <c r="M227" i="64"/>
  <c r="N227" i="64"/>
  <c r="O227" i="64"/>
  <c r="L228" i="64"/>
  <c r="M228" i="64"/>
  <c r="N228" i="64"/>
  <c r="O228" i="64"/>
  <c r="L229" i="64"/>
  <c r="M229" i="64"/>
  <c r="N229" i="64"/>
  <c r="O229" i="64"/>
  <c r="L230" i="64"/>
  <c r="M230" i="64"/>
  <c r="N230" i="64"/>
  <c r="O230" i="64"/>
  <c r="L231" i="64"/>
  <c r="M231" i="64"/>
  <c r="N231" i="64"/>
  <c r="O231" i="64"/>
  <c r="L232" i="64"/>
  <c r="M232" i="64"/>
  <c r="N232" i="64"/>
  <c r="O232" i="64"/>
  <c r="L233" i="64"/>
  <c r="M233" i="64"/>
  <c r="N233" i="64"/>
  <c r="O233" i="64"/>
  <c r="L234" i="64"/>
  <c r="M234" i="64"/>
  <c r="N234" i="64"/>
  <c r="O234" i="64"/>
  <c r="L235" i="64"/>
  <c r="M235" i="64"/>
  <c r="N235" i="64"/>
  <c r="O235" i="64"/>
  <c r="L236" i="64"/>
  <c r="M236" i="64"/>
  <c r="N236" i="64"/>
  <c r="O236" i="64"/>
  <c r="L237" i="64"/>
  <c r="M237" i="64"/>
  <c r="N237" i="64"/>
  <c r="O237" i="64"/>
  <c r="L238" i="64"/>
  <c r="M238" i="64"/>
  <c r="N238" i="64"/>
  <c r="O238" i="64"/>
  <c r="L239" i="64"/>
  <c r="M239" i="64"/>
  <c r="N239" i="64"/>
  <c r="O239" i="64"/>
  <c r="L240" i="64"/>
  <c r="M240" i="64"/>
  <c r="N240" i="64"/>
  <c r="O240" i="64"/>
  <c r="L241" i="64"/>
  <c r="M241" i="64"/>
  <c r="N241" i="64"/>
  <c r="O241" i="64"/>
  <c r="L242" i="64"/>
  <c r="M242" i="64"/>
  <c r="N242" i="64"/>
  <c r="O242" i="64"/>
  <c r="L243" i="64"/>
  <c r="M243" i="64"/>
  <c r="N243" i="64"/>
  <c r="O243" i="64"/>
  <c r="L244" i="64"/>
  <c r="M244" i="64"/>
  <c r="N244" i="64"/>
  <c r="O244" i="64"/>
  <c r="L245" i="64"/>
  <c r="M245" i="64"/>
  <c r="N245" i="64"/>
  <c r="O245" i="64"/>
  <c r="L246" i="64"/>
  <c r="M246" i="64"/>
  <c r="N246" i="64"/>
  <c r="O246" i="64"/>
  <c r="L247" i="64"/>
  <c r="M247" i="64"/>
  <c r="N247" i="64"/>
  <c r="O247" i="64"/>
  <c r="L248" i="64"/>
  <c r="M248" i="64"/>
  <c r="N248" i="64"/>
  <c r="O248" i="64"/>
  <c r="L249" i="64"/>
  <c r="M249" i="64"/>
  <c r="N249" i="64"/>
  <c r="O249" i="64"/>
  <c r="L250" i="64"/>
  <c r="M250" i="64"/>
  <c r="N250" i="64"/>
  <c r="O250" i="64"/>
  <c r="L251" i="64"/>
  <c r="M251" i="64"/>
  <c r="N251" i="64"/>
  <c r="O251" i="64"/>
  <c r="L252" i="64"/>
  <c r="M252" i="64"/>
  <c r="N252" i="64"/>
  <c r="O252" i="64"/>
  <c r="L253" i="64"/>
  <c r="M253" i="64"/>
  <c r="N253" i="64"/>
  <c r="O253" i="64"/>
  <c r="L254" i="64"/>
  <c r="M254" i="64"/>
  <c r="N254" i="64"/>
  <c r="O254" i="64"/>
  <c r="L255" i="64"/>
  <c r="M255" i="64"/>
  <c r="N255" i="64"/>
  <c r="O255" i="64"/>
  <c r="L256" i="64"/>
  <c r="M256" i="64"/>
  <c r="N256" i="64"/>
  <c r="O256" i="64"/>
  <c r="L257" i="64"/>
  <c r="M257" i="64"/>
  <c r="N257" i="64"/>
  <c r="O257" i="64"/>
  <c r="L258" i="64"/>
  <c r="M258" i="64"/>
  <c r="N258" i="64"/>
  <c r="O258" i="64"/>
  <c r="L259" i="64"/>
  <c r="M259" i="64"/>
  <c r="N259" i="64"/>
  <c r="O259" i="64"/>
  <c r="L260" i="64"/>
  <c r="M260" i="64"/>
  <c r="N260" i="64"/>
  <c r="O260" i="64"/>
  <c r="L261" i="64"/>
  <c r="M261" i="64"/>
  <c r="N261" i="64"/>
  <c r="O261" i="64"/>
  <c r="L262" i="64"/>
  <c r="M262" i="64"/>
  <c r="N262" i="64"/>
  <c r="O262" i="64"/>
  <c r="L263" i="64"/>
  <c r="M263" i="64"/>
  <c r="N263" i="64"/>
  <c r="O263" i="64"/>
  <c r="L264" i="64"/>
  <c r="M264" i="64"/>
  <c r="N264" i="64"/>
  <c r="O264" i="64"/>
  <c r="L265" i="64"/>
  <c r="M265" i="64"/>
  <c r="N265" i="64"/>
  <c r="O265" i="64"/>
  <c r="L266" i="64"/>
  <c r="M266" i="64"/>
  <c r="N266" i="64"/>
  <c r="O266" i="64"/>
  <c r="L267" i="64"/>
  <c r="M267" i="64"/>
  <c r="N267" i="64"/>
  <c r="O267" i="64"/>
  <c r="L268" i="64"/>
  <c r="M268" i="64"/>
  <c r="N268" i="64"/>
  <c r="O268" i="64"/>
  <c r="L269" i="64"/>
  <c r="M269" i="64"/>
  <c r="N269" i="64"/>
  <c r="O269" i="64"/>
  <c r="L270" i="64"/>
  <c r="M270" i="64"/>
  <c r="N270" i="64"/>
  <c r="O270" i="64"/>
  <c r="L271" i="64"/>
  <c r="M271" i="64"/>
  <c r="N271" i="64"/>
  <c r="O271" i="64"/>
  <c r="L272" i="64"/>
  <c r="M272" i="64"/>
  <c r="N272" i="64"/>
  <c r="O272" i="64"/>
  <c r="L273" i="64"/>
  <c r="M273" i="64"/>
  <c r="N273" i="64"/>
  <c r="O273" i="64"/>
  <c r="L274" i="64"/>
  <c r="M274" i="64"/>
  <c r="N274" i="64"/>
  <c r="O274" i="64"/>
  <c r="L275" i="64"/>
  <c r="M275" i="64"/>
  <c r="N275" i="64"/>
  <c r="O275" i="64"/>
  <c r="L276" i="64"/>
  <c r="M276" i="64"/>
  <c r="N276" i="64"/>
  <c r="O276" i="64"/>
  <c r="L277" i="64"/>
  <c r="M277" i="64"/>
  <c r="N277" i="64"/>
  <c r="O277" i="64"/>
  <c r="L278" i="64"/>
  <c r="M278" i="64"/>
  <c r="N278" i="64"/>
  <c r="O278" i="64"/>
  <c r="L279" i="64"/>
  <c r="M279" i="64"/>
  <c r="N279" i="64"/>
  <c r="O279" i="64"/>
  <c r="L280" i="64"/>
  <c r="M280" i="64"/>
  <c r="N280" i="64"/>
  <c r="O280" i="64"/>
  <c r="L281" i="64"/>
  <c r="M281" i="64"/>
  <c r="N281" i="64"/>
  <c r="O281" i="64"/>
  <c r="L282" i="64"/>
  <c r="M282" i="64"/>
  <c r="N282" i="64"/>
  <c r="O282" i="64"/>
  <c r="L283" i="64"/>
  <c r="M283" i="64"/>
  <c r="N283" i="64"/>
  <c r="O283" i="64"/>
  <c r="L284" i="64"/>
  <c r="M284" i="64"/>
  <c r="N284" i="64"/>
  <c r="O284" i="64"/>
  <c r="L285" i="64"/>
  <c r="M285" i="64"/>
  <c r="N285" i="64"/>
  <c r="O285" i="64"/>
  <c r="L286" i="64"/>
  <c r="M286" i="64"/>
  <c r="N286" i="64"/>
  <c r="O286" i="64"/>
  <c r="L287" i="64"/>
  <c r="M287" i="64"/>
  <c r="N287" i="64"/>
  <c r="O287" i="64"/>
  <c r="L288" i="64"/>
  <c r="M288" i="64"/>
  <c r="N288" i="64"/>
  <c r="O288" i="64"/>
  <c r="L289" i="64"/>
  <c r="M289" i="64"/>
  <c r="N289" i="64"/>
  <c r="O289" i="64"/>
  <c r="L290" i="64"/>
  <c r="M290" i="64"/>
  <c r="N290" i="64"/>
  <c r="O290" i="64"/>
  <c r="L291" i="64"/>
  <c r="M291" i="64"/>
  <c r="N291" i="64"/>
  <c r="O291" i="64"/>
  <c r="L292" i="64"/>
  <c r="M292" i="64"/>
  <c r="N292" i="64"/>
  <c r="O292" i="64"/>
  <c r="L293" i="64"/>
  <c r="M293" i="64"/>
  <c r="N293" i="64"/>
  <c r="O293" i="64"/>
  <c r="L294" i="64"/>
  <c r="M294" i="64"/>
  <c r="N294" i="64"/>
  <c r="O294" i="64"/>
  <c r="L295" i="64"/>
  <c r="M295" i="64"/>
  <c r="N295" i="64"/>
  <c r="O295" i="64"/>
  <c r="L296" i="64"/>
  <c r="M296" i="64"/>
  <c r="N296" i="64"/>
  <c r="O296" i="64"/>
  <c r="L297" i="64"/>
  <c r="M297" i="64"/>
  <c r="N297" i="64"/>
  <c r="O297" i="64"/>
  <c r="L298" i="64"/>
  <c r="M298" i="64"/>
  <c r="N298" i="64"/>
  <c r="O298" i="64"/>
  <c r="L299" i="64"/>
  <c r="M299" i="64"/>
  <c r="N299" i="64"/>
  <c r="O299" i="64"/>
  <c r="L300" i="64"/>
  <c r="M300" i="64"/>
  <c r="N300" i="64"/>
  <c r="O300" i="64"/>
  <c r="L301" i="64"/>
  <c r="M301" i="64"/>
  <c r="N301" i="64"/>
  <c r="O301" i="64"/>
  <c r="L302" i="64"/>
  <c r="M302" i="64"/>
  <c r="N302" i="64"/>
  <c r="O302" i="64"/>
  <c r="L303" i="64"/>
  <c r="M303" i="64"/>
  <c r="N303" i="64"/>
  <c r="O303" i="64"/>
  <c r="L304" i="64"/>
  <c r="M304" i="64"/>
  <c r="N304" i="64"/>
  <c r="O304" i="64"/>
  <c r="L305" i="64"/>
  <c r="M305" i="64"/>
  <c r="N305" i="64"/>
  <c r="O305" i="64"/>
  <c r="L306" i="64"/>
  <c r="M306" i="64"/>
  <c r="N306" i="64"/>
  <c r="O306" i="64"/>
  <c r="L307" i="64"/>
  <c r="M307" i="64"/>
  <c r="N307" i="64"/>
  <c r="O307" i="64"/>
  <c r="L308" i="64"/>
  <c r="M308" i="64"/>
  <c r="N308" i="64"/>
  <c r="O308" i="64"/>
  <c r="L309" i="64"/>
  <c r="M309" i="64"/>
  <c r="N309" i="64"/>
  <c r="O309" i="64"/>
  <c r="L310" i="64"/>
  <c r="M310" i="64"/>
  <c r="N310" i="64"/>
  <c r="O310" i="64"/>
  <c r="L311" i="64"/>
  <c r="M311" i="64"/>
  <c r="N311" i="64"/>
  <c r="O311" i="64"/>
  <c r="L312" i="64"/>
  <c r="M312" i="64"/>
  <c r="N312" i="64"/>
  <c r="O312" i="64"/>
  <c r="L313" i="64"/>
  <c r="M313" i="64"/>
  <c r="N313" i="64"/>
  <c r="O313" i="64"/>
  <c r="L314" i="64"/>
  <c r="M314" i="64"/>
  <c r="N314" i="64"/>
  <c r="O314" i="64"/>
  <c r="L315" i="64"/>
  <c r="M315" i="64"/>
  <c r="N315" i="64"/>
  <c r="O315" i="64"/>
  <c r="L316" i="64"/>
  <c r="M316" i="64"/>
  <c r="N316" i="64"/>
  <c r="O316" i="64"/>
  <c r="L317" i="64"/>
  <c r="M317" i="64"/>
  <c r="N317" i="64"/>
  <c r="O317" i="64"/>
  <c r="L318" i="64"/>
  <c r="M318" i="64"/>
  <c r="N318" i="64"/>
  <c r="O318" i="64"/>
  <c r="L319" i="64"/>
  <c r="M319" i="64"/>
  <c r="N319" i="64"/>
  <c r="O319" i="64"/>
  <c r="L320" i="64"/>
  <c r="M320" i="64"/>
  <c r="N320" i="64"/>
  <c r="O320" i="64"/>
  <c r="L321" i="64"/>
  <c r="M321" i="64"/>
  <c r="N321" i="64"/>
  <c r="O321" i="64"/>
  <c r="L322" i="64"/>
  <c r="M322" i="64"/>
  <c r="N322" i="64"/>
  <c r="O322" i="64"/>
  <c r="L323" i="64"/>
  <c r="M323" i="64"/>
  <c r="N323" i="64"/>
  <c r="O323" i="64"/>
  <c r="L324" i="64"/>
  <c r="M324" i="64"/>
  <c r="N324" i="64"/>
  <c r="O324" i="64"/>
  <c r="L325" i="64"/>
  <c r="M325" i="64"/>
  <c r="N325" i="64"/>
  <c r="O325" i="64"/>
  <c r="L326" i="64"/>
  <c r="M326" i="64"/>
  <c r="N326" i="64"/>
  <c r="O326" i="64"/>
  <c r="L327" i="64"/>
  <c r="M327" i="64"/>
  <c r="N327" i="64"/>
  <c r="O327" i="64"/>
  <c r="L328" i="64"/>
  <c r="M328" i="64"/>
  <c r="N328" i="64"/>
  <c r="O328" i="64"/>
  <c r="L329" i="64"/>
  <c r="M329" i="64"/>
  <c r="N329" i="64"/>
  <c r="O329" i="64"/>
  <c r="L330" i="64"/>
  <c r="M330" i="64"/>
  <c r="N330" i="64"/>
  <c r="O330" i="64"/>
  <c r="L331" i="64"/>
  <c r="M331" i="64"/>
  <c r="N331" i="64"/>
  <c r="O331" i="64"/>
  <c r="L332" i="64"/>
  <c r="M332" i="64"/>
  <c r="N332" i="64"/>
  <c r="O332" i="64"/>
  <c r="L333" i="64"/>
  <c r="M333" i="64"/>
  <c r="N333" i="64"/>
  <c r="O333" i="64"/>
  <c r="L334" i="64"/>
  <c r="M334" i="64"/>
  <c r="N334" i="64"/>
  <c r="O334" i="64"/>
  <c r="L335" i="64"/>
  <c r="M335" i="64"/>
  <c r="N335" i="64"/>
  <c r="O335" i="64"/>
  <c r="L336" i="64"/>
  <c r="M336" i="64"/>
  <c r="N336" i="64"/>
  <c r="O336" i="64"/>
  <c r="L337" i="64"/>
  <c r="M337" i="64"/>
  <c r="N337" i="64"/>
  <c r="O337" i="64"/>
  <c r="L338" i="64"/>
  <c r="M338" i="64"/>
  <c r="N338" i="64"/>
  <c r="O338" i="64"/>
  <c r="L339" i="64"/>
  <c r="M339" i="64"/>
  <c r="N339" i="64"/>
  <c r="O339" i="64"/>
  <c r="L340" i="64"/>
  <c r="M340" i="64"/>
  <c r="N340" i="64"/>
  <c r="O340" i="64"/>
  <c r="L341" i="64"/>
  <c r="M341" i="64"/>
  <c r="N341" i="64"/>
  <c r="O341" i="64"/>
  <c r="L342" i="64"/>
  <c r="M342" i="64"/>
  <c r="N342" i="64"/>
  <c r="O342" i="64"/>
  <c r="L343" i="64"/>
  <c r="M343" i="64"/>
  <c r="N343" i="64"/>
  <c r="O343" i="64"/>
  <c r="L344" i="64"/>
  <c r="M344" i="64"/>
  <c r="N344" i="64"/>
  <c r="O344" i="64"/>
  <c r="L345" i="64"/>
  <c r="M345" i="64"/>
  <c r="N345" i="64"/>
  <c r="O345" i="64"/>
  <c r="L346" i="64"/>
  <c r="M346" i="64"/>
  <c r="N346" i="64"/>
  <c r="O346" i="64"/>
  <c r="L347" i="64"/>
  <c r="M347" i="64"/>
  <c r="N347" i="64"/>
  <c r="O347" i="64"/>
  <c r="L348" i="64"/>
  <c r="M348" i="64"/>
  <c r="N348" i="64"/>
  <c r="O348" i="64"/>
  <c r="L349" i="64"/>
  <c r="M349" i="64"/>
  <c r="N349" i="64"/>
  <c r="O349" i="64"/>
  <c r="L350" i="64"/>
  <c r="M350" i="64"/>
  <c r="N350" i="64"/>
  <c r="O350" i="64"/>
  <c r="L351" i="64"/>
  <c r="M351" i="64"/>
  <c r="N351" i="64"/>
  <c r="O351" i="64"/>
  <c r="L352" i="64"/>
  <c r="M352" i="64"/>
  <c r="N352" i="64"/>
  <c r="O352" i="64"/>
  <c r="L353" i="64"/>
  <c r="M353" i="64"/>
  <c r="N353" i="64"/>
  <c r="O353" i="64"/>
  <c r="L354" i="64"/>
  <c r="M354" i="64"/>
  <c r="N354" i="64"/>
  <c r="O354" i="64"/>
  <c r="L355" i="64"/>
  <c r="M355" i="64"/>
  <c r="N355" i="64"/>
  <c r="O355" i="64"/>
  <c r="L356" i="64"/>
  <c r="M356" i="64"/>
  <c r="N356" i="64"/>
  <c r="O356" i="64"/>
  <c r="L357" i="64"/>
  <c r="M357" i="64"/>
  <c r="N357" i="64"/>
  <c r="O357" i="64"/>
  <c r="L358" i="64"/>
  <c r="M358" i="64"/>
  <c r="N358" i="64"/>
  <c r="O358" i="64"/>
  <c r="L359" i="64"/>
  <c r="M359" i="64"/>
  <c r="N359" i="64"/>
  <c r="O359" i="64"/>
  <c r="L360" i="64"/>
  <c r="M360" i="64"/>
  <c r="N360" i="64"/>
  <c r="O360" i="64"/>
  <c r="L361" i="64"/>
  <c r="M361" i="64"/>
  <c r="N361" i="64"/>
  <c r="O361" i="64"/>
  <c r="L362" i="64"/>
  <c r="M362" i="64"/>
  <c r="N362" i="64"/>
  <c r="O362" i="64"/>
  <c r="L363" i="64"/>
  <c r="M363" i="64"/>
  <c r="N363" i="64"/>
  <c r="O363" i="64"/>
  <c r="L364" i="64"/>
  <c r="M364" i="64"/>
  <c r="N364" i="64"/>
  <c r="O364" i="64"/>
  <c r="L365" i="64"/>
  <c r="M365" i="64"/>
  <c r="N365" i="64"/>
  <c r="O365" i="64"/>
  <c r="L366" i="64"/>
  <c r="M366" i="64"/>
  <c r="N366" i="64"/>
  <c r="O366" i="64"/>
  <c r="L367" i="64"/>
  <c r="M367" i="64"/>
  <c r="N367" i="64"/>
  <c r="O367" i="64"/>
  <c r="L368" i="64"/>
  <c r="M368" i="64"/>
  <c r="N368" i="64"/>
  <c r="O368" i="64"/>
  <c r="L369" i="64"/>
  <c r="M369" i="64"/>
  <c r="N369" i="64"/>
  <c r="O369" i="64"/>
  <c r="L370" i="64"/>
  <c r="M370" i="64"/>
  <c r="N370" i="64"/>
  <c r="O370" i="64"/>
  <c r="L371" i="64"/>
  <c r="M371" i="64"/>
  <c r="N371" i="64"/>
  <c r="O371" i="64"/>
  <c r="L372" i="64"/>
  <c r="M372" i="64"/>
  <c r="N372" i="64"/>
  <c r="O372" i="64"/>
  <c r="L373" i="64"/>
  <c r="M373" i="64"/>
  <c r="N373" i="64"/>
  <c r="O373" i="64"/>
  <c r="L374" i="64"/>
  <c r="M374" i="64"/>
  <c r="N374" i="64"/>
  <c r="O374" i="64"/>
  <c r="L375" i="64"/>
  <c r="M375" i="64"/>
  <c r="N375" i="64"/>
  <c r="O375" i="64"/>
  <c r="L376" i="64"/>
  <c r="M376" i="64"/>
  <c r="N376" i="64"/>
  <c r="O376" i="64"/>
  <c r="L377" i="64"/>
  <c r="M377" i="64"/>
  <c r="N377" i="64"/>
  <c r="O377" i="64"/>
  <c r="L378" i="64"/>
  <c r="M378" i="64"/>
  <c r="N378" i="64"/>
  <c r="O378" i="64"/>
  <c r="L379" i="64"/>
  <c r="M379" i="64"/>
  <c r="N379" i="64"/>
  <c r="O379" i="64"/>
  <c r="L380" i="64"/>
  <c r="M380" i="64"/>
  <c r="N380" i="64"/>
  <c r="O380" i="64"/>
  <c r="L381" i="64"/>
  <c r="M381" i="64"/>
  <c r="N381" i="64"/>
  <c r="O381" i="64"/>
  <c r="L382" i="64"/>
  <c r="M382" i="64"/>
  <c r="N382" i="64"/>
  <c r="O382" i="64"/>
  <c r="L383" i="64"/>
  <c r="M383" i="64"/>
  <c r="N383" i="64"/>
  <c r="O383" i="64"/>
  <c r="L384" i="64"/>
  <c r="M384" i="64"/>
  <c r="N384" i="64"/>
  <c r="O384" i="64"/>
  <c r="L385" i="64"/>
  <c r="M385" i="64"/>
  <c r="N385" i="64"/>
  <c r="O385" i="64"/>
  <c r="L386" i="64"/>
  <c r="M386" i="64"/>
  <c r="N386" i="64"/>
  <c r="O386" i="64"/>
  <c r="L387" i="64"/>
  <c r="M387" i="64"/>
  <c r="N387" i="64"/>
  <c r="O387" i="64"/>
  <c r="E201" i="64"/>
  <c r="E202" i="64"/>
  <c r="E203" i="64"/>
  <c r="E204" i="64"/>
  <c r="E205" i="64"/>
  <c r="E206" i="64"/>
  <c r="E207" i="64"/>
  <c r="E208" i="64"/>
  <c r="E209" i="64"/>
  <c r="E210" i="64"/>
  <c r="E211" i="64"/>
  <c r="E212" i="64"/>
  <c r="E213" i="64"/>
  <c r="E214" i="64"/>
  <c r="E215" i="64"/>
  <c r="E216" i="64"/>
  <c r="E217" i="64"/>
  <c r="E218" i="64"/>
  <c r="E219" i="64"/>
  <c r="E220" i="64"/>
  <c r="E221" i="64"/>
  <c r="E222" i="64"/>
  <c r="E223" i="64"/>
  <c r="E224" i="64"/>
  <c r="E225" i="64"/>
  <c r="E226" i="64"/>
  <c r="E227" i="64"/>
  <c r="E228" i="64"/>
  <c r="E229" i="64"/>
  <c r="E230" i="64"/>
  <c r="E231" i="64"/>
  <c r="E232" i="64"/>
  <c r="E233" i="64"/>
  <c r="E234" i="64"/>
  <c r="E235" i="64"/>
  <c r="E236" i="64"/>
  <c r="E237" i="64"/>
  <c r="E238" i="64"/>
  <c r="E239" i="64"/>
  <c r="E240" i="64"/>
  <c r="E241" i="64"/>
  <c r="E242" i="64"/>
  <c r="E243" i="64"/>
  <c r="E244" i="64"/>
  <c r="E245" i="64"/>
  <c r="E246" i="64"/>
  <c r="E247" i="64"/>
  <c r="E248" i="64"/>
  <c r="E249" i="64"/>
  <c r="E250" i="64"/>
  <c r="E251" i="64"/>
  <c r="E252" i="64"/>
  <c r="E253" i="64"/>
  <c r="E254" i="64"/>
  <c r="E255" i="64"/>
  <c r="E256" i="64"/>
  <c r="E257" i="64"/>
  <c r="E258" i="64"/>
  <c r="E259" i="64"/>
  <c r="E260" i="64"/>
  <c r="E261" i="64"/>
  <c r="E262" i="64"/>
  <c r="E263" i="64"/>
  <c r="E264" i="64"/>
  <c r="E265" i="64"/>
  <c r="E266" i="64"/>
  <c r="E267" i="64"/>
  <c r="E268" i="64"/>
  <c r="E269" i="64"/>
  <c r="E270" i="64"/>
  <c r="E271" i="64"/>
  <c r="E272" i="64"/>
  <c r="E273" i="64"/>
  <c r="E274" i="64"/>
  <c r="E275" i="64"/>
  <c r="E276" i="64"/>
  <c r="E277" i="64"/>
  <c r="E278" i="64"/>
  <c r="E279" i="64"/>
  <c r="E280" i="64"/>
  <c r="E281" i="64"/>
  <c r="E282" i="64"/>
  <c r="E283" i="64"/>
  <c r="E284" i="64"/>
  <c r="E285" i="64"/>
  <c r="E286" i="64"/>
  <c r="E287" i="64"/>
  <c r="E288" i="64"/>
  <c r="E289" i="64"/>
  <c r="E290" i="64"/>
  <c r="E291" i="64"/>
  <c r="E292" i="64"/>
  <c r="E293" i="64"/>
  <c r="E294" i="64"/>
  <c r="E295" i="64"/>
  <c r="E296" i="64"/>
  <c r="E297" i="64"/>
  <c r="E298" i="64"/>
  <c r="E299" i="64"/>
  <c r="E300" i="64"/>
  <c r="E301" i="64"/>
  <c r="E302" i="64"/>
  <c r="E303" i="64"/>
  <c r="E304" i="64"/>
  <c r="E305" i="64"/>
  <c r="E306" i="64"/>
  <c r="E307" i="64"/>
  <c r="E308" i="64"/>
  <c r="E309" i="64"/>
  <c r="E310" i="64"/>
  <c r="E311" i="64"/>
  <c r="E312" i="64"/>
  <c r="E313" i="64"/>
  <c r="E314" i="64"/>
  <c r="E315" i="64"/>
  <c r="E316" i="64"/>
  <c r="E317" i="64"/>
  <c r="E318" i="64"/>
  <c r="E319" i="64"/>
  <c r="E320" i="64"/>
  <c r="E321" i="64"/>
  <c r="E322" i="64"/>
  <c r="E323" i="64"/>
  <c r="E324" i="64"/>
  <c r="E325" i="64"/>
  <c r="E326" i="64"/>
  <c r="E327" i="64"/>
  <c r="E328" i="64"/>
  <c r="E329" i="64"/>
  <c r="E330" i="64"/>
  <c r="E331" i="64"/>
  <c r="E332" i="64"/>
  <c r="E333" i="64"/>
  <c r="E334" i="64"/>
  <c r="E335" i="64"/>
  <c r="E336" i="64"/>
  <c r="E337" i="64"/>
  <c r="E338" i="64"/>
  <c r="E339" i="64"/>
  <c r="E340" i="64"/>
  <c r="E341" i="64"/>
  <c r="E342" i="64"/>
  <c r="E343" i="64"/>
  <c r="E344" i="64"/>
  <c r="E345" i="64"/>
  <c r="E346" i="64"/>
  <c r="E347" i="64"/>
  <c r="E348" i="64"/>
  <c r="E349" i="64"/>
  <c r="E350" i="64"/>
  <c r="E351" i="64"/>
  <c r="E352" i="64"/>
  <c r="E353" i="64"/>
  <c r="E354" i="64"/>
  <c r="E355" i="64"/>
  <c r="E356" i="64"/>
  <c r="E357" i="64"/>
  <c r="E358" i="64"/>
  <c r="E359" i="64"/>
  <c r="E360" i="64"/>
  <c r="E361" i="64"/>
  <c r="E362" i="64"/>
  <c r="E363" i="64"/>
  <c r="E364" i="64"/>
  <c r="E365" i="64"/>
  <c r="E366" i="64"/>
  <c r="E367" i="64"/>
  <c r="E368" i="64"/>
  <c r="E369" i="64"/>
  <c r="E370" i="64"/>
  <c r="E371" i="64"/>
  <c r="E372" i="64"/>
  <c r="E373" i="64"/>
  <c r="E374" i="64"/>
  <c r="E375" i="64"/>
  <c r="E376" i="64"/>
  <c r="E377" i="64"/>
  <c r="E378" i="64"/>
  <c r="E379" i="64"/>
  <c r="E380" i="64"/>
  <c r="E381" i="64"/>
  <c r="E382" i="64"/>
  <c r="E383" i="64"/>
  <c r="E384" i="64"/>
  <c r="E385" i="64"/>
  <c r="E386" i="64"/>
  <c r="E387" i="64"/>
  <c r="M12" i="68"/>
  <c r="O12" i="68"/>
  <c r="N12" i="68"/>
  <c r="N15" i="68"/>
  <c r="M15" i="68"/>
  <c r="O15" i="68"/>
  <c r="N5" i="68"/>
  <c r="E212" i="63"/>
  <c r="E213" i="63"/>
  <c r="E214" i="63"/>
  <c r="E215" i="63"/>
  <c r="E216" i="63"/>
  <c r="E217" i="63"/>
  <c r="E218" i="63"/>
  <c r="E219" i="63"/>
  <c r="E220" i="63"/>
  <c r="E221" i="63"/>
  <c r="E222" i="63"/>
  <c r="E223" i="63"/>
  <c r="E224" i="63"/>
  <c r="E225" i="63"/>
  <c r="E226" i="63"/>
  <c r="E227" i="63"/>
  <c r="E228" i="63"/>
  <c r="E229" i="63"/>
  <c r="E230" i="63"/>
  <c r="E231" i="63"/>
  <c r="E232" i="63"/>
  <c r="E233" i="63"/>
  <c r="E234" i="63"/>
  <c r="E235" i="63"/>
  <c r="E236" i="63"/>
  <c r="E237" i="63"/>
  <c r="E238" i="63"/>
  <c r="E239" i="63"/>
  <c r="E240" i="63"/>
  <c r="E241" i="63"/>
  <c r="E242" i="63"/>
  <c r="E243" i="63"/>
  <c r="E244" i="63"/>
  <c r="E245" i="63"/>
  <c r="E246" i="63"/>
  <c r="E247" i="63"/>
  <c r="E248" i="63"/>
  <c r="E249" i="63"/>
  <c r="E250" i="63"/>
  <c r="E251" i="63"/>
  <c r="E252" i="63"/>
  <c r="E253" i="63"/>
  <c r="E254" i="63"/>
  <c r="E255" i="63"/>
  <c r="E256" i="63"/>
  <c r="E257" i="63"/>
  <c r="E258" i="63"/>
  <c r="E259" i="63"/>
  <c r="E260" i="63"/>
  <c r="E261" i="63"/>
  <c r="E262" i="63"/>
  <c r="E263" i="63"/>
  <c r="E264" i="63"/>
  <c r="E265" i="63"/>
  <c r="E266" i="63"/>
  <c r="E267" i="63"/>
  <c r="E268" i="63"/>
  <c r="E269" i="63"/>
  <c r="E270" i="63"/>
  <c r="E271" i="63"/>
  <c r="E272" i="63"/>
  <c r="E273" i="63"/>
  <c r="E274" i="63"/>
  <c r="E275" i="63"/>
  <c r="E276" i="63"/>
  <c r="E277" i="63"/>
  <c r="E278" i="63"/>
  <c r="E279" i="63"/>
  <c r="E280" i="63"/>
  <c r="E281" i="63"/>
  <c r="E282" i="63"/>
  <c r="E283" i="63"/>
  <c r="E284" i="63"/>
  <c r="E285" i="63"/>
  <c r="E286" i="63"/>
  <c r="E287" i="63"/>
  <c r="E288" i="63"/>
  <c r="E289" i="63"/>
  <c r="E290" i="63"/>
  <c r="E291" i="63"/>
  <c r="E292" i="63"/>
  <c r="E293" i="63"/>
  <c r="E294" i="63"/>
  <c r="E295" i="63"/>
  <c r="E296" i="63"/>
  <c r="E297" i="63"/>
  <c r="E298" i="63"/>
  <c r="E299" i="63"/>
  <c r="E300" i="63"/>
  <c r="E301" i="63"/>
  <c r="E302" i="63"/>
  <c r="E303" i="63"/>
  <c r="E304" i="63"/>
  <c r="E305" i="63"/>
  <c r="E306" i="63"/>
  <c r="E307" i="63"/>
  <c r="E308" i="63"/>
  <c r="E309" i="63"/>
  <c r="E310" i="63"/>
  <c r="E311" i="63"/>
  <c r="E312" i="63"/>
  <c r="E313" i="63"/>
  <c r="E314" i="63"/>
  <c r="E315" i="63"/>
  <c r="E316" i="63"/>
  <c r="E317" i="63"/>
  <c r="E318" i="63"/>
  <c r="E319" i="63"/>
  <c r="E320" i="63"/>
  <c r="E321" i="63"/>
  <c r="E322" i="63"/>
  <c r="E323" i="63"/>
  <c r="E324" i="63"/>
  <c r="E325" i="63"/>
  <c r="E326" i="63"/>
  <c r="E327" i="63"/>
  <c r="E328" i="63"/>
  <c r="E329" i="63"/>
  <c r="E330" i="63"/>
  <c r="E331" i="63"/>
  <c r="E332" i="63"/>
  <c r="E333" i="63"/>
  <c r="E334" i="63"/>
  <c r="E335" i="63"/>
  <c r="E336" i="63"/>
  <c r="E337" i="63"/>
  <c r="E338" i="63"/>
  <c r="E339" i="63"/>
  <c r="E340" i="63"/>
  <c r="E341" i="63"/>
  <c r="E342" i="63"/>
  <c r="E343" i="63"/>
  <c r="E344" i="63"/>
  <c r="E345" i="63"/>
  <c r="E346" i="63"/>
  <c r="E347" i="63"/>
  <c r="E348" i="63"/>
  <c r="E349" i="63"/>
  <c r="E350" i="63"/>
  <c r="E351" i="63"/>
  <c r="E352" i="63"/>
  <c r="E353" i="63"/>
  <c r="E354" i="63"/>
  <c r="E355" i="63"/>
  <c r="E356" i="63"/>
  <c r="E357" i="63"/>
  <c r="E358" i="63"/>
  <c r="E359" i="63"/>
  <c r="E360" i="63"/>
  <c r="E361" i="63"/>
  <c r="E362" i="63"/>
  <c r="E363" i="63"/>
  <c r="E364" i="63"/>
  <c r="E365" i="63"/>
  <c r="E366" i="63"/>
  <c r="E367" i="63"/>
  <c r="E368" i="63"/>
  <c r="E369" i="63"/>
  <c r="E370" i="63"/>
  <c r="E371" i="63"/>
  <c r="E372" i="63"/>
  <c r="E373" i="63"/>
  <c r="E374" i="63"/>
  <c r="E375" i="63"/>
  <c r="E376" i="63"/>
  <c r="E377" i="63"/>
  <c r="E378" i="63"/>
  <c r="E379" i="63"/>
  <c r="E380" i="63"/>
  <c r="E381" i="63"/>
  <c r="E382" i="63"/>
  <c r="E383" i="63"/>
  <c r="E384" i="63"/>
  <c r="E385" i="63"/>
  <c r="E386" i="63"/>
  <c r="E387" i="63"/>
  <c r="E388" i="63"/>
  <c r="E389" i="63"/>
  <c r="E390" i="63"/>
  <c r="E391" i="63"/>
  <c r="E392" i="63"/>
  <c r="E393" i="63"/>
  <c r="E394" i="63"/>
  <c r="E395" i="63"/>
  <c r="E396" i="63"/>
  <c r="E397" i="63"/>
  <c r="E398" i="63"/>
  <c r="E399" i="63"/>
  <c r="E400" i="63"/>
  <c r="E401" i="63"/>
  <c r="E402" i="63"/>
  <c r="E403" i="63"/>
  <c r="E404" i="63"/>
  <c r="E405" i="63"/>
  <c r="E406" i="63"/>
  <c r="E407" i="63"/>
  <c r="E408" i="63"/>
  <c r="E409" i="63"/>
  <c r="E410" i="63"/>
  <c r="E411" i="63"/>
  <c r="E412" i="63"/>
  <c r="E413" i="63"/>
  <c r="E414" i="63"/>
  <c r="E415" i="63"/>
  <c r="E416" i="63"/>
  <c r="E417" i="63"/>
  <c r="E418" i="63"/>
  <c r="E419" i="63"/>
  <c r="E420" i="63"/>
  <c r="E421" i="63"/>
  <c r="E422" i="63"/>
  <c r="E423" i="63"/>
  <c r="E424" i="63"/>
  <c r="E425" i="63"/>
  <c r="E426" i="63"/>
  <c r="E427" i="63"/>
  <c r="E428" i="63"/>
  <c r="E429" i="63"/>
  <c r="E430" i="63"/>
  <c r="E431" i="63"/>
  <c r="E432" i="63"/>
  <c r="E433" i="63"/>
  <c r="E434" i="63"/>
  <c r="E435" i="63"/>
  <c r="E436" i="63"/>
  <c r="E437" i="63"/>
  <c r="E438" i="63"/>
  <c r="E439" i="63"/>
  <c r="E440" i="63"/>
  <c r="E441" i="63"/>
  <c r="E442" i="63"/>
  <c r="E443" i="63"/>
  <c r="E444" i="63"/>
  <c r="E445" i="63"/>
  <c r="E446" i="63"/>
  <c r="E447" i="63"/>
  <c r="E448" i="63"/>
  <c r="E449" i="63"/>
  <c r="E450" i="63"/>
  <c r="E451" i="63"/>
  <c r="E452" i="63"/>
  <c r="E453" i="63"/>
  <c r="E454" i="63"/>
  <c r="E455" i="63"/>
  <c r="E456" i="63"/>
  <c r="E457" i="63"/>
  <c r="E458" i="63"/>
  <c r="E459" i="63"/>
  <c r="E460" i="63"/>
  <c r="E461" i="63"/>
  <c r="E462" i="63"/>
  <c r="E463" i="63"/>
  <c r="E464" i="63"/>
  <c r="E465" i="63"/>
  <c r="E466" i="63"/>
  <c r="E467" i="63"/>
  <c r="E468" i="63"/>
  <c r="E469" i="63"/>
  <c r="E470" i="63"/>
  <c r="E471" i="63"/>
  <c r="E472" i="63"/>
  <c r="E473" i="63"/>
  <c r="E474" i="63"/>
  <c r="E475" i="63"/>
  <c r="E476" i="63"/>
  <c r="E477" i="63"/>
  <c r="E478" i="63"/>
  <c r="E479" i="63"/>
  <c r="E480" i="63"/>
  <c r="E481" i="63"/>
  <c r="E482" i="63"/>
  <c r="E483" i="63"/>
  <c r="E484" i="63"/>
  <c r="E485" i="63"/>
  <c r="E486" i="63"/>
  <c r="E487" i="63"/>
  <c r="E488" i="63"/>
  <c r="E489" i="63"/>
  <c r="E490" i="63"/>
  <c r="E491" i="63"/>
  <c r="E492" i="63"/>
  <c r="E493" i="63"/>
  <c r="E494" i="63"/>
  <c r="E495" i="63"/>
  <c r="E496" i="63"/>
  <c r="E497" i="63"/>
  <c r="E498" i="63"/>
  <c r="E499" i="63"/>
  <c r="E500" i="63"/>
  <c r="E501" i="63"/>
  <c r="E502" i="63"/>
  <c r="E503" i="63"/>
  <c r="E504" i="63"/>
  <c r="E505" i="63"/>
  <c r="E506" i="63"/>
  <c r="E507" i="63"/>
  <c r="E508" i="63"/>
  <c r="E509" i="63"/>
  <c r="E510" i="63"/>
  <c r="E511" i="63"/>
  <c r="E512" i="63"/>
  <c r="E513" i="63"/>
  <c r="E514" i="63"/>
  <c r="E515" i="63"/>
  <c r="E516" i="63"/>
  <c r="E517" i="63"/>
  <c r="E518" i="63"/>
  <c r="E519" i="63"/>
  <c r="E520" i="63"/>
  <c r="E521" i="63"/>
  <c r="E522" i="63"/>
  <c r="E523" i="63"/>
  <c r="E524" i="63"/>
  <c r="E525" i="63"/>
  <c r="E526" i="63"/>
  <c r="E527" i="63"/>
  <c r="E528" i="63"/>
  <c r="E529" i="63"/>
  <c r="E530" i="63"/>
  <c r="E531" i="63"/>
  <c r="E532" i="63"/>
  <c r="E533" i="63"/>
  <c r="E534" i="63"/>
  <c r="E535" i="63"/>
  <c r="E536" i="63"/>
  <c r="E537" i="63"/>
  <c r="E538" i="63"/>
  <c r="E539" i="63"/>
  <c r="E540" i="63"/>
  <c r="E541" i="63"/>
  <c r="E542" i="63"/>
  <c r="E543" i="63"/>
  <c r="E544" i="63"/>
  <c r="E545" i="63"/>
  <c r="E546" i="63"/>
  <c r="E547" i="63"/>
  <c r="E548" i="63"/>
  <c r="E549" i="63"/>
  <c r="E550" i="63"/>
  <c r="E551" i="63"/>
  <c r="E552" i="63"/>
  <c r="E553" i="63"/>
  <c r="E554" i="63"/>
  <c r="E555" i="63"/>
  <c r="E556" i="63"/>
  <c r="E557" i="63"/>
  <c r="E558" i="63"/>
  <c r="E559" i="63"/>
  <c r="E560" i="63"/>
  <c r="E561" i="63"/>
  <c r="E562" i="63"/>
  <c r="E563" i="63"/>
  <c r="E564" i="63"/>
  <c r="E565" i="63"/>
  <c r="E566" i="63"/>
  <c r="E567" i="63"/>
  <c r="E568" i="63"/>
  <c r="E569" i="63"/>
  <c r="E570" i="63"/>
  <c r="E571" i="63"/>
  <c r="E572" i="63"/>
  <c r="E573" i="63"/>
  <c r="E574" i="63"/>
  <c r="E575" i="63"/>
  <c r="E576" i="63"/>
  <c r="E577" i="63"/>
  <c r="E578" i="63"/>
  <c r="E579" i="63"/>
  <c r="E580" i="63"/>
  <c r="E581" i="63"/>
  <c r="E582" i="63"/>
  <c r="E583" i="63"/>
  <c r="E584" i="63"/>
  <c r="E585" i="63"/>
  <c r="E586" i="63"/>
  <c r="E587" i="63"/>
  <c r="E588" i="63"/>
  <c r="E589" i="63"/>
  <c r="E590" i="63"/>
  <c r="E591" i="63"/>
  <c r="E592" i="63"/>
  <c r="E593" i="63"/>
  <c r="E594" i="63"/>
  <c r="E595" i="63"/>
  <c r="E596" i="63"/>
  <c r="E597" i="63"/>
  <c r="E598" i="63"/>
  <c r="E599" i="63"/>
  <c r="E600" i="63"/>
  <c r="E601" i="63"/>
  <c r="E602" i="63"/>
  <c r="E603" i="63"/>
  <c r="E604" i="63"/>
  <c r="E605" i="63"/>
  <c r="E606" i="63"/>
  <c r="E607" i="63"/>
  <c r="E608" i="63"/>
  <c r="E609" i="63"/>
  <c r="E610" i="63"/>
  <c r="E611" i="63"/>
  <c r="E612" i="63"/>
  <c r="E613" i="63"/>
  <c r="E614" i="63"/>
  <c r="E615" i="63"/>
  <c r="E616" i="63"/>
  <c r="E617" i="63"/>
  <c r="E618" i="63"/>
  <c r="E619" i="63"/>
  <c r="E620" i="63"/>
  <c r="E621" i="63"/>
  <c r="E622" i="63"/>
  <c r="E623" i="63"/>
  <c r="E624" i="63"/>
  <c r="E625" i="63"/>
  <c r="E626" i="63"/>
  <c r="E627" i="63"/>
  <c r="E628" i="63"/>
  <c r="E629" i="63"/>
  <c r="E630" i="63"/>
  <c r="E631" i="63"/>
  <c r="E632" i="63"/>
  <c r="E633" i="63"/>
  <c r="E634" i="63"/>
  <c r="E635" i="63"/>
  <c r="E636" i="63"/>
  <c r="E637" i="63"/>
  <c r="E638" i="63"/>
  <c r="E639" i="63"/>
  <c r="E640" i="63"/>
  <c r="E641" i="63"/>
  <c r="E642" i="63"/>
  <c r="E643" i="63"/>
  <c r="E644" i="63"/>
  <c r="E645" i="63"/>
  <c r="E646" i="63"/>
  <c r="E647" i="63"/>
  <c r="E648" i="63"/>
  <c r="E649" i="63"/>
  <c r="E650" i="63"/>
  <c r="E651" i="63"/>
  <c r="E652" i="63"/>
  <c r="E653" i="63"/>
  <c r="E654" i="63"/>
  <c r="E655" i="63"/>
  <c r="E656" i="63"/>
  <c r="E657" i="63"/>
  <c r="E658" i="63"/>
  <c r="E659" i="63"/>
  <c r="E660" i="63"/>
  <c r="E661" i="63"/>
  <c r="E662" i="63"/>
  <c r="E663" i="63"/>
  <c r="E664" i="63"/>
  <c r="E665" i="63"/>
  <c r="E666" i="63"/>
  <c r="E667" i="63"/>
  <c r="E668" i="63"/>
  <c r="E669" i="63"/>
  <c r="E670" i="63"/>
  <c r="E671" i="63"/>
  <c r="E672" i="63"/>
  <c r="E673" i="63"/>
  <c r="E674" i="63"/>
  <c r="E675" i="63"/>
  <c r="E676" i="63"/>
  <c r="E677" i="63"/>
  <c r="E678" i="63"/>
  <c r="E679" i="63"/>
  <c r="E680" i="63"/>
  <c r="E681" i="63"/>
  <c r="E682" i="63"/>
  <c r="E683" i="63"/>
  <c r="E684" i="63"/>
  <c r="E685" i="63"/>
  <c r="E686" i="63"/>
  <c r="E687" i="63"/>
  <c r="E688" i="63"/>
  <c r="E689" i="63"/>
  <c r="E690" i="63"/>
  <c r="E691" i="63"/>
  <c r="E692" i="63"/>
  <c r="E693" i="63"/>
  <c r="E694" i="63"/>
  <c r="E695" i="63"/>
  <c r="E696" i="63"/>
  <c r="E697" i="63"/>
  <c r="E698" i="63"/>
  <c r="E699" i="63"/>
  <c r="E700" i="63"/>
  <c r="E701" i="63"/>
  <c r="E702" i="63"/>
  <c r="E703" i="63"/>
  <c r="E704" i="63"/>
  <c r="E705" i="63"/>
  <c r="E706" i="63"/>
  <c r="E707" i="63"/>
  <c r="E708" i="63"/>
  <c r="E709" i="63"/>
  <c r="E710" i="63"/>
  <c r="E711" i="63"/>
  <c r="E712" i="63"/>
  <c r="E713" i="63"/>
  <c r="E714" i="63"/>
  <c r="E715" i="63"/>
  <c r="E716" i="63"/>
  <c r="E717" i="63"/>
  <c r="E718" i="63"/>
  <c r="E719" i="63"/>
  <c r="E720" i="63"/>
  <c r="E721" i="63"/>
  <c r="E722" i="63"/>
  <c r="E723" i="63"/>
  <c r="E724" i="63"/>
  <c r="E725" i="63"/>
  <c r="E726" i="63"/>
  <c r="E727" i="63"/>
  <c r="E728" i="63"/>
  <c r="E729" i="63"/>
  <c r="E730" i="63"/>
  <c r="E731" i="63"/>
  <c r="E732" i="63"/>
  <c r="E733" i="63"/>
  <c r="E734" i="63"/>
  <c r="E735" i="63"/>
  <c r="E736" i="63"/>
  <c r="E737" i="63"/>
  <c r="E738" i="63"/>
  <c r="E739" i="63"/>
  <c r="E740" i="63"/>
  <c r="E741" i="63"/>
  <c r="E742" i="63"/>
  <c r="E743" i="63"/>
  <c r="E744" i="63"/>
  <c r="E745" i="63"/>
  <c r="E746" i="63"/>
  <c r="E747" i="63"/>
  <c r="E748" i="63"/>
  <c r="E749" i="63"/>
  <c r="E750" i="63"/>
  <c r="E751" i="63"/>
  <c r="E752" i="63"/>
  <c r="E753" i="63"/>
  <c r="E754" i="63"/>
  <c r="E755" i="63"/>
  <c r="E756" i="63"/>
  <c r="E757" i="63"/>
  <c r="E758" i="63"/>
  <c r="E759" i="63"/>
  <c r="E760" i="63"/>
  <c r="E761" i="63"/>
  <c r="E762" i="63"/>
  <c r="E763" i="63"/>
  <c r="E764" i="63"/>
  <c r="E765" i="63"/>
  <c r="E766" i="63"/>
  <c r="E767" i="63"/>
  <c r="E768" i="63"/>
  <c r="E769" i="63"/>
  <c r="E770" i="63"/>
  <c r="E771" i="63"/>
  <c r="E772" i="63"/>
  <c r="E773" i="63"/>
  <c r="E774" i="63"/>
  <c r="E775" i="63"/>
  <c r="E776" i="63"/>
  <c r="E777" i="63"/>
  <c r="E778" i="63"/>
  <c r="E779" i="63"/>
  <c r="E780" i="63"/>
  <c r="E781" i="63"/>
  <c r="E782" i="63"/>
  <c r="E783" i="63"/>
  <c r="E784" i="63"/>
  <c r="E785" i="63"/>
  <c r="E786" i="63"/>
  <c r="E787" i="63"/>
  <c r="E788" i="63"/>
  <c r="E789" i="63"/>
  <c r="E790" i="63"/>
  <c r="E791" i="63"/>
  <c r="E792" i="63"/>
  <c r="E793" i="63"/>
  <c r="E794" i="63"/>
  <c r="E795" i="63"/>
  <c r="E796" i="63"/>
  <c r="E797" i="63"/>
  <c r="E798" i="63"/>
  <c r="E799" i="63"/>
  <c r="E800" i="63"/>
  <c r="E801" i="63"/>
  <c r="E802" i="63"/>
  <c r="E803" i="63"/>
  <c r="E804" i="63"/>
  <c r="E805" i="63"/>
  <c r="E806" i="63"/>
  <c r="E807" i="63"/>
  <c r="E808" i="63"/>
  <c r="E809" i="63"/>
  <c r="E810" i="63"/>
  <c r="E811" i="63"/>
  <c r="E812" i="63"/>
  <c r="E813" i="63"/>
  <c r="E814" i="63"/>
  <c r="E815" i="63"/>
  <c r="E816" i="63"/>
  <c r="E817" i="63"/>
  <c r="E818" i="63"/>
  <c r="E819" i="63"/>
  <c r="E820" i="63"/>
  <c r="E821" i="63"/>
  <c r="E822" i="63"/>
  <c r="E823" i="63"/>
  <c r="E824" i="63"/>
  <c r="E825" i="63"/>
  <c r="E826" i="63"/>
  <c r="E827" i="63"/>
  <c r="E828" i="63"/>
  <c r="E829" i="63"/>
  <c r="E830" i="63"/>
  <c r="E831" i="63"/>
  <c r="E832" i="63"/>
  <c r="E833" i="63"/>
  <c r="E834" i="63"/>
  <c r="E835" i="63"/>
  <c r="E836" i="63"/>
  <c r="E837" i="63"/>
  <c r="E838" i="63"/>
  <c r="E839" i="63"/>
  <c r="E840" i="63"/>
  <c r="E841" i="63"/>
  <c r="E842" i="63"/>
  <c r="E843" i="63"/>
  <c r="E844" i="63"/>
  <c r="E845" i="63"/>
  <c r="E846" i="63"/>
  <c r="E847" i="63"/>
  <c r="E848" i="63"/>
  <c r="E849" i="63"/>
  <c r="E850" i="63"/>
  <c r="E851" i="63"/>
  <c r="E852" i="63"/>
  <c r="E853" i="63"/>
  <c r="E854" i="63"/>
  <c r="E855" i="63"/>
  <c r="E856" i="63"/>
  <c r="E857" i="63"/>
  <c r="E858" i="63"/>
  <c r="E859" i="63"/>
  <c r="E860" i="63"/>
  <c r="E861" i="63"/>
  <c r="E862" i="63"/>
  <c r="E863" i="63"/>
  <c r="E864" i="63"/>
  <c r="E865" i="63"/>
  <c r="L201" i="63"/>
  <c r="M201" i="63"/>
  <c r="N201" i="63"/>
  <c r="O201" i="63"/>
  <c r="P201" i="63"/>
  <c r="L202" i="63"/>
  <c r="M202" i="63"/>
  <c r="N202" i="63"/>
  <c r="O202" i="63"/>
  <c r="P202" i="63"/>
  <c r="L203" i="63"/>
  <c r="M203" i="63"/>
  <c r="N203" i="63"/>
  <c r="O203" i="63"/>
  <c r="P203" i="63"/>
  <c r="L204" i="63"/>
  <c r="M204" i="63"/>
  <c r="N204" i="63"/>
  <c r="O204" i="63"/>
  <c r="P204" i="63"/>
  <c r="L205" i="63"/>
  <c r="M205" i="63"/>
  <c r="N205" i="63"/>
  <c r="O205" i="63"/>
  <c r="P205" i="63"/>
  <c r="L206" i="63"/>
  <c r="M206" i="63"/>
  <c r="N206" i="63"/>
  <c r="O206" i="63"/>
  <c r="P206" i="63"/>
  <c r="L207" i="63"/>
  <c r="M207" i="63"/>
  <c r="N207" i="63"/>
  <c r="O207" i="63"/>
  <c r="P207" i="63"/>
  <c r="L208" i="63"/>
  <c r="M208" i="63"/>
  <c r="N208" i="63"/>
  <c r="O208" i="63"/>
  <c r="P208" i="63"/>
  <c r="L209" i="63"/>
  <c r="M209" i="63"/>
  <c r="N209" i="63"/>
  <c r="O209" i="63"/>
  <c r="P209" i="63"/>
  <c r="L210" i="63"/>
  <c r="M210" i="63"/>
  <c r="N210" i="63"/>
  <c r="O210" i="63"/>
  <c r="P210" i="63"/>
  <c r="L211" i="63"/>
  <c r="M211" i="63"/>
  <c r="N211" i="63"/>
  <c r="O211" i="63"/>
  <c r="P211" i="63"/>
  <c r="L212" i="63"/>
  <c r="M212" i="63"/>
  <c r="N212" i="63"/>
  <c r="O212" i="63"/>
  <c r="P212" i="63"/>
  <c r="L213" i="63"/>
  <c r="M213" i="63"/>
  <c r="N213" i="63"/>
  <c r="O213" i="63"/>
  <c r="P213" i="63"/>
  <c r="L214" i="63"/>
  <c r="M214" i="63"/>
  <c r="N214" i="63"/>
  <c r="O214" i="63"/>
  <c r="P214" i="63"/>
  <c r="L215" i="63"/>
  <c r="M215" i="63"/>
  <c r="N215" i="63"/>
  <c r="O215" i="63"/>
  <c r="P215" i="63"/>
  <c r="L216" i="63"/>
  <c r="M216" i="63"/>
  <c r="N216" i="63"/>
  <c r="O216" i="63"/>
  <c r="P216" i="63"/>
  <c r="L217" i="63"/>
  <c r="M217" i="63"/>
  <c r="N217" i="63"/>
  <c r="O217" i="63"/>
  <c r="P217" i="63"/>
  <c r="L218" i="63"/>
  <c r="M218" i="63"/>
  <c r="N218" i="63"/>
  <c r="O218" i="63"/>
  <c r="P218" i="63"/>
  <c r="L219" i="63"/>
  <c r="M219" i="63"/>
  <c r="N219" i="63"/>
  <c r="O219" i="63"/>
  <c r="P219" i="63"/>
  <c r="L220" i="63"/>
  <c r="M220" i="63"/>
  <c r="N220" i="63"/>
  <c r="O220" i="63"/>
  <c r="P220" i="63"/>
  <c r="L221" i="63"/>
  <c r="M221" i="63"/>
  <c r="N221" i="63"/>
  <c r="O221" i="63"/>
  <c r="P221" i="63"/>
  <c r="L222" i="63"/>
  <c r="M222" i="63"/>
  <c r="N222" i="63"/>
  <c r="O222" i="63"/>
  <c r="P222" i="63"/>
  <c r="L223" i="63"/>
  <c r="M223" i="63"/>
  <c r="N223" i="63"/>
  <c r="O223" i="63"/>
  <c r="P223" i="63"/>
  <c r="L224" i="63"/>
  <c r="M224" i="63"/>
  <c r="N224" i="63"/>
  <c r="O224" i="63"/>
  <c r="P224" i="63"/>
  <c r="L225" i="63"/>
  <c r="M225" i="63"/>
  <c r="N225" i="63"/>
  <c r="O225" i="63"/>
  <c r="P225" i="63"/>
  <c r="L226" i="63"/>
  <c r="M226" i="63"/>
  <c r="N226" i="63"/>
  <c r="O226" i="63"/>
  <c r="P226" i="63"/>
  <c r="L227" i="63"/>
  <c r="M227" i="63"/>
  <c r="N227" i="63"/>
  <c r="O227" i="63"/>
  <c r="P227" i="63"/>
  <c r="L228" i="63"/>
  <c r="M228" i="63"/>
  <c r="N228" i="63"/>
  <c r="O228" i="63"/>
  <c r="P228" i="63"/>
  <c r="L229" i="63"/>
  <c r="M229" i="63"/>
  <c r="N229" i="63"/>
  <c r="O229" i="63"/>
  <c r="P229" i="63"/>
  <c r="L230" i="63"/>
  <c r="M230" i="63"/>
  <c r="N230" i="63"/>
  <c r="O230" i="63"/>
  <c r="P230" i="63"/>
  <c r="L231" i="63"/>
  <c r="M231" i="63"/>
  <c r="N231" i="63"/>
  <c r="O231" i="63"/>
  <c r="P231" i="63"/>
  <c r="L232" i="63"/>
  <c r="M232" i="63"/>
  <c r="N232" i="63"/>
  <c r="O232" i="63"/>
  <c r="P232" i="63"/>
  <c r="L233" i="63"/>
  <c r="M233" i="63"/>
  <c r="N233" i="63"/>
  <c r="O233" i="63"/>
  <c r="P233" i="63"/>
  <c r="L234" i="63"/>
  <c r="M234" i="63"/>
  <c r="N234" i="63"/>
  <c r="O234" i="63"/>
  <c r="P234" i="63"/>
  <c r="L235" i="63"/>
  <c r="M235" i="63"/>
  <c r="N235" i="63"/>
  <c r="O235" i="63"/>
  <c r="P235" i="63"/>
  <c r="L236" i="63"/>
  <c r="M236" i="63"/>
  <c r="N236" i="63"/>
  <c r="O236" i="63"/>
  <c r="P236" i="63"/>
  <c r="L237" i="63"/>
  <c r="M237" i="63"/>
  <c r="N237" i="63"/>
  <c r="O237" i="63"/>
  <c r="P237" i="63"/>
  <c r="L238" i="63"/>
  <c r="M238" i="63"/>
  <c r="N238" i="63"/>
  <c r="O238" i="63"/>
  <c r="P238" i="63"/>
  <c r="L239" i="63"/>
  <c r="M239" i="63"/>
  <c r="N239" i="63"/>
  <c r="O239" i="63"/>
  <c r="P239" i="63"/>
  <c r="L240" i="63"/>
  <c r="M240" i="63"/>
  <c r="N240" i="63"/>
  <c r="O240" i="63"/>
  <c r="P240" i="63"/>
  <c r="L241" i="63"/>
  <c r="M241" i="63"/>
  <c r="N241" i="63"/>
  <c r="O241" i="63"/>
  <c r="P241" i="63"/>
  <c r="L242" i="63"/>
  <c r="M242" i="63"/>
  <c r="N242" i="63"/>
  <c r="O242" i="63"/>
  <c r="P242" i="63"/>
  <c r="L243" i="63"/>
  <c r="M243" i="63"/>
  <c r="N243" i="63"/>
  <c r="O243" i="63"/>
  <c r="P243" i="63"/>
  <c r="L244" i="63"/>
  <c r="M244" i="63"/>
  <c r="N244" i="63"/>
  <c r="O244" i="63"/>
  <c r="P244" i="63"/>
  <c r="L245" i="63"/>
  <c r="M245" i="63"/>
  <c r="N245" i="63"/>
  <c r="O245" i="63"/>
  <c r="P245" i="63"/>
  <c r="L246" i="63"/>
  <c r="M246" i="63"/>
  <c r="N246" i="63"/>
  <c r="O246" i="63"/>
  <c r="P246" i="63"/>
  <c r="L247" i="63"/>
  <c r="M247" i="63"/>
  <c r="N247" i="63"/>
  <c r="O247" i="63"/>
  <c r="P247" i="63"/>
  <c r="L248" i="63"/>
  <c r="M248" i="63"/>
  <c r="N248" i="63"/>
  <c r="O248" i="63"/>
  <c r="P248" i="63"/>
  <c r="L249" i="63"/>
  <c r="M249" i="63"/>
  <c r="N249" i="63"/>
  <c r="O249" i="63"/>
  <c r="P249" i="63"/>
  <c r="L250" i="63"/>
  <c r="M250" i="63"/>
  <c r="N250" i="63"/>
  <c r="O250" i="63"/>
  <c r="P250" i="63"/>
  <c r="L251" i="63"/>
  <c r="M251" i="63"/>
  <c r="N251" i="63"/>
  <c r="O251" i="63"/>
  <c r="P251" i="63"/>
  <c r="L252" i="63"/>
  <c r="M252" i="63"/>
  <c r="N252" i="63"/>
  <c r="O252" i="63"/>
  <c r="P252" i="63"/>
  <c r="L253" i="63"/>
  <c r="M253" i="63"/>
  <c r="N253" i="63"/>
  <c r="O253" i="63"/>
  <c r="P253" i="63"/>
  <c r="L254" i="63"/>
  <c r="M254" i="63"/>
  <c r="N254" i="63"/>
  <c r="O254" i="63"/>
  <c r="P254" i="63"/>
  <c r="L255" i="63"/>
  <c r="M255" i="63"/>
  <c r="N255" i="63"/>
  <c r="O255" i="63"/>
  <c r="P255" i="63"/>
  <c r="L256" i="63"/>
  <c r="M256" i="63"/>
  <c r="N256" i="63"/>
  <c r="O256" i="63"/>
  <c r="P256" i="63"/>
  <c r="L257" i="63"/>
  <c r="M257" i="63"/>
  <c r="N257" i="63"/>
  <c r="O257" i="63"/>
  <c r="P257" i="63"/>
  <c r="L258" i="63"/>
  <c r="M258" i="63"/>
  <c r="N258" i="63"/>
  <c r="O258" i="63"/>
  <c r="P258" i="63"/>
  <c r="L259" i="63"/>
  <c r="M259" i="63"/>
  <c r="N259" i="63"/>
  <c r="O259" i="63"/>
  <c r="P259" i="63"/>
  <c r="L260" i="63"/>
  <c r="M260" i="63"/>
  <c r="N260" i="63"/>
  <c r="O260" i="63"/>
  <c r="P260" i="63"/>
  <c r="L261" i="63"/>
  <c r="M261" i="63"/>
  <c r="N261" i="63"/>
  <c r="O261" i="63"/>
  <c r="P261" i="63"/>
  <c r="L262" i="63"/>
  <c r="M262" i="63"/>
  <c r="N262" i="63"/>
  <c r="O262" i="63"/>
  <c r="P262" i="63"/>
  <c r="L263" i="63"/>
  <c r="M263" i="63"/>
  <c r="N263" i="63"/>
  <c r="O263" i="63"/>
  <c r="P263" i="63"/>
  <c r="L264" i="63"/>
  <c r="M264" i="63"/>
  <c r="N264" i="63"/>
  <c r="O264" i="63"/>
  <c r="P264" i="63"/>
  <c r="L265" i="63"/>
  <c r="M265" i="63"/>
  <c r="N265" i="63"/>
  <c r="O265" i="63"/>
  <c r="P265" i="63"/>
  <c r="L266" i="63"/>
  <c r="M266" i="63"/>
  <c r="N266" i="63"/>
  <c r="O266" i="63"/>
  <c r="P266" i="63"/>
  <c r="L267" i="63"/>
  <c r="M267" i="63"/>
  <c r="N267" i="63"/>
  <c r="O267" i="63"/>
  <c r="P267" i="63"/>
  <c r="L268" i="63"/>
  <c r="M268" i="63"/>
  <c r="N268" i="63"/>
  <c r="O268" i="63"/>
  <c r="P268" i="63"/>
  <c r="L269" i="63"/>
  <c r="M269" i="63"/>
  <c r="N269" i="63"/>
  <c r="O269" i="63"/>
  <c r="P269" i="63"/>
  <c r="L270" i="63"/>
  <c r="M270" i="63"/>
  <c r="N270" i="63"/>
  <c r="O270" i="63"/>
  <c r="P270" i="63"/>
  <c r="L271" i="63"/>
  <c r="M271" i="63"/>
  <c r="N271" i="63"/>
  <c r="O271" i="63"/>
  <c r="P271" i="63"/>
  <c r="L272" i="63"/>
  <c r="M272" i="63"/>
  <c r="N272" i="63"/>
  <c r="O272" i="63"/>
  <c r="P272" i="63"/>
  <c r="L273" i="63"/>
  <c r="M273" i="63"/>
  <c r="N273" i="63"/>
  <c r="O273" i="63"/>
  <c r="P273" i="63"/>
  <c r="L274" i="63"/>
  <c r="M274" i="63"/>
  <c r="N274" i="63"/>
  <c r="O274" i="63"/>
  <c r="P274" i="63"/>
  <c r="L275" i="63"/>
  <c r="M275" i="63"/>
  <c r="N275" i="63"/>
  <c r="O275" i="63"/>
  <c r="P275" i="63"/>
  <c r="L276" i="63"/>
  <c r="M276" i="63"/>
  <c r="N276" i="63"/>
  <c r="O276" i="63"/>
  <c r="P276" i="63"/>
  <c r="L277" i="63"/>
  <c r="M277" i="63"/>
  <c r="N277" i="63"/>
  <c r="O277" i="63"/>
  <c r="P277" i="63"/>
  <c r="L278" i="63"/>
  <c r="M278" i="63"/>
  <c r="N278" i="63"/>
  <c r="O278" i="63"/>
  <c r="P278" i="63"/>
  <c r="L279" i="63"/>
  <c r="M279" i="63"/>
  <c r="N279" i="63"/>
  <c r="O279" i="63"/>
  <c r="P279" i="63"/>
  <c r="L280" i="63"/>
  <c r="M280" i="63"/>
  <c r="N280" i="63"/>
  <c r="O280" i="63"/>
  <c r="P280" i="63"/>
  <c r="L281" i="63"/>
  <c r="M281" i="63"/>
  <c r="N281" i="63"/>
  <c r="O281" i="63"/>
  <c r="P281" i="63"/>
  <c r="L282" i="63"/>
  <c r="M282" i="63"/>
  <c r="N282" i="63"/>
  <c r="O282" i="63"/>
  <c r="P282" i="63"/>
  <c r="L283" i="63"/>
  <c r="M283" i="63"/>
  <c r="N283" i="63"/>
  <c r="O283" i="63"/>
  <c r="P283" i="63"/>
  <c r="L284" i="63"/>
  <c r="M284" i="63"/>
  <c r="N284" i="63"/>
  <c r="O284" i="63"/>
  <c r="P284" i="63"/>
  <c r="L285" i="63"/>
  <c r="M285" i="63"/>
  <c r="N285" i="63"/>
  <c r="O285" i="63"/>
  <c r="P285" i="63"/>
  <c r="L286" i="63"/>
  <c r="M286" i="63"/>
  <c r="N286" i="63"/>
  <c r="O286" i="63"/>
  <c r="P286" i="63"/>
  <c r="L287" i="63"/>
  <c r="M287" i="63"/>
  <c r="N287" i="63"/>
  <c r="O287" i="63"/>
  <c r="P287" i="63"/>
  <c r="L288" i="63"/>
  <c r="M288" i="63"/>
  <c r="N288" i="63"/>
  <c r="O288" i="63"/>
  <c r="P288" i="63"/>
  <c r="L289" i="63"/>
  <c r="M289" i="63"/>
  <c r="N289" i="63"/>
  <c r="O289" i="63"/>
  <c r="P289" i="63"/>
  <c r="L290" i="63"/>
  <c r="M290" i="63"/>
  <c r="N290" i="63"/>
  <c r="O290" i="63"/>
  <c r="P290" i="63"/>
  <c r="L291" i="63"/>
  <c r="M291" i="63"/>
  <c r="N291" i="63"/>
  <c r="O291" i="63"/>
  <c r="P291" i="63"/>
  <c r="L292" i="63"/>
  <c r="M292" i="63"/>
  <c r="N292" i="63"/>
  <c r="O292" i="63"/>
  <c r="P292" i="63"/>
  <c r="L293" i="63"/>
  <c r="M293" i="63"/>
  <c r="N293" i="63"/>
  <c r="O293" i="63"/>
  <c r="P293" i="63"/>
  <c r="L294" i="63"/>
  <c r="M294" i="63"/>
  <c r="N294" i="63"/>
  <c r="O294" i="63"/>
  <c r="P294" i="63"/>
  <c r="L295" i="63"/>
  <c r="M295" i="63"/>
  <c r="N295" i="63"/>
  <c r="O295" i="63"/>
  <c r="P295" i="63"/>
  <c r="L296" i="63"/>
  <c r="M296" i="63"/>
  <c r="N296" i="63"/>
  <c r="O296" i="63"/>
  <c r="P296" i="63"/>
  <c r="L297" i="63"/>
  <c r="M297" i="63"/>
  <c r="N297" i="63"/>
  <c r="O297" i="63"/>
  <c r="P297" i="63"/>
  <c r="L298" i="63"/>
  <c r="M298" i="63"/>
  <c r="N298" i="63"/>
  <c r="O298" i="63"/>
  <c r="P298" i="63"/>
  <c r="L299" i="63"/>
  <c r="M299" i="63"/>
  <c r="N299" i="63"/>
  <c r="O299" i="63"/>
  <c r="P299" i="63"/>
  <c r="L300" i="63"/>
  <c r="M300" i="63"/>
  <c r="N300" i="63"/>
  <c r="O300" i="63"/>
  <c r="P300" i="63"/>
  <c r="L301" i="63"/>
  <c r="M301" i="63"/>
  <c r="N301" i="63"/>
  <c r="O301" i="63"/>
  <c r="P301" i="63"/>
  <c r="L302" i="63"/>
  <c r="M302" i="63"/>
  <c r="N302" i="63"/>
  <c r="O302" i="63"/>
  <c r="P302" i="63"/>
  <c r="L303" i="63"/>
  <c r="M303" i="63"/>
  <c r="N303" i="63"/>
  <c r="O303" i="63"/>
  <c r="P303" i="63"/>
  <c r="L304" i="63"/>
  <c r="M304" i="63"/>
  <c r="N304" i="63"/>
  <c r="O304" i="63"/>
  <c r="P304" i="63"/>
  <c r="L305" i="63"/>
  <c r="M305" i="63"/>
  <c r="N305" i="63"/>
  <c r="O305" i="63"/>
  <c r="P305" i="63"/>
  <c r="L306" i="63"/>
  <c r="M306" i="63"/>
  <c r="N306" i="63"/>
  <c r="O306" i="63"/>
  <c r="P306" i="63"/>
  <c r="L307" i="63"/>
  <c r="M307" i="63"/>
  <c r="N307" i="63"/>
  <c r="O307" i="63"/>
  <c r="P307" i="63"/>
  <c r="L308" i="63"/>
  <c r="M308" i="63"/>
  <c r="N308" i="63"/>
  <c r="O308" i="63"/>
  <c r="P308" i="63"/>
  <c r="L309" i="63"/>
  <c r="M309" i="63"/>
  <c r="N309" i="63"/>
  <c r="O309" i="63"/>
  <c r="P309" i="63"/>
  <c r="L310" i="63"/>
  <c r="M310" i="63"/>
  <c r="N310" i="63"/>
  <c r="O310" i="63"/>
  <c r="P310" i="63"/>
  <c r="L311" i="63"/>
  <c r="M311" i="63"/>
  <c r="N311" i="63"/>
  <c r="O311" i="63"/>
  <c r="P311" i="63"/>
  <c r="L312" i="63"/>
  <c r="M312" i="63"/>
  <c r="N312" i="63"/>
  <c r="O312" i="63"/>
  <c r="P312" i="63"/>
  <c r="L313" i="63"/>
  <c r="M313" i="63"/>
  <c r="N313" i="63"/>
  <c r="O313" i="63"/>
  <c r="P313" i="63"/>
  <c r="L314" i="63"/>
  <c r="M314" i="63"/>
  <c r="N314" i="63"/>
  <c r="O314" i="63"/>
  <c r="P314" i="63"/>
  <c r="L315" i="63"/>
  <c r="M315" i="63"/>
  <c r="N315" i="63"/>
  <c r="O315" i="63"/>
  <c r="P315" i="63"/>
  <c r="L316" i="63"/>
  <c r="M316" i="63"/>
  <c r="N316" i="63"/>
  <c r="O316" i="63"/>
  <c r="P316" i="63"/>
  <c r="L317" i="63"/>
  <c r="M317" i="63"/>
  <c r="N317" i="63"/>
  <c r="O317" i="63"/>
  <c r="P317" i="63"/>
  <c r="L318" i="63"/>
  <c r="M318" i="63"/>
  <c r="N318" i="63"/>
  <c r="O318" i="63"/>
  <c r="P318" i="63"/>
  <c r="L319" i="63"/>
  <c r="M319" i="63"/>
  <c r="N319" i="63"/>
  <c r="O319" i="63"/>
  <c r="P319" i="63"/>
  <c r="L320" i="63"/>
  <c r="M320" i="63"/>
  <c r="N320" i="63"/>
  <c r="O320" i="63"/>
  <c r="P320" i="63"/>
  <c r="L321" i="63"/>
  <c r="M321" i="63"/>
  <c r="N321" i="63"/>
  <c r="O321" i="63"/>
  <c r="P321" i="63"/>
  <c r="L322" i="63"/>
  <c r="M322" i="63"/>
  <c r="N322" i="63"/>
  <c r="O322" i="63"/>
  <c r="P322" i="63"/>
  <c r="L323" i="63"/>
  <c r="M323" i="63"/>
  <c r="N323" i="63"/>
  <c r="O323" i="63"/>
  <c r="P323" i="63"/>
  <c r="L324" i="63"/>
  <c r="M324" i="63"/>
  <c r="N324" i="63"/>
  <c r="O324" i="63"/>
  <c r="P324" i="63"/>
  <c r="L325" i="63"/>
  <c r="M325" i="63"/>
  <c r="N325" i="63"/>
  <c r="O325" i="63"/>
  <c r="P325" i="63"/>
  <c r="L326" i="63"/>
  <c r="M326" i="63"/>
  <c r="N326" i="63"/>
  <c r="O326" i="63"/>
  <c r="P326" i="63"/>
  <c r="L327" i="63"/>
  <c r="M327" i="63"/>
  <c r="N327" i="63"/>
  <c r="O327" i="63"/>
  <c r="P327" i="63"/>
  <c r="L328" i="63"/>
  <c r="M328" i="63"/>
  <c r="N328" i="63"/>
  <c r="O328" i="63"/>
  <c r="P328" i="63"/>
  <c r="L329" i="63"/>
  <c r="M329" i="63"/>
  <c r="N329" i="63"/>
  <c r="O329" i="63"/>
  <c r="P329" i="63"/>
  <c r="L330" i="63"/>
  <c r="M330" i="63"/>
  <c r="N330" i="63"/>
  <c r="O330" i="63"/>
  <c r="P330" i="63"/>
  <c r="L331" i="63"/>
  <c r="M331" i="63"/>
  <c r="N331" i="63"/>
  <c r="O331" i="63"/>
  <c r="P331" i="63"/>
  <c r="L332" i="63"/>
  <c r="M332" i="63"/>
  <c r="N332" i="63"/>
  <c r="O332" i="63"/>
  <c r="P332" i="63"/>
  <c r="L333" i="63"/>
  <c r="M333" i="63"/>
  <c r="N333" i="63"/>
  <c r="O333" i="63"/>
  <c r="P333" i="63"/>
  <c r="L334" i="63"/>
  <c r="M334" i="63"/>
  <c r="N334" i="63"/>
  <c r="O334" i="63"/>
  <c r="P334" i="63"/>
  <c r="L335" i="63"/>
  <c r="M335" i="63"/>
  <c r="N335" i="63"/>
  <c r="O335" i="63"/>
  <c r="P335" i="63"/>
  <c r="L336" i="63"/>
  <c r="M336" i="63"/>
  <c r="N336" i="63"/>
  <c r="O336" i="63"/>
  <c r="P336" i="63"/>
  <c r="L337" i="63"/>
  <c r="M337" i="63"/>
  <c r="N337" i="63"/>
  <c r="O337" i="63"/>
  <c r="P337" i="63"/>
  <c r="L338" i="63"/>
  <c r="M338" i="63"/>
  <c r="N338" i="63"/>
  <c r="O338" i="63"/>
  <c r="P338" i="63"/>
  <c r="L339" i="63"/>
  <c r="M339" i="63"/>
  <c r="N339" i="63"/>
  <c r="O339" i="63"/>
  <c r="P339" i="63"/>
  <c r="L340" i="63"/>
  <c r="M340" i="63"/>
  <c r="N340" i="63"/>
  <c r="O340" i="63"/>
  <c r="P340" i="63"/>
  <c r="L341" i="63"/>
  <c r="M341" i="63"/>
  <c r="N341" i="63"/>
  <c r="O341" i="63"/>
  <c r="P341" i="63"/>
  <c r="L342" i="63"/>
  <c r="M342" i="63"/>
  <c r="N342" i="63"/>
  <c r="O342" i="63"/>
  <c r="P342" i="63"/>
  <c r="L343" i="63"/>
  <c r="M343" i="63"/>
  <c r="N343" i="63"/>
  <c r="O343" i="63"/>
  <c r="P343" i="63"/>
  <c r="L344" i="63"/>
  <c r="M344" i="63"/>
  <c r="N344" i="63"/>
  <c r="O344" i="63"/>
  <c r="P344" i="63"/>
  <c r="L345" i="63"/>
  <c r="M345" i="63"/>
  <c r="N345" i="63"/>
  <c r="O345" i="63"/>
  <c r="P345" i="63"/>
  <c r="L346" i="63"/>
  <c r="M346" i="63"/>
  <c r="N346" i="63"/>
  <c r="O346" i="63"/>
  <c r="P346" i="63"/>
  <c r="L347" i="63"/>
  <c r="M347" i="63"/>
  <c r="N347" i="63"/>
  <c r="O347" i="63"/>
  <c r="P347" i="63"/>
  <c r="L348" i="63"/>
  <c r="M348" i="63"/>
  <c r="N348" i="63"/>
  <c r="O348" i="63"/>
  <c r="P348" i="63"/>
  <c r="L349" i="63"/>
  <c r="M349" i="63"/>
  <c r="N349" i="63"/>
  <c r="O349" i="63"/>
  <c r="P349" i="63"/>
  <c r="L350" i="63"/>
  <c r="M350" i="63"/>
  <c r="N350" i="63"/>
  <c r="O350" i="63"/>
  <c r="P350" i="63"/>
  <c r="L351" i="63"/>
  <c r="M351" i="63"/>
  <c r="N351" i="63"/>
  <c r="O351" i="63"/>
  <c r="P351" i="63"/>
  <c r="L352" i="63"/>
  <c r="M352" i="63"/>
  <c r="N352" i="63"/>
  <c r="O352" i="63"/>
  <c r="P352" i="63"/>
  <c r="L353" i="63"/>
  <c r="M353" i="63"/>
  <c r="N353" i="63"/>
  <c r="O353" i="63"/>
  <c r="P353" i="63"/>
  <c r="L354" i="63"/>
  <c r="M354" i="63"/>
  <c r="N354" i="63"/>
  <c r="O354" i="63"/>
  <c r="P354" i="63"/>
  <c r="L355" i="63"/>
  <c r="M355" i="63"/>
  <c r="N355" i="63"/>
  <c r="O355" i="63"/>
  <c r="P355" i="63"/>
  <c r="L356" i="63"/>
  <c r="M356" i="63"/>
  <c r="N356" i="63"/>
  <c r="O356" i="63"/>
  <c r="P356" i="63"/>
  <c r="L357" i="63"/>
  <c r="M357" i="63"/>
  <c r="N357" i="63"/>
  <c r="O357" i="63"/>
  <c r="P357" i="63"/>
  <c r="L358" i="63"/>
  <c r="M358" i="63"/>
  <c r="N358" i="63"/>
  <c r="O358" i="63"/>
  <c r="P358" i="63"/>
  <c r="L359" i="63"/>
  <c r="M359" i="63"/>
  <c r="N359" i="63"/>
  <c r="O359" i="63"/>
  <c r="P359" i="63"/>
  <c r="L360" i="63"/>
  <c r="M360" i="63"/>
  <c r="N360" i="63"/>
  <c r="O360" i="63"/>
  <c r="P360" i="63"/>
  <c r="L361" i="63"/>
  <c r="M361" i="63"/>
  <c r="N361" i="63"/>
  <c r="O361" i="63"/>
  <c r="P361" i="63"/>
  <c r="L362" i="63"/>
  <c r="M362" i="63"/>
  <c r="N362" i="63"/>
  <c r="O362" i="63"/>
  <c r="P362" i="63"/>
  <c r="L363" i="63"/>
  <c r="M363" i="63"/>
  <c r="N363" i="63"/>
  <c r="O363" i="63"/>
  <c r="P363" i="63"/>
  <c r="L364" i="63"/>
  <c r="M364" i="63"/>
  <c r="N364" i="63"/>
  <c r="O364" i="63"/>
  <c r="P364" i="63"/>
  <c r="L365" i="63"/>
  <c r="M365" i="63"/>
  <c r="N365" i="63"/>
  <c r="O365" i="63"/>
  <c r="P365" i="63"/>
  <c r="L366" i="63"/>
  <c r="M366" i="63"/>
  <c r="N366" i="63"/>
  <c r="O366" i="63"/>
  <c r="P366" i="63"/>
  <c r="L367" i="63"/>
  <c r="M367" i="63"/>
  <c r="N367" i="63"/>
  <c r="O367" i="63"/>
  <c r="P367" i="63"/>
  <c r="L368" i="63"/>
  <c r="M368" i="63"/>
  <c r="N368" i="63"/>
  <c r="O368" i="63"/>
  <c r="P368" i="63"/>
  <c r="L369" i="63"/>
  <c r="M369" i="63"/>
  <c r="N369" i="63"/>
  <c r="O369" i="63"/>
  <c r="P369" i="63"/>
  <c r="L370" i="63"/>
  <c r="M370" i="63"/>
  <c r="N370" i="63"/>
  <c r="O370" i="63"/>
  <c r="P370" i="63"/>
  <c r="L371" i="63"/>
  <c r="M371" i="63"/>
  <c r="N371" i="63"/>
  <c r="O371" i="63"/>
  <c r="P371" i="63"/>
  <c r="L372" i="63"/>
  <c r="M372" i="63"/>
  <c r="N372" i="63"/>
  <c r="O372" i="63"/>
  <c r="P372" i="63"/>
  <c r="L373" i="63"/>
  <c r="M373" i="63"/>
  <c r="N373" i="63"/>
  <c r="O373" i="63"/>
  <c r="P373" i="63"/>
  <c r="L374" i="63"/>
  <c r="M374" i="63"/>
  <c r="N374" i="63"/>
  <c r="O374" i="63"/>
  <c r="P374" i="63"/>
  <c r="L375" i="63"/>
  <c r="M375" i="63"/>
  <c r="N375" i="63"/>
  <c r="O375" i="63"/>
  <c r="P375" i="63"/>
  <c r="L376" i="63"/>
  <c r="M376" i="63"/>
  <c r="N376" i="63"/>
  <c r="O376" i="63"/>
  <c r="P376" i="63"/>
  <c r="L377" i="63"/>
  <c r="M377" i="63"/>
  <c r="N377" i="63"/>
  <c r="O377" i="63"/>
  <c r="P377" i="63"/>
  <c r="L378" i="63"/>
  <c r="M378" i="63"/>
  <c r="N378" i="63"/>
  <c r="O378" i="63"/>
  <c r="P378" i="63"/>
  <c r="L379" i="63"/>
  <c r="M379" i="63"/>
  <c r="N379" i="63"/>
  <c r="O379" i="63"/>
  <c r="P379" i="63"/>
  <c r="L380" i="63"/>
  <c r="M380" i="63"/>
  <c r="N380" i="63"/>
  <c r="O380" i="63"/>
  <c r="P380" i="63"/>
  <c r="L381" i="63"/>
  <c r="M381" i="63"/>
  <c r="N381" i="63"/>
  <c r="O381" i="63"/>
  <c r="P381" i="63"/>
  <c r="L382" i="63"/>
  <c r="M382" i="63"/>
  <c r="N382" i="63"/>
  <c r="O382" i="63"/>
  <c r="P382" i="63"/>
  <c r="L383" i="63"/>
  <c r="M383" i="63"/>
  <c r="N383" i="63"/>
  <c r="O383" i="63"/>
  <c r="P383" i="63"/>
  <c r="L384" i="63"/>
  <c r="M384" i="63"/>
  <c r="N384" i="63"/>
  <c r="O384" i="63"/>
  <c r="P384" i="63"/>
  <c r="L385" i="63"/>
  <c r="M385" i="63"/>
  <c r="N385" i="63"/>
  <c r="O385" i="63"/>
  <c r="P385" i="63"/>
  <c r="L386" i="63"/>
  <c r="M386" i="63"/>
  <c r="N386" i="63"/>
  <c r="O386" i="63"/>
  <c r="P386" i="63"/>
  <c r="L387" i="63"/>
  <c r="M387" i="63"/>
  <c r="N387" i="63"/>
  <c r="O387" i="63"/>
  <c r="P387" i="63"/>
  <c r="L388" i="63"/>
  <c r="M388" i="63"/>
  <c r="N388" i="63"/>
  <c r="O388" i="63"/>
  <c r="P388" i="63"/>
  <c r="L389" i="63"/>
  <c r="M389" i="63"/>
  <c r="N389" i="63"/>
  <c r="O389" i="63"/>
  <c r="P389" i="63"/>
  <c r="L390" i="63"/>
  <c r="M390" i="63"/>
  <c r="N390" i="63"/>
  <c r="O390" i="63"/>
  <c r="P390" i="63"/>
  <c r="L391" i="63"/>
  <c r="M391" i="63"/>
  <c r="N391" i="63"/>
  <c r="O391" i="63"/>
  <c r="P391" i="63"/>
  <c r="L392" i="63"/>
  <c r="M392" i="63"/>
  <c r="N392" i="63"/>
  <c r="O392" i="63"/>
  <c r="P392" i="63"/>
  <c r="L393" i="63"/>
  <c r="M393" i="63"/>
  <c r="N393" i="63"/>
  <c r="O393" i="63"/>
  <c r="P393" i="63"/>
  <c r="L394" i="63"/>
  <c r="M394" i="63"/>
  <c r="N394" i="63"/>
  <c r="O394" i="63"/>
  <c r="P394" i="63"/>
  <c r="L395" i="63"/>
  <c r="M395" i="63"/>
  <c r="N395" i="63"/>
  <c r="O395" i="63"/>
  <c r="P395" i="63"/>
  <c r="L396" i="63"/>
  <c r="M396" i="63"/>
  <c r="N396" i="63"/>
  <c r="O396" i="63"/>
  <c r="P396" i="63"/>
  <c r="L397" i="63"/>
  <c r="M397" i="63"/>
  <c r="N397" i="63"/>
  <c r="O397" i="63"/>
  <c r="P397" i="63"/>
  <c r="L398" i="63"/>
  <c r="M398" i="63"/>
  <c r="N398" i="63"/>
  <c r="O398" i="63"/>
  <c r="P398" i="63"/>
  <c r="L399" i="63"/>
  <c r="M399" i="63"/>
  <c r="N399" i="63"/>
  <c r="O399" i="63"/>
  <c r="P399" i="63"/>
  <c r="L400" i="63"/>
  <c r="M400" i="63"/>
  <c r="N400" i="63"/>
  <c r="O400" i="63"/>
  <c r="P400" i="63"/>
  <c r="L401" i="63"/>
  <c r="M401" i="63"/>
  <c r="N401" i="63"/>
  <c r="O401" i="63"/>
  <c r="P401" i="63"/>
  <c r="L402" i="63"/>
  <c r="M402" i="63"/>
  <c r="N402" i="63"/>
  <c r="O402" i="63"/>
  <c r="P402" i="63"/>
  <c r="L403" i="63"/>
  <c r="M403" i="63"/>
  <c r="N403" i="63"/>
  <c r="O403" i="63"/>
  <c r="P403" i="63"/>
  <c r="L404" i="63"/>
  <c r="M404" i="63"/>
  <c r="N404" i="63"/>
  <c r="O404" i="63"/>
  <c r="P404" i="63"/>
  <c r="L405" i="63"/>
  <c r="M405" i="63"/>
  <c r="N405" i="63"/>
  <c r="O405" i="63"/>
  <c r="P405" i="63"/>
  <c r="L406" i="63"/>
  <c r="M406" i="63"/>
  <c r="N406" i="63"/>
  <c r="O406" i="63"/>
  <c r="P406" i="63"/>
  <c r="L407" i="63"/>
  <c r="M407" i="63"/>
  <c r="N407" i="63"/>
  <c r="O407" i="63"/>
  <c r="P407" i="63"/>
  <c r="L408" i="63"/>
  <c r="M408" i="63"/>
  <c r="N408" i="63"/>
  <c r="O408" i="63"/>
  <c r="P408" i="63"/>
  <c r="L409" i="63"/>
  <c r="M409" i="63"/>
  <c r="N409" i="63"/>
  <c r="O409" i="63"/>
  <c r="P409" i="63"/>
  <c r="L410" i="63"/>
  <c r="M410" i="63"/>
  <c r="N410" i="63"/>
  <c r="O410" i="63"/>
  <c r="P410" i="63"/>
  <c r="L411" i="63"/>
  <c r="M411" i="63"/>
  <c r="N411" i="63"/>
  <c r="O411" i="63"/>
  <c r="P411" i="63"/>
  <c r="L412" i="63"/>
  <c r="M412" i="63"/>
  <c r="N412" i="63"/>
  <c r="O412" i="63"/>
  <c r="P412" i="63"/>
  <c r="L413" i="63"/>
  <c r="M413" i="63"/>
  <c r="N413" i="63"/>
  <c r="O413" i="63"/>
  <c r="P413" i="63"/>
  <c r="L414" i="63"/>
  <c r="M414" i="63"/>
  <c r="N414" i="63"/>
  <c r="O414" i="63"/>
  <c r="P414" i="63"/>
  <c r="L415" i="63"/>
  <c r="M415" i="63"/>
  <c r="N415" i="63"/>
  <c r="O415" i="63"/>
  <c r="P415" i="63"/>
  <c r="L416" i="63"/>
  <c r="M416" i="63"/>
  <c r="N416" i="63"/>
  <c r="O416" i="63"/>
  <c r="P416" i="63"/>
  <c r="L417" i="63"/>
  <c r="M417" i="63"/>
  <c r="N417" i="63"/>
  <c r="O417" i="63"/>
  <c r="P417" i="63"/>
  <c r="L418" i="63"/>
  <c r="M418" i="63"/>
  <c r="N418" i="63"/>
  <c r="O418" i="63"/>
  <c r="P418" i="63"/>
  <c r="L419" i="63"/>
  <c r="M419" i="63"/>
  <c r="N419" i="63"/>
  <c r="O419" i="63"/>
  <c r="P419" i="63"/>
  <c r="L420" i="63"/>
  <c r="M420" i="63"/>
  <c r="N420" i="63"/>
  <c r="O420" i="63"/>
  <c r="P420" i="63"/>
  <c r="L421" i="63"/>
  <c r="M421" i="63"/>
  <c r="N421" i="63"/>
  <c r="O421" i="63"/>
  <c r="P421" i="63"/>
  <c r="L422" i="63"/>
  <c r="M422" i="63"/>
  <c r="N422" i="63"/>
  <c r="O422" i="63"/>
  <c r="P422" i="63"/>
  <c r="L423" i="63"/>
  <c r="M423" i="63"/>
  <c r="N423" i="63"/>
  <c r="O423" i="63"/>
  <c r="P423" i="63"/>
  <c r="L424" i="63"/>
  <c r="M424" i="63"/>
  <c r="N424" i="63"/>
  <c r="O424" i="63"/>
  <c r="P424" i="63"/>
  <c r="L425" i="63"/>
  <c r="M425" i="63"/>
  <c r="N425" i="63"/>
  <c r="O425" i="63"/>
  <c r="P425" i="63"/>
  <c r="L426" i="63"/>
  <c r="M426" i="63"/>
  <c r="N426" i="63"/>
  <c r="O426" i="63"/>
  <c r="P426" i="63"/>
  <c r="L427" i="63"/>
  <c r="M427" i="63"/>
  <c r="N427" i="63"/>
  <c r="O427" i="63"/>
  <c r="P427" i="63"/>
  <c r="L428" i="63"/>
  <c r="M428" i="63"/>
  <c r="N428" i="63"/>
  <c r="O428" i="63"/>
  <c r="P428" i="63"/>
  <c r="L429" i="63"/>
  <c r="M429" i="63"/>
  <c r="N429" i="63"/>
  <c r="O429" i="63"/>
  <c r="P429" i="63"/>
  <c r="L430" i="63"/>
  <c r="M430" i="63"/>
  <c r="N430" i="63"/>
  <c r="O430" i="63"/>
  <c r="P430" i="63"/>
  <c r="L431" i="63"/>
  <c r="M431" i="63"/>
  <c r="N431" i="63"/>
  <c r="O431" i="63"/>
  <c r="P431" i="63"/>
  <c r="L432" i="63"/>
  <c r="M432" i="63"/>
  <c r="N432" i="63"/>
  <c r="O432" i="63"/>
  <c r="P432" i="63"/>
  <c r="L433" i="63"/>
  <c r="M433" i="63"/>
  <c r="N433" i="63"/>
  <c r="O433" i="63"/>
  <c r="P433" i="63"/>
  <c r="L434" i="63"/>
  <c r="M434" i="63"/>
  <c r="N434" i="63"/>
  <c r="O434" i="63"/>
  <c r="P434" i="63"/>
  <c r="L435" i="63"/>
  <c r="M435" i="63"/>
  <c r="N435" i="63"/>
  <c r="O435" i="63"/>
  <c r="P435" i="63"/>
  <c r="L436" i="63"/>
  <c r="M436" i="63"/>
  <c r="N436" i="63"/>
  <c r="O436" i="63"/>
  <c r="P436" i="63"/>
  <c r="L437" i="63"/>
  <c r="M437" i="63"/>
  <c r="N437" i="63"/>
  <c r="O437" i="63"/>
  <c r="P437" i="63"/>
  <c r="L438" i="63"/>
  <c r="M438" i="63"/>
  <c r="N438" i="63"/>
  <c r="O438" i="63"/>
  <c r="P438" i="63"/>
  <c r="L439" i="63"/>
  <c r="M439" i="63"/>
  <c r="N439" i="63"/>
  <c r="O439" i="63"/>
  <c r="P439" i="63"/>
  <c r="L440" i="63"/>
  <c r="M440" i="63"/>
  <c r="N440" i="63"/>
  <c r="O440" i="63"/>
  <c r="P440" i="63"/>
  <c r="L441" i="63"/>
  <c r="M441" i="63"/>
  <c r="N441" i="63"/>
  <c r="O441" i="63"/>
  <c r="P441" i="63"/>
  <c r="L442" i="63"/>
  <c r="M442" i="63"/>
  <c r="N442" i="63"/>
  <c r="O442" i="63"/>
  <c r="P442" i="63"/>
  <c r="L443" i="63"/>
  <c r="M443" i="63"/>
  <c r="N443" i="63"/>
  <c r="O443" i="63"/>
  <c r="P443" i="63"/>
  <c r="L444" i="63"/>
  <c r="M444" i="63"/>
  <c r="N444" i="63"/>
  <c r="O444" i="63"/>
  <c r="P444" i="63"/>
  <c r="L445" i="63"/>
  <c r="M445" i="63"/>
  <c r="N445" i="63"/>
  <c r="O445" i="63"/>
  <c r="P445" i="63"/>
  <c r="L446" i="63"/>
  <c r="M446" i="63"/>
  <c r="N446" i="63"/>
  <c r="O446" i="63"/>
  <c r="P446" i="63"/>
  <c r="L447" i="63"/>
  <c r="M447" i="63"/>
  <c r="N447" i="63"/>
  <c r="O447" i="63"/>
  <c r="P447" i="63"/>
  <c r="L448" i="63"/>
  <c r="M448" i="63"/>
  <c r="N448" i="63"/>
  <c r="O448" i="63"/>
  <c r="P448" i="63"/>
  <c r="L449" i="63"/>
  <c r="M449" i="63"/>
  <c r="N449" i="63"/>
  <c r="O449" i="63"/>
  <c r="P449" i="63"/>
  <c r="L450" i="63"/>
  <c r="M450" i="63"/>
  <c r="N450" i="63"/>
  <c r="O450" i="63"/>
  <c r="P450" i="63"/>
  <c r="L451" i="63"/>
  <c r="M451" i="63"/>
  <c r="N451" i="63"/>
  <c r="O451" i="63"/>
  <c r="P451" i="63"/>
  <c r="L452" i="63"/>
  <c r="M452" i="63"/>
  <c r="N452" i="63"/>
  <c r="O452" i="63"/>
  <c r="P452" i="63"/>
  <c r="L453" i="63"/>
  <c r="M453" i="63"/>
  <c r="N453" i="63"/>
  <c r="O453" i="63"/>
  <c r="P453" i="63"/>
  <c r="L454" i="63"/>
  <c r="M454" i="63"/>
  <c r="N454" i="63"/>
  <c r="O454" i="63"/>
  <c r="P454" i="63"/>
  <c r="L455" i="63"/>
  <c r="M455" i="63"/>
  <c r="N455" i="63"/>
  <c r="O455" i="63"/>
  <c r="P455" i="63"/>
  <c r="L456" i="63"/>
  <c r="M456" i="63"/>
  <c r="N456" i="63"/>
  <c r="O456" i="63"/>
  <c r="P456" i="63"/>
  <c r="L457" i="63"/>
  <c r="M457" i="63"/>
  <c r="N457" i="63"/>
  <c r="O457" i="63"/>
  <c r="P457" i="63"/>
  <c r="L458" i="63"/>
  <c r="M458" i="63"/>
  <c r="N458" i="63"/>
  <c r="O458" i="63"/>
  <c r="P458" i="63"/>
  <c r="L459" i="63"/>
  <c r="M459" i="63"/>
  <c r="N459" i="63"/>
  <c r="O459" i="63"/>
  <c r="P459" i="63"/>
  <c r="L460" i="63"/>
  <c r="M460" i="63"/>
  <c r="N460" i="63"/>
  <c r="O460" i="63"/>
  <c r="P460" i="63"/>
  <c r="L461" i="63"/>
  <c r="M461" i="63"/>
  <c r="N461" i="63"/>
  <c r="O461" i="63"/>
  <c r="P461" i="63"/>
  <c r="L462" i="63"/>
  <c r="M462" i="63"/>
  <c r="N462" i="63"/>
  <c r="O462" i="63"/>
  <c r="P462" i="63"/>
  <c r="L463" i="63"/>
  <c r="M463" i="63"/>
  <c r="N463" i="63"/>
  <c r="O463" i="63"/>
  <c r="P463" i="63"/>
  <c r="L464" i="63"/>
  <c r="M464" i="63"/>
  <c r="N464" i="63"/>
  <c r="O464" i="63"/>
  <c r="P464" i="63"/>
  <c r="L465" i="63"/>
  <c r="M465" i="63"/>
  <c r="N465" i="63"/>
  <c r="O465" i="63"/>
  <c r="P465" i="63"/>
  <c r="L466" i="63"/>
  <c r="M466" i="63"/>
  <c r="N466" i="63"/>
  <c r="O466" i="63"/>
  <c r="P466" i="63"/>
  <c r="L467" i="63"/>
  <c r="M467" i="63"/>
  <c r="N467" i="63"/>
  <c r="O467" i="63"/>
  <c r="P467" i="63"/>
  <c r="L468" i="63"/>
  <c r="M468" i="63"/>
  <c r="N468" i="63"/>
  <c r="O468" i="63"/>
  <c r="P468" i="63"/>
  <c r="L469" i="63"/>
  <c r="M469" i="63"/>
  <c r="N469" i="63"/>
  <c r="O469" i="63"/>
  <c r="P469" i="63"/>
  <c r="L470" i="63"/>
  <c r="M470" i="63"/>
  <c r="N470" i="63"/>
  <c r="O470" i="63"/>
  <c r="P470" i="63"/>
  <c r="L471" i="63"/>
  <c r="M471" i="63"/>
  <c r="N471" i="63"/>
  <c r="O471" i="63"/>
  <c r="P471" i="63"/>
  <c r="L472" i="63"/>
  <c r="M472" i="63"/>
  <c r="N472" i="63"/>
  <c r="O472" i="63"/>
  <c r="P472" i="63"/>
  <c r="L473" i="63"/>
  <c r="M473" i="63"/>
  <c r="N473" i="63"/>
  <c r="O473" i="63"/>
  <c r="P473" i="63"/>
  <c r="L474" i="63"/>
  <c r="M474" i="63"/>
  <c r="N474" i="63"/>
  <c r="O474" i="63"/>
  <c r="P474" i="63"/>
  <c r="L475" i="63"/>
  <c r="M475" i="63"/>
  <c r="N475" i="63"/>
  <c r="O475" i="63"/>
  <c r="P475" i="63"/>
  <c r="L476" i="63"/>
  <c r="M476" i="63"/>
  <c r="N476" i="63"/>
  <c r="O476" i="63"/>
  <c r="P476" i="63"/>
  <c r="L477" i="63"/>
  <c r="M477" i="63"/>
  <c r="N477" i="63"/>
  <c r="O477" i="63"/>
  <c r="P477" i="63"/>
  <c r="L478" i="63"/>
  <c r="M478" i="63"/>
  <c r="N478" i="63"/>
  <c r="O478" i="63"/>
  <c r="P478" i="63"/>
  <c r="L479" i="63"/>
  <c r="M479" i="63"/>
  <c r="N479" i="63"/>
  <c r="O479" i="63"/>
  <c r="P479" i="63"/>
  <c r="L480" i="63"/>
  <c r="M480" i="63"/>
  <c r="N480" i="63"/>
  <c r="O480" i="63"/>
  <c r="P480" i="63"/>
  <c r="L481" i="63"/>
  <c r="M481" i="63"/>
  <c r="N481" i="63"/>
  <c r="O481" i="63"/>
  <c r="P481" i="63"/>
  <c r="L482" i="63"/>
  <c r="M482" i="63"/>
  <c r="N482" i="63"/>
  <c r="O482" i="63"/>
  <c r="P482" i="63"/>
  <c r="L483" i="63"/>
  <c r="M483" i="63"/>
  <c r="N483" i="63"/>
  <c r="O483" i="63"/>
  <c r="P483" i="63"/>
  <c r="L484" i="63"/>
  <c r="M484" i="63"/>
  <c r="N484" i="63"/>
  <c r="O484" i="63"/>
  <c r="P484" i="63"/>
  <c r="L485" i="63"/>
  <c r="M485" i="63"/>
  <c r="N485" i="63"/>
  <c r="O485" i="63"/>
  <c r="P485" i="63"/>
  <c r="L486" i="63"/>
  <c r="M486" i="63"/>
  <c r="N486" i="63"/>
  <c r="O486" i="63"/>
  <c r="P486" i="63"/>
  <c r="L487" i="63"/>
  <c r="M487" i="63"/>
  <c r="N487" i="63"/>
  <c r="O487" i="63"/>
  <c r="P487" i="63"/>
  <c r="L488" i="63"/>
  <c r="M488" i="63"/>
  <c r="N488" i="63"/>
  <c r="O488" i="63"/>
  <c r="P488" i="63"/>
  <c r="L489" i="63"/>
  <c r="M489" i="63"/>
  <c r="N489" i="63"/>
  <c r="O489" i="63"/>
  <c r="P489" i="63"/>
  <c r="L490" i="63"/>
  <c r="M490" i="63"/>
  <c r="N490" i="63"/>
  <c r="O490" i="63"/>
  <c r="P490" i="63"/>
  <c r="L491" i="63"/>
  <c r="M491" i="63"/>
  <c r="N491" i="63"/>
  <c r="O491" i="63"/>
  <c r="P491" i="63"/>
  <c r="L492" i="63"/>
  <c r="M492" i="63"/>
  <c r="N492" i="63"/>
  <c r="O492" i="63"/>
  <c r="P492" i="63"/>
  <c r="L493" i="63"/>
  <c r="M493" i="63"/>
  <c r="N493" i="63"/>
  <c r="O493" i="63"/>
  <c r="P493" i="63"/>
  <c r="L494" i="63"/>
  <c r="M494" i="63"/>
  <c r="N494" i="63"/>
  <c r="O494" i="63"/>
  <c r="P494" i="63"/>
  <c r="L495" i="63"/>
  <c r="M495" i="63"/>
  <c r="N495" i="63"/>
  <c r="O495" i="63"/>
  <c r="P495" i="63"/>
  <c r="L496" i="63"/>
  <c r="M496" i="63"/>
  <c r="N496" i="63"/>
  <c r="O496" i="63"/>
  <c r="P496" i="63"/>
  <c r="L497" i="63"/>
  <c r="M497" i="63"/>
  <c r="N497" i="63"/>
  <c r="O497" i="63"/>
  <c r="P497" i="63"/>
  <c r="L498" i="63"/>
  <c r="M498" i="63"/>
  <c r="N498" i="63"/>
  <c r="O498" i="63"/>
  <c r="P498" i="63"/>
  <c r="L499" i="63"/>
  <c r="M499" i="63"/>
  <c r="N499" i="63"/>
  <c r="O499" i="63"/>
  <c r="P499" i="63"/>
  <c r="L500" i="63"/>
  <c r="M500" i="63"/>
  <c r="N500" i="63"/>
  <c r="O500" i="63"/>
  <c r="P500" i="63"/>
  <c r="L501" i="63"/>
  <c r="M501" i="63"/>
  <c r="N501" i="63"/>
  <c r="O501" i="63"/>
  <c r="P501" i="63"/>
  <c r="L502" i="63"/>
  <c r="M502" i="63"/>
  <c r="N502" i="63"/>
  <c r="O502" i="63"/>
  <c r="P502" i="63"/>
  <c r="L503" i="63"/>
  <c r="M503" i="63"/>
  <c r="N503" i="63"/>
  <c r="O503" i="63"/>
  <c r="P503" i="63"/>
  <c r="L504" i="63"/>
  <c r="M504" i="63"/>
  <c r="N504" i="63"/>
  <c r="O504" i="63"/>
  <c r="P504" i="63"/>
  <c r="L505" i="63"/>
  <c r="M505" i="63"/>
  <c r="N505" i="63"/>
  <c r="O505" i="63"/>
  <c r="P505" i="63"/>
  <c r="L506" i="63"/>
  <c r="M506" i="63"/>
  <c r="N506" i="63"/>
  <c r="O506" i="63"/>
  <c r="P506" i="63"/>
  <c r="L507" i="63"/>
  <c r="M507" i="63"/>
  <c r="N507" i="63"/>
  <c r="O507" i="63"/>
  <c r="P507" i="63"/>
  <c r="L508" i="63"/>
  <c r="M508" i="63"/>
  <c r="N508" i="63"/>
  <c r="O508" i="63"/>
  <c r="P508" i="63"/>
  <c r="L509" i="63"/>
  <c r="M509" i="63"/>
  <c r="N509" i="63"/>
  <c r="O509" i="63"/>
  <c r="P509" i="63"/>
  <c r="L510" i="63"/>
  <c r="M510" i="63"/>
  <c r="N510" i="63"/>
  <c r="O510" i="63"/>
  <c r="P510" i="63"/>
  <c r="L511" i="63"/>
  <c r="M511" i="63"/>
  <c r="N511" i="63"/>
  <c r="O511" i="63"/>
  <c r="P511" i="63"/>
  <c r="L512" i="63"/>
  <c r="M512" i="63"/>
  <c r="N512" i="63"/>
  <c r="O512" i="63"/>
  <c r="P512" i="63"/>
  <c r="L513" i="63"/>
  <c r="M513" i="63"/>
  <c r="N513" i="63"/>
  <c r="O513" i="63"/>
  <c r="P513" i="63"/>
  <c r="L514" i="63"/>
  <c r="M514" i="63"/>
  <c r="N514" i="63"/>
  <c r="O514" i="63"/>
  <c r="P514" i="63"/>
  <c r="L515" i="63"/>
  <c r="M515" i="63"/>
  <c r="N515" i="63"/>
  <c r="O515" i="63"/>
  <c r="P515" i="63"/>
  <c r="L516" i="63"/>
  <c r="M516" i="63"/>
  <c r="N516" i="63"/>
  <c r="O516" i="63"/>
  <c r="P516" i="63"/>
  <c r="L517" i="63"/>
  <c r="M517" i="63"/>
  <c r="N517" i="63"/>
  <c r="O517" i="63"/>
  <c r="P517" i="63"/>
  <c r="L518" i="63"/>
  <c r="M518" i="63"/>
  <c r="N518" i="63"/>
  <c r="O518" i="63"/>
  <c r="P518" i="63"/>
  <c r="L519" i="63"/>
  <c r="M519" i="63"/>
  <c r="N519" i="63"/>
  <c r="O519" i="63"/>
  <c r="P519" i="63"/>
  <c r="L520" i="63"/>
  <c r="M520" i="63"/>
  <c r="N520" i="63"/>
  <c r="O520" i="63"/>
  <c r="P520" i="63"/>
  <c r="L521" i="63"/>
  <c r="M521" i="63"/>
  <c r="N521" i="63"/>
  <c r="O521" i="63"/>
  <c r="P521" i="63"/>
  <c r="L522" i="63"/>
  <c r="M522" i="63"/>
  <c r="N522" i="63"/>
  <c r="O522" i="63"/>
  <c r="P522" i="63"/>
  <c r="L523" i="63"/>
  <c r="M523" i="63"/>
  <c r="N523" i="63"/>
  <c r="O523" i="63"/>
  <c r="P523" i="63"/>
  <c r="L524" i="63"/>
  <c r="M524" i="63"/>
  <c r="N524" i="63"/>
  <c r="O524" i="63"/>
  <c r="P524" i="63"/>
  <c r="L525" i="63"/>
  <c r="M525" i="63"/>
  <c r="N525" i="63"/>
  <c r="O525" i="63"/>
  <c r="P525" i="63"/>
  <c r="L526" i="63"/>
  <c r="M526" i="63"/>
  <c r="N526" i="63"/>
  <c r="O526" i="63"/>
  <c r="P526" i="63"/>
  <c r="L527" i="63"/>
  <c r="M527" i="63"/>
  <c r="N527" i="63"/>
  <c r="O527" i="63"/>
  <c r="P527" i="63"/>
  <c r="L528" i="63"/>
  <c r="M528" i="63"/>
  <c r="N528" i="63"/>
  <c r="O528" i="63"/>
  <c r="P528" i="63"/>
  <c r="L529" i="63"/>
  <c r="M529" i="63"/>
  <c r="N529" i="63"/>
  <c r="O529" i="63"/>
  <c r="P529" i="63"/>
  <c r="L530" i="63"/>
  <c r="M530" i="63"/>
  <c r="N530" i="63"/>
  <c r="O530" i="63"/>
  <c r="P530" i="63"/>
  <c r="L531" i="63"/>
  <c r="M531" i="63"/>
  <c r="N531" i="63"/>
  <c r="O531" i="63"/>
  <c r="P531" i="63"/>
  <c r="L532" i="63"/>
  <c r="M532" i="63"/>
  <c r="N532" i="63"/>
  <c r="O532" i="63"/>
  <c r="P532" i="63"/>
  <c r="L533" i="63"/>
  <c r="M533" i="63"/>
  <c r="N533" i="63"/>
  <c r="O533" i="63"/>
  <c r="P533" i="63"/>
  <c r="L534" i="63"/>
  <c r="M534" i="63"/>
  <c r="N534" i="63"/>
  <c r="O534" i="63"/>
  <c r="P534" i="63"/>
  <c r="L535" i="63"/>
  <c r="M535" i="63"/>
  <c r="N535" i="63"/>
  <c r="O535" i="63"/>
  <c r="P535" i="63"/>
  <c r="L536" i="63"/>
  <c r="M536" i="63"/>
  <c r="N536" i="63"/>
  <c r="O536" i="63"/>
  <c r="P536" i="63"/>
  <c r="L537" i="63"/>
  <c r="M537" i="63"/>
  <c r="N537" i="63"/>
  <c r="O537" i="63"/>
  <c r="P537" i="63"/>
  <c r="L538" i="63"/>
  <c r="M538" i="63"/>
  <c r="N538" i="63"/>
  <c r="O538" i="63"/>
  <c r="P538" i="63"/>
  <c r="L539" i="63"/>
  <c r="M539" i="63"/>
  <c r="N539" i="63"/>
  <c r="O539" i="63"/>
  <c r="P539" i="63"/>
  <c r="L540" i="63"/>
  <c r="M540" i="63"/>
  <c r="N540" i="63"/>
  <c r="O540" i="63"/>
  <c r="P540" i="63"/>
  <c r="L541" i="63"/>
  <c r="M541" i="63"/>
  <c r="N541" i="63"/>
  <c r="O541" i="63"/>
  <c r="P541" i="63"/>
  <c r="L542" i="63"/>
  <c r="M542" i="63"/>
  <c r="N542" i="63"/>
  <c r="O542" i="63"/>
  <c r="P542" i="63"/>
  <c r="L543" i="63"/>
  <c r="M543" i="63"/>
  <c r="N543" i="63"/>
  <c r="O543" i="63"/>
  <c r="P543" i="63"/>
  <c r="L544" i="63"/>
  <c r="M544" i="63"/>
  <c r="N544" i="63"/>
  <c r="O544" i="63"/>
  <c r="P544" i="63"/>
  <c r="L545" i="63"/>
  <c r="M545" i="63"/>
  <c r="N545" i="63"/>
  <c r="O545" i="63"/>
  <c r="P545" i="63"/>
  <c r="L546" i="63"/>
  <c r="M546" i="63"/>
  <c r="N546" i="63"/>
  <c r="O546" i="63"/>
  <c r="P546" i="63"/>
  <c r="L547" i="63"/>
  <c r="M547" i="63"/>
  <c r="N547" i="63"/>
  <c r="O547" i="63"/>
  <c r="P547" i="63"/>
  <c r="L548" i="63"/>
  <c r="M548" i="63"/>
  <c r="N548" i="63"/>
  <c r="O548" i="63"/>
  <c r="P548" i="63"/>
  <c r="L549" i="63"/>
  <c r="M549" i="63"/>
  <c r="N549" i="63"/>
  <c r="O549" i="63"/>
  <c r="P549" i="63"/>
  <c r="L550" i="63"/>
  <c r="M550" i="63"/>
  <c r="N550" i="63"/>
  <c r="O550" i="63"/>
  <c r="P550" i="63"/>
  <c r="L551" i="63"/>
  <c r="M551" i="63"/>
  <c r="N551" i="63"/>
  <c r="O551" i="63"/>
  <c r="P551" i="63"/>
  <c r="L552" i="63"/>
  <c r="M552" i="63"/>
  <c r="N552" i="63"/>
  <c r="O552" i="63"/>
  <c r="P552" i="63"/>
  <c r="L553" i="63"/>
  <c r="M553" i="63"/>
  <c r="N553" i="63"/>
  <c r="O553" i="63"/>
  <c r="P553" i="63"/>
  <c r="L554" i="63"/>
  <c r="M554" i="63"/>
  <c r="N554" i="63"/>
  <c r="O554" i="63"/>
  <c r="P554" i="63"/>
  <c r="L555" i="63"/>
  <c r="M555" i="63"/>
  <c r="N555" i="63"/>
  <c r="O555" i="63"/>
  <c r="P555" i="63"/>
  <c r="L556" i="63"/>
  <c r="M556" i="63"/>
  <c r="N556" i="63"/>
  <c r="O556" i="63"/>
  <c r="P556" i="63"/>
  <c r="L557" i="63"/>
  <c r="M557" i="63"/>
  <c r="N557" i="63"/>
  <c r="O557" i="63"/>
  <c r="P557" i="63"/>
  <c r="L558" i="63"/>
  <c r="M558" i="63"/>
  <c r="N558" i="63"/>
  <c r="O558" i="63"/>
  <c r="P558" i="63"/>
  <c r="L559" i="63"/>
  <c r="M559" i="63"/>
  <c r="N559" i="63"/>
  <c r="O559" i="63"/>
  <c r="P559" i="63"/>
  <c r="L560" i="63"/>
  <c r="M560" i="63"/>
  <c r="N560" i="63"/>
  <c r="O560" i="63"/>
  <c r="P560" i="63"/>
  <c r="L561" i="63"/>
  <c r="M561" i="63"/>
  <c r="N561" i="63"/>
  <c r="O561" i="63"/>
  <c r="P561" i="63"/>
  <c r="L562" i="63"/>
  <c r="M562" i="63"/>
  <c r="N562" i="63"/>
  <c r="O562" i="63"/>
  <c r="P562" i="63"/>
  <c r="L563" i="63"/>
  <c r="M563" i="63"/>
  <c r="N563" i="63"/>
  <c r="O563" i="63"/>
  <c r="P563" i="63"/>
  <c r="L564" i="63"/>
  <c r="M564" i="63"/>
  <c r="N564" i="63"/>
  <c r="O564" i="63"/>
  <c r="P564" i="63"/>
  <c r="L565" i="63"/>
  <c r="M565" i="63"/>
  <c r="N565" i="63"/>
  <c r="O565" i="63"/>
  <c r="P565" i="63"/>
  <c r="L566" i="63"/>
  <c r="M566" i="63"/>
  <c r="N566" i="63"/>
  <c r="O566" i="63"/>
  <c r="P566" i="63"/>
  <c r="L567" i="63"/>
  <c r="M567" i="63"/>
  <c r="N567" i="63"/>
  <c r="O567" i="63"/>
  <c r="P567" i="63"/>
  <c r="L568" i="63"/>
  <c r="M568" i="63"/>
  <c r="N568" i="63"/>
  <c r="O568" i="63"/>
  <c r="P568" i="63"/>
  <c r="L569" i="63"/>
  <c r="M569" i="63"/>
  <c r="N569" i="63"/>
  <c r="O569" i="63"/>
  <c r="P569" i="63"/>
  <c r="L570" i="63"/>
  <c r="M570" i="63"/>
  <c r="N570" i="63"/>
  <c r="O570" i="63"/>
  <c r="P570" i="63"/>
  <c r="L571" i="63"/>
  <c r="M571" i="63"/>
  <c r="N571" i="63"/>
  <c r="O571" i="63"/>
  <c r="P571" i="63"/>
  <c r="L572" i="63"/>
  <c r="M572" i="63"/>
  <c r="N572" i="63"/>
  <c r="O572" i="63"/>
  <c r="P572" i="63"/>
  <c r="L573" i="63"/>
  <c r="M573" i="63"/>
  <c r="N573" i="63"/>
  <c r="O573" i="63"/>
  <c r="P573" i="63"/>
  <c r="L574" i="63"/>
  <c r="M574" i="63"/>
  <c r="N574" i="63"/>
  <c r="O574" i="63"/>
  <c r="P574" i="63"/>
  <c r="L575" i="63"/>
  <c r="M575" i="63"/>
  <c r="N575" i="63"/>
  <c r="O575" i="63"/>
  <c r="P575" i="63"/>
  <c r="L576" i="63"/>
  <c r="M576" i="63"/>
  <c r="N576" i="63"/>
  <c r="O576" i="63"/>
  <c r="P576" i="63"/>
  <c r="L577" i="63"/>
  <c r="M577" i="63"/>
  <c r="N577" i="63"/>
  <c r="O577" i="63"/>
  <c r="P577" i="63"/>
  <c r="L578" i="63"/>
  <c r="M578" i="63"/>
  <c r="N578" i="63"/>
  <c r="O578" i="63"/>
  <c r="P578" i="63"/>
  <c r="L579" i="63"/>
  <c r="M579" i="63"/>
  <c r="N579" i="63"/>
  <c r="O579" i="63"/>
  <c r="P579" i="63"/>
  <c r="L580" i="63"/>
  <c r="M580" i="63"/>
  <c r="N580" i="63"/>
  <c r="O580" i="63"/>
  <c r="P580" i="63"/>
  <c r="L581" i="63"/>
  <c r="M581" i="63"/>
  <c r="N581" i="63"/>
  <c r="O581" i="63"/>
  <c r="P581" i="63"/>
  <c r="L582" i="63"/>
  <c r="M582" i="63"/>
  <c r="N582" i="63"/>
  <c r="O582" i="63"/>
  <c r="P582" i="63"/>
  <c r="L583" i="63"/>
  <c r="M583" i="63"/>
  <c r="N583" i="63"/>
  <c r="O583" i="63"/>
  <c r="P583" i="63"/>
  <c r="L584" i="63"/>
  <c r="M584" i="63"/>
  <c r="N584" i="63"/>
  <c r="O584" i="63"/>
  <c r="P584" i="63"/>
  <c r="L585" i="63"/>
  <c r="M585" i="63"/>
  <c r="N585" i="63"/>
  <c r="O585" i="63"/>
  <c r="P585" i="63"/>
  <c r="L586" i="63"/>
  <c r="M586" i="63"/>
  <c r="N586" i="63"/>
  <c r="O586" i="63"/>
  <c r="P586" i="63"/>
  <c r="L587" i="63"/>
  <c r="M587" i="63"/>
  <c r="N587" i="63"/>
  <c r="O587" i="63"/>
  <c r="P587" i="63"/>
  <c r="L588" i="63"/>
  <c r="M588" i="63"/>
  <c r="N588" i="63"/>
  <c r="O588" i="63"/>
  <c r="P588" i="63"/>
  <c r="L589" i="63"/>
  <c r="M589" i="63"/>
  <c r="N589" i="63"/>
  <c r="O589" i="63"/>
  <c r="P589" i="63"/>
  <c r="L590" i="63"/>
  <c r="M590" i="63"/>
  <c r="N590" i="63"/>
  <c r="O590" i="63"/>
  <c r="P590" i="63"/>
  <c r="L591" i="63"/>
  <c r="M591" i="63"/>
  <c r="N591" i="63"/>
  <c r="O591" i="63"/>
  <c r="P591" i="63"/>
  <c r="L592" i="63"/>
  <c r="M592" i="63"/>
  <c r="N592" i="63"/>
  <c r="O592" i="63"/>
  <c r="P592" i="63"/>
  <c r="L593" i="63"/>
  <c r="M593" i="63"/>
  <c r="N593" i="63"/>
  <c r="O593" i="63"/>
  <c r="P593" i="63"/>
  <c r="L594" i="63"/>
  <c r="M594" i="63"/>
  <c r="N594" i="63"/>
  <c r="O594" i="63"/>
  <c r="P594" i="63"/>
  <c r="L595" i="63"/>
  <c r="M595" i="63"/>
  <c r="N595" i="63"/>
  <c r="O595" i="63"/>
  <c r="P595" i="63"/>
  <c r="L596" i="63"/>
  <c r="M596" i="63"/>
  <c r="N596" i="63"/>
  <c r="O596" i="63"/>
  <c r="P596" i="63"/>
  <c r="L597" i="63"/>
  <c r="M597" i="63"/>
  <c r="N597" i="63"/>
  <c r="O597" i="63"/>
  <c r="P597" i="63"/>
  <c r="L598" i="63"/>
  <c r="M598" i="63"/>
  <c r="N598" i="63"/>
  <c r="O598" i="63"/>
  <c r="P598" i="63"/>
  <c r="L599" i="63"/>
  <c r="M599" i="63"/>
  <c r="N599" i="63"/>
  <c r="O599" i="63"/>
  <c r="P599" i="63"/>
  <c r="L600" i="63"/>
  <c r="M600" i="63"/>
  <c r="N600" i="63"/>
  <c r="O600" i="63"/>
  <c r="P600" i="63"/>
  <c r="L601" i="63"/>
  <c r="M601" i="63"/>
  <c r="N601" i="63"/>
  <c r="O601" i="63"/>
  <c r="P601" i="63"/>
  <c r="L602" i="63"/>
  <c r="M602" i="63"/>
  <c r="N602" i="63"/>
  <c r="O602" i="63"/>
  <c r="P602" i="63"/>
  <c r="L603" i="63"/>
  <c r="M603" i="63"/>
  <c r="N603" i="63"/>
  <c r="O603" i="63"/>
  <c r="P603" i="63"/>
  <c r="L604" i="63"/>
  <c r="M604" i="63"/>
  <c r="N604" i="63"/>
  <c r="O604" i="63"/>
  <c r="P604" i="63"/>
  <c r="L605" i="63"/>
  <c r="M605" i="63"/>
  <c r="N605" i="63"/>
  <c r="O605" i="63"/>
  <c r="P605" i="63"/>
  <c r="L606" i="63"/>
  <c r="M606" i="63"/>
  <c r="N606" i="63"/>
  <c r="O606" i="63"/>
  <c r="P606" i="63"/>
  <c r="L607" i="63"/>
  <c r="M607" i="63"/>
  <c r="N607" i="63"/>
  <c r="O607" i="63"/>
  <c r="P607" i="63"/>
  <c r="L608" i="63"/>
  <c r="M608" i="63"/>
  <c r="N608" i="63"/>
  <c r="O608" i="63"/>
  <c r="P608" i="63"/>
  <c r="L609" i="63"/>
  <c r="M609" i="63"/>
  <c r="N609" i="63"/>
  <c r="O609" i="63"/>
  <c r="P609" i="63"/>
  <c r="L610" i="63"/>
  <c r="M610" i="63"/>
  <c r="N610" i="63"/>
  <c r="O610" i="63"/>
  <c r="P610" i="63"/>
  <c r="L611" i="63"/>
  <c r="M611" i="63"/>
  <c r="N611" i="63"/>
  <c r="O611" i="63"/>
  <c r="P611" i="63"/>
  <c r="L612" i="63"/>
  <c r="M612" i="63"/>
  <c r="N612" i="63"/>
  <c r="O612" i="63"/>
  <c r="P612" i="63"/>
  <c r="L613" i="63"/>
  <c r="M613" i="63"/>
  <c r="N613" i="63"/>
  <c r="O613" i="63"/>
  <c r="P613" i="63"/>
  <c r="L614" i="63"/>
  <c r="M614" i="63"/>
  <c r="N614" i="63"/>
  <c r="O614" i="63"/>
  <c r="P614" i="63"/>
  <c r="L615" i="63"/>
  <c r="M615" i="63"/>
  <c r="N615" i="63"/>
  <c r="O615" i="63"/>
  <c r="P615" i="63"/>
  <c r="L616" i="63"/>
  <c r="M616" i="63"/>
  <c r="N616" i="63"/>
  <c r="O616" i="63"/>
  <c r="P616" i="63"/>
  <c r="L617" i="63"/>
  <c r="M617" i="63"/>
  <c r="N617" i="63"/>
  <c r="O617" i="63"/>
  <c r="P617" i="63"/>
  <c r="L618" i="63"/>
  <c r="M618" i="63"/>
  <c r="N618" i="63"/>
  <c r="O618" i="63"/>
  <c r="P618" i="63"/>
  <c r="L619" i="63"/>
  <c r="M619" i="63"/>
  <c r="N619" i="63"/>
  <c r="O619" i="63"/>
  <c r="P619" i="63"/>
  <c r="L620" i="63"/>
  <c r="M620" i="63"/>
  <c r="N620" i="63"/>
  <c r="O620" i="63"/>
  <c r="P620" i="63"/>
  <c r="L621" i="63"/>
  <c r="M621" i="63"/>
  <c r="N621" i="63"/>
  <c r="O621" i="63"/>
  <c r="P621" i="63"/>
  <c r="L622" i="63"/>
  <c r="M622" i="63"/>
  <c r="N622" i="63"/>
  <c r="O622" i="63"/>
  <c r="P622" i="63"/>
  <c r="L623" i="63"/>
  <c r="M623" i="63"/>
  <c r="N623" i="63"/>
  <c r="O623" i="63"/>
  <c r="P623" i="63"/>
  <c r="L624" i="63"/>
  <c r="M624" i="63"/>
  <c r="N624" i="63"/>
  <c r="O624" i="63"/>
  <c r="P624" i="63"/>
  <c r="L625" i="63"/>
  <c r="M625" i="63"/>
  <c r="N625" i="63"/>
  <c r="O625" i="63"/>
  <c r="P625" i="63"/>
  <c r="L626" i="63"/>
  <c r="M626" i="63"/>
  <c r="N626" i="63"/>
  <c r="O626" i="63"/>
  <c r="P626" i="63"/>
  <c r="L627" i="63"/>
  <c r="M627" i="63"/>
  <c r="N627" i="63"/>
  <c r="O627" i="63"/>
  <c r="P627" i="63"/>
  <c r="L628" i="63"/>
  <c r="M628" i="63"/>
  <c r="N628" i="63"/>
  <c r="O628" i="63"/>
  <c r="P628" i="63"/>
  <c r="L629" i="63"/>
  <c r="M629" i="63"/>
  <c r="N629" i="63"/>
  <c r="O629" i="63"/>
  <c r="P629" i="63"/>
  <c r="L630" i="63"/>
  <c r="M630" i="63"/>
  <c r="N630" i="63"/>
  <c r="O630" i="63"/>
  <c r="P630" i="63"/>
  <c r="L631" i="63"/>
  <c r="M631" i="63"/>
  <c r="N631" i="63"/>
  <c r="O631" i="63"/>
  <c r="P631" i="63"/>
  <c r="L632" i="63"/>
  <c r="M632" i="63"/>
  <c r="N632" i="63"/>
  <c r="O632" i="63"/>
  <c r="P632" i="63"/>
  <c r="L633" i="63"/>
  <c r="M633" i="63"/>
  <c r="N633" i="63"/>
  <c r="O633" i="63"/>
  <c r="P633" i="63"/>
  <c r="L634" i="63"/>
  <c r="M634" i="63"/>
  <c r="N634" i="63"/>
  <c r="O634" i="63"/>
  <c r="P634" i="63"/>
  <c r="L635" i="63"/>
  <c r="M635" i="63"/>
  <c r="N635" i="63"/>
  <c r="O635" i="63"/>
  <c r="P635" i="63"/>
  <c r="L636" i="63"/>
  <c r="M636" i="63"/>
  <c r="N636" i="63"/>
  <c r="O636" i="63"/>
  <c r="P636" i="63"/>
  <c r="L637" i="63"/>
  <c r="M637" i="63"/>
  <c r="N637" i="63"/>
  <c r="O637" i="63"/>
  <c r="P637" i="63"/>
  <c r="L638" i="63"/>
  <c r="M638" i="63"/>
  <c r="N638" i="63"/>
  <c r="O638" i="63"/>
  <c r="P638" i="63"/>
  <c r="L639" i="63"/>
  <c r="M639" i="63"/>
  <c r="N639" i="63"/>
  <c r="O639" i="63"/>
  <c r="P639" i="63"/>
  <c r="L640" i="63"/>
  <c r="M640" i="63"/>
  <c r="N640" i="63"/>
  <c r="O640" i="63"/>
  <c r="P640" i="63"/>
  <c r="L641" i="63"/>
  <c r="M641" i="63"/>
  <c r="N641" i="63"/>
  <c r="O641" i="63"/>
  <c r="P641" i="63"/>
  <c r="L642" i="63"/>
  <c r="M642" i="63"/>
  <c r="N642" i="63"/>
  <c r="O642" i="63"/>
  <c r="P642" i="63"/>
  <c r="L643" i="63"/>
  <c r="M643" i="63"/>
  <c r="N643" i="63"/>
  <c r="O643" i="63"/>
  <c r="P643" i="63"/>
  <c r="L644" i="63"/>
  <c r="M644" i="63"/>
  <c r="N644" i="63"/>
  <c r="O644" i="63"/>
  <c r="P644" i="63"/>
  <c r="L645" i="63"/>
  <c r="M645" i="63"/>
  <c r="N645" i="63"/>
  <c r="O645" i="63"/>
  <c r="P645" i="63"/>
  <c r="L646" i="63"/>
  <c r="M646" i="63"/>
  <c r="N646" i="63"/>
  <c r="O646" i="63"/>
  <c r="P646" i="63"/>
  <c r="L647" i="63"/>
  <c r="M647" i="63"/>
  <c r="N647" i="63"/>
  <c r="O647" i="63"/>
  <c r="P647" i="63"/>
  <c r="L648" i="63"/>
  <c r="M648" i="63"/>
  <c r="N648" i="63"/>
  <c r="O648" i="63"/>
  <c r="P648" i="63"/>
  <c r="L649" i="63"/>
  <c r="M649" i="63"/>
  <c r="N649" i="63"/>
  <c r="O649" i="63"/>
  <c r="P649" i="63"/>
  <c r="L650" i="63"/>
  <c r="M650" i="63"/>
  <c r="N650" i="63"/>
  <c r="O650" i="63"/>
  <c r="P650" i="63"/>
  <c r="L651" i="63"/>
  <c r="M651" i="63"/>
  <c r="N651" i="63"/>
  <c r="O651" i="63"/>
  <c r="P651" i="63"/>
  <c r="L652" i="63"/>
  <c r="M652" i="63"/>
  <c r="N652" i="63"/>
  <c r="O652" i="63"/>
  <c r="P652" i="63"/>
  <c r="L653" i="63"/>
  <c r="M653" i="63"/>
  <c r="N653" i="63"/>
  <c r="O653" i="63"/>
  <c r="P653" i="63"/>
  <c r="L654" i="63"/>
  <c r="M654" i="63"/>
  <c r="N654" i="63"/>
  <c r="O654" i="63"/>
  <c r="P654" i="63"/>
  <c r="L655" i="63"/>
  <c r="M655" i="63"/>
  <c r="N655" i="63"/>
  <c r="O655" i="63"/>
  <c r="P655" i="63"/>
  <c r="L656" i="63"/>
  <c r="M656" i="63"/>
  <c r="N656" i="63"/>
  <c r="O656" i="63"/>
  <c r="P656" i="63"/>
  <c r="L657" i="63"/>
  <c r="M657" i="63"/>
  <c r="N657" i="63"/>
  <c r="O657" i="63"/>
  <c r="P657" i="63"/>
  <c r="L658" i="63"/>
  <c r="M658" i="63"/>
  <c r="N658" i="63"/>
  <c r="O658" i="63"/>
  <c r="P658" i="63"/>
  <c r="L659" i="63"/>
  <c r="M659" i="63"/>
  <c r="N659" i="63"/>
  <c r="O659" i="63"/>
  <c r="P659" i="63"/>
  <c r="L660" i="63"/>
  <c r="M660" i="63"/>
  <c r="N660" i="63"/>
  <c r="O660" i="63"/>
  <c r="P660" i="63"/>
  <c r="L661" i="63"/>
  <c r="M661" i="63"/>
  <c r="N661" i="63"/>
  <c r="O661" i="63"/>
  <c r="P661" i="63"/>
  <c r="L662" i="63"/>
  <c r="M662" i="63"/>
  <c r="N662" i="63"/>
  <c r="O662" i="63"/>
  <c r="P662" i="63"/>
  <c r="L663" i="63"/>
  <c r="M663" i="63"/>
  <c r="N663" i="63"/>
  <c r="O663" i="63"/>
  <c r="P663" i="63"/>
  <c r="L664" i="63"/>
  <c r="M664" i="63"/>
  <c r="N664" i="63"/>
  <c r="O664" i="63"/>
  <c r="P664" i="63"/>
  <c r="L665" i="63"/>
  <c r="M665" i="63"/>
  <c r="N665" i="63"/>
  <c r="O665" i="63"/>
  <c r="P665" i="63"/>
  <c r="L666" i="63"/>
  <c r="M666" i="63"/>
  <c r="N666" i="63"/>
  <c r="O666" i="63"/>
  <c r="P666" i="63"/>
  <c r="L667" i="63"/>
  <c r="M667" i="63"/>
  <c r="N667" i="63"/>
  <c r="O667" i="63"/>
  <c r="P667" i="63"/>
  <c r="L668" i="63"/>
  <c r="M668" i="63"/>
  <c r="N668" i="63"/>
  <c r="O668" i="63"/>
  <c r="P668" i="63"/>
  <c r="L669" i="63"/>
  <c r="M669" i="63"/>
  <c r="N669" i="63"/>
  <c r="O669" i="63"/>
  <c r="P669" i="63"/>
  <c r="L670" i="63"/>
  <c r="M670" i="63"/>
  <c r="N670" i="63"/>
  <c r="O670" i="63"/>
  <c r="P670" i="63"/>
  <c r="L671" i="63"/>
  <c r="M671" i="63"/>
  <c r="N671" i="63"/>
  <c r="O671" i="63"/>
  <c r="P671" i="63"/>
  <c r="L672" i="63"/>
  <c r="M672" i="63"/>
  <c r="N672" i="63"/>
  <c r="O672" i="63"/>
  <c r="P672" i="63"/>
  <c r="L673" i="63"/>
  <c r="M673" i="63"/>
  <c r="N673" i="63"/>
  <c r="O673" i="63"/>
  <c r="P673" i="63"/>
  <c r="L674" i="63"/>
  <c r="M674" i="63"/>
  <c r="N674" i="63"/>
  <c r="O674" i="63"/>
  <c r="P674" i="63"/>
  <c r="L675" i="63"/>
  <c r="M675" i="63"/>
  <c r="N675" i="63"/>
  <c r="O675" i="63"/>
  <c r="P675" i="63"/>
  <c r="L676" i="63"/>
  <c r="M676" i="63"/>
  <c r="N676" i="63"/>
  <c r="O676" i="63"/>
  <c r="P676" i="63"/>
  <c r="L677" i="63"/>
  <c r="M677" i="63"/>
  <c r="N677" i="63"/>
  <c r="O677" i="63"/>
  <c r="P677" i="63"/>
  <c r="L678" i="63"/>
  <c r="M678" i="63"/>
  <c r="N678" i="63"/>
  <c r="O678" i="63"/>
  <c r="P678" i="63"/>
  <c r="L679" i="63"/>
  <c r="M679" i="63"/>
  <c r="N679" i="63"/>
  <c r="O679" i="63"/>
  <c r="P679" i="63"/>
  <c r="L680" i="63"/>
  <c r="M680" i="63"/>
  <c r="N680" i="63"/>
  <c r="O680" i="63"/>
  <c r="P680" i="63"/>
  <c r="L681" i="63"/>
  <c r="M681" i="63"/>
  <c r="N681" i="63"/>
  <c r="O681" i="63"/>
  <c r="P681" i="63"/>
  <c r="L682" i="63"/>
  <c r="M682" i="63"/>
  <c r="N682" i="63"/>
  <c r="O682" i="63"/>
  <c r="P682" i="63"/>
  <c r="L683" i="63"/>
  <c r="M683" i="63"/>
  <c r="N683" i="63"/>
  <c r="O683" i="63"/>
  <c r="P683" i="63"/>
  <c r="L684" i="63"/>
  <c r="M684" i="63"/>
  <c r="N684" i="63"/>
  <c r="O684" i="63"/>
  <c r="P684" i="63"/>
  <c r="L685" i="63"/>
  <c r="M685" i="63"/>
  <c r="N685" i="63"/>
  <c r="O685" i="63"/>
  <c r="P685" i="63"/>
  <c r="L686" i="63"/>
  <c r="M686" i="63"/>
  <c r="N686" i="63"/>
  <c r="O686" i="63"/>
  <c r="P686" i="63"/>
  <c r="L687" i="63"/>
  <c r="M687" i="63"/>
  <c r="N687" i="63"/>
  <c r="O687" i="63"/>
  <c r="P687" i="63"/>
  <c r="L688" i="63"/>
  <c r="M688" i="63"/>
  <c r="N688" i="63"/>
  <c r="O688" i="63"/>
  <c r="P688" i="63"/>
  <c r="L689" i="63"/>
  <c r="M689" i="63"/>
  <c r="N689" i="63"/>
  <c r="O689" i="63"/>
  <c r="P689" i="63"/>
  <c r="L690" i="63"/>
  <c r="M690" i="63"/>
  <c r="N690" i="63"/>
  <c r="O690" i="63"/>
  <c r="P690" i="63"/>
  <c r="L691" i="63"/>
  <c r="M691" i="63"/>
  <c r="N691" i="63"/>
  <c r="O691" i="63"/>
  <c r="P691" i="63"/>
  <c r="L692" i="63"/>
  <c r="M692" i="63"/>
  <c r="N692" i="63"/>
  <c r="O692" i="63"/>
  <c r="P692" i="63"/>
  <c r="L693" i="63"/>
  <c r="M693" i="63"/>
  <c r="N693" i="63"/>
  <c r="O693" i="63"/>
  <c r="P693" i="63"/>
  <c r="L694" i="63"/>
  <c r="M694" i="63"/>
  <c r="N694" i="63"/>
  <c r="O694" i="63"/>
  <c r="P694" i="63"/>
  <c r="L695" i="63"/>
  <c r="M695" i="63"/>
  <c r="N695" i="63"/>
  <c r="O695" i="63"/>
  <c r="P695" i="63"/>
  <c r="L696" i="63"/>
  <c r="M696" i="63"/>
  <c r="N696" i="63"/>
  <c r="O696" i="63"/>
  <c r="P696" i="63"/>
  <c r="L697" i="63"/>
  <c r="M697" i="63"/>
  <c r="N697" i="63"/>
  <c r="O697" i="63"/>
  <c r="P697" i="63"/>
  <c r="L698" i="63"/>
  <c r="M698" i="63"/>
  <c r="N698" i="63"/>
  <c r="O698" i="63"/>
  <c r="P698" i="63"/>
  <c r="L699" i="63"/>
  <c r="M699" i="63"/>
  <c r="N699" i="63"/>
  <c r="O699" i="63"/>
  <c r="P699" i="63"/>
  <c r="L700" i="63"/>
  <c r="M700" i="63"/>
  <c r="N700" i="63"/>
  <c r="O700" i="63"/>
  <c r="P700" i="63"/>
  <c r="L701" i="63"/>
  <c r="M701" i="63"/>
  <c r="N701" i="63"/>
  <c r="O701" i="63"/>
  <c r="P701" i="63"/>
  <c r="L702" i="63"/>
  <c r="M702" i="63"/>
  <c r="N702" i="63"/>
  <c r="O702" i="63"/>
  <c r="P702" i="63"/>
  <c r="L703" i="63"/>
  <c r="M703" i="63"/>
  <c r="N703" i="63"/>
  <c r="O703" i="63"/>
  <c r="P703" i="63"/>
  <c r="L704" i="63"/>
  <c r="M704" i="63"/>
  <c r="N704" i="63"/>
  <c r="O704" i="63"/>
  <c r="P704" i="63"/>
  <c r="L705" i="63"/>
  <c r="M705" i="63"/>
  <c r="N705" i="63"/>
  <c r="O705" i="63"/>
  <c r="P705" i="63"/>
  <c r="L706" i="63"/>
  <c r="M706" i="63"/>
  <c r="N706" i="63"/>
  <c r="O706" i="63"/>
  <c r="P706" i="63"/>
  <c r="L707" i="63"/>
  <c r="M707" i="63"/>
  <c r="N707" i="63"/>
  <c r="O707" i="63"/>
  <c r="P707" i="63"/>
  <c r="L708" i="63"/>
  <c r="M708" i="63"/>
  <c r="N708" i="63"/>
  <c r="O708" i="63"/>
  <c r="P708" i="63"/>
  <c r="L709" i="63"/>
  <c r="M709" i="63"/>
  <c r="N709" i="63"/>
  <c r="O709" i="63"/>
  <c r="P709" i="63"/>
  <c r="L710" i="63"/>
  <c r="M710" i="63"/>
  <c r="N710" i="63"/>
  <c r="O710" i="63"/>
  <c r="P710" i="63"/>
  <c r="L711" i="63"/>
  <c r="M711" i="63"/>
  <c r="N711" i="63"/>
  <c r="O711" i="63"/>
  <c r="P711" i="63"/>
  <c r="L712" i="63"/>
  <c r="M712" i="63"/>
  <c r="N712" i="63"/>
  <c r="O712" i="63"/>
  <c r="P712" i="63"/>
  <c r="L713" i="63"/>
  <c r="M713" i="63"/>
  <c r="N713" i="63"/>
  <c r="O713" i="63"/>
  <c r="P713" i="63"/>
  <c r="L714" i="63"/>
  <c r="M714" i="63"/>
  <c r="N714" i="63"/>
  <c r="O714" i="63"/>
  <c r="P714" i="63"/>
  <c r="L715" i="63"/>
  <c r="M715" i="63"/>
  <c r="N715" i="63"/>
  <c r="O715" i="63"/>
  <c r="P715" i="63"/>
  <c r="L716" i="63"/>
  <c r="M716" i="63"/>
  <c r="N716" i="63"/>
  <c r="O716" i="63"/>
  <c r="P716" i="63"/>
  <c r="L717" i="63"/>
  <c r="M717" i="63"/>
  <c r="N717" i="63"/>
  <c r="O717" i="63"/>
  <c r="P717" i="63"/>
  <c r="L718" i="63"/>
  <c r="M718" i="63"/>
  <c r="N718" i="63"/>
  <c r="O718" i="63"/>
  <c r="P718" i="63"/>
  <c r="L719" i="63"/>
  <c r="M719" i="63"/>
  <c r="N719" i="63"/>
  <c r="O719" i="63"/>
  <c r="P719" i="63"/>
  <c r="L720" i="63"/>
  <c r="M720" i="63"/>
  <c r="N720" i="63"/>
  <c r="O720" i="63"/>
  <c r="P720" i="63"/>
  <c r="L721" i="63"/>
  <c r="M721" i="63"/>
  <c r="N721" i="63"/>
  <c r="O721" i="63"/>
  <c r="P721" i="63"/>
  <c r="L722" i="63"/>
  <c r="M722" i="63"/>
  <c r="N722" i="63"/>
  <c r="O722" i="63"/>
  <c r="P722" i="63"/>
  <c r="L723" i="63"/>
  <c r="M723" i="63"/>
  <c r="N723" i="63"/>
  <c r="O723" i="63"/>
  <c r="P723" i="63"/>
  <c r="L724" i="63"/>
  <c r="M724" i="63"/>
  <c r="N724" i="63"/>
  <c r="O724" i="63"/>
  <c r="P724" i="63"/>
  <c r="L725" i="63"/>
  <c r="M725" i="63"/>
  <c r="N725" i="63"/>
  <c r="O725" i="63"/>
  <c r="P725" i="63"/>
  <c r="L726" i="63"/>
  <c r="M726" i="63"/>
  <c r="N726" i="63"/>
  <c r="O726" i="63"/>
  <c r="P726" i="63"/>
  <c r="L727" i="63"/>
  <c r="M727" i="63"/>
  <c r="N727" i="63"/>
  <c r="O727" i="63"/>
  <c r="P727" i="63"/>
  <c r="L728" i="63"/>
  <c r="M728" i="63"/>
  <c r="N728" i="63"/>
  <c r="O728" i="63"/>
  <c r="P728" i="63"/>
  <c r="L729" i="63"/>
  <c r="M729" i="63"/>
  <c r="N729" i="63"/>
  <c r="O729" i="63"/>
  <c r="P729" i="63"/>
  <c r="L730" i="63"/>
  <c r="M730" i="63"/>
  <c r="N730" i="63"/>
  <c r="O730" i="63"/>
  <c r="P730" i="63"/>
  <c r="L731" i="63"/>
  <c r="M731" i="63"/>
  <c r="N731" i="63"/>
  <c r="O731" i="63"/>
  <c r="P731" i="63"/>
  <c r="L732" i="63"/>
  <c r="M732" i="63"/>
  <c r="N732" i="63"/>
  <c r="O732" i="63"/>
  <c r="P732" i="63"/>
  <c r="L733" i="63"/>
  <c r="M733" i="63"/>
  <c r="N733" i="63"/>
  <c r="O733" i="63"/>
  <c r="P733" i="63"/>
  <c r="L734" i="63"/>
  <c r="M734" i="63"/>
  <c r="N734" i="63"/>
  <c r="O734" i="63"/>
  <c r="P734" i="63"/>
  <c r="L735" i="63"/>
  <c r="M735" i="63"/>
  <c r="N735" i="63"/>
  <c r="O735" i="63"/>
  <c r="P735" i="63"/>
  <c r="L736" i="63"/>
  <c r="M736" i="63"/>
  <c r="N736" i="63"/>
  <c r="O736" i="63"/>
  <c r="P736" i="63"/>
  <c r="L737" i="63"/>
  <c r="M737" i="63"/>
  <c r="N737" i="63"/>
  <c r="O737" i="63"/>
  <c r="P737" i="63"/>
  <c r="L738" i="63"/>
  <c r="M738" i="63"/>
  <c r="N738" i="63"/>
  <c r="O738" i="63"/>
  <c r="P738" i="63"/>
  <c r="L739" i="63"/>
  <c r="M739" i="63"/>
  <c r="N739" i="63"/>
  <c r="O739" i="63"/>
  <c r="P739" i="63"/>
  <c r="L740" i="63"/>
  <c r="M740" i="63"/>
  <c r="N740" i="63"/>
  <c r="O740" i="63"/>
  <c r="P740" i="63"/>
  <c r="L741" i="63"/>
  <c r="M741" i="63"/>
  <c r="N741" i="63"/>
  <c r="O741" i="63"/>
  <c r="P741" i="63"/>
  <c r="L742" i="63"/>
  <c r="M742" i="63"/>
  <c r="N742" i="63"/>
  <c r="O742" i="63"/>
  <c r="P742" i="63"/>
  <c r="L743" i="63"/>
  <c r="M743" i="63"/>
  <c r="N743" i="63"/>
  <c r="O743" i="63"/>
  <c r="P743" i="63"/>
  <c r="L744" i="63"/>
  <c r="M744" i="63"/>
  <c r="N744" i="63"/>
  <c r="O744" i="63"/>
  <c r="P744" i="63"/>
  <c r="L745" i="63"/>
  <c r="M745" i="63"/>
  <c r="N745" i="63"/>
  <c r="O745" i="63"/>
  <c r="P745" i="63"/>
  <c r="L746" i="63"/>
  <c r="M746" i="63"/>
  <c r="N746" i="63"/>
  <c r="O746" i="63"/>
  <c r="P746" i="63"/>
  <c r="L747" i="63"/>
  <c r="M747" i="63"/>
  <c r="N747" i="63"/>
  <c r="O747" i="63"/>
  <c r="P747" i="63"/>
  <c r="L748" i="63"/>
  <c r="M748" i="63"/>
  <c r="N748" i="63"/>
  <c r="O748" i="63"/>
  <c r="P748" i="63"/>
  <c r="L749" i="63"/>
  <c r="M749" i="63"/>
  <c r="N749" i="63"/>
  <c r="O749" i="63"/>
  <c r="P749" i="63"/>
  <c r="L750" i="63"/>
  <c r="M750" i="63"/>
  <c r="N750" i="63"/>
  <c r="O750" i="63"/>
  <c r="P750" i="63"/>
  <c r="L751" i="63"/>
  <c r="M751" i="63"/>
  <c r="N751" i="63"/>
  <c r="O751" i="63"/>
  <c r="P751" i="63"/>
  <c r="L752" i="63"/>
  <c r="M752" i="63"/>
  <c r="N752" i="63"/>
  <c r="O752" i="63"/>
  <c r="P752" i="63"/>
  <c r="L753" i="63"/>
  <c r="M753" i="63"/>
  <c r="N753" i="63"/>
  <c r="O753" i="63"/>
  <c r="P753" i="63"/>
  <c r="L754" i="63"/>
  <c r="M754" i="63"/>
  <c r="N754" i="63"/>
  <c r="O754" i="63"/>
  <c r="P754" i="63"/>
  <c r="L755" i="63"/>
  <c r="M755" i="63"/>
  <c r="N755" i="63"/>
  <c r="O755" i="63"/>
  <c r="P755" i="63"/>
  <c r="L756" i="63"/>
  <c r="M756" i="63"/>
  <c r="N756" i="63"/>
  <c r="O756" i="63"/>
  <c r="P756" i="63"/>
  <c r="L757" i="63"/>
  <c r="M757" i="63"/>
  <c r="N757" i="63"/>
  <c r="O757" i="63"/>
  <c r="P757" i="63"/>
  <c r="L758" i="63"/>
  <c r="M758" i="63"/>
  <c r="N758" i="63"/>
  <c r="O758" i="63"/>
  <c r="P758" i="63"/>
  <c r="L759" i="63"/>
  <c r="M759" i="63"/>
  <c r="N759" i="63"/>
  <c r="O759" i="63"/>
  <c r="P759" i="63"/>
  <c r="L760" i="63"/>
  <c r="M760" i="63"/>
  <c r="N760" i="63"/>
  <c r="O760" i="63"/>
  <c r="P760" i="63"/>
  <c r="L761" i="63"/>
  <c r="M761" i="63"/>
  <c r="N761" i="63"/>
  <c r="O761" i="63"/>
  <c r="P761" i="63"/>
  <c r="L762" i="63"/>
  <c r="M762" i="63"/>
  <c r="N762" i="63"/>
  <c r="O762" i="63"/>
  <c r="P762" i="63"/>
  <c r="L763" i="63"/>
  <c r="M763" i="63"/>
  <c r="N763" i="63"/>
  <c r="O763" i="63"/>
  <c r="P763" i="63"/>
  <c r="L764" i="63"/>
  <c r="M764" i="63"/>
  <c r="N764" i="63"/>
  <c r="O764" i="63"/>
  <c r="P764" i="63"/>
  <c r="L765" i="63"/>
  <c r="M765" i="63"/>
  <c r="N765" i="63"/>
  <c r="O765" i="63"/>
  <c r="P765" i="63"/>
  <c r="L766" i="63"/>
  <c r="M766" i="63"/>
  <c r="N766" i="63"/>
  <c r="O766" i="63"/>
  <c r="P766" i="63"/>
  <c r="L767" i="63"/>
  <c r="M767" i="63"/>
  <c r="N767" i="63"/>
  <c r="O767" i="63"/>
  <c r="P767" i="63"/>
  <c r="L768" i="63"/>
  <c r="M768" i="63"/>
  <c r="N768" i="63"/>
  <c r="O768" i="63"/>
  <c r="P768" i="63"/>
  <c r="L769" i="63"/>
  <c r="M769" i="63"/>
  <c r="N769" i="63"/>
  <c r="O769" i="63"/>
  <c r="P769" i="63"/>
  <c r="L770" i="63"/>
  <c r="M770" i="63"/>
  <c r="N770" i="63"/>
  <c r="O770" i="63"/>
  <c r="P770" i="63"/>
  <c r="L771" i="63"/>
  <c r="M771" i="63"/>
  <c r="N771" i="63"/>
  <c r="O771" i="63"/>
  <c r="P771" i="63"/>
  <c r="L772" i="63"/>
  <c r="M772" i="63"/>
  <c r="N772" i="63"/>
  <c r="O772" i="63"/>
  <c r="P772" i="63"/>
  <c r="L773" i="63"/>
  <c r="M773" i="63"/>
  <c r="N773" i="63"/>
  <c r="O773" i="63"/>
  <c r="P773" i="63"/>
  <c r="L774" i="63"/>
  <c r="M774" i="63"/>
  <c r="N774" i="63"/>
  <c r="O774" i="63"/>
  <c r="P774" i="63"/>
  <c r="L775" i="63"/>
  <c r="M775" i="63"/>
  <c r="N775" i="63"/>
  <c r="O775" i="63"/>
  <c r="P775" i="63"/>
  <c r="L776" i="63"/>
  <c r="M776" i="63"/>
  <c r="N776" i="63"/>
  <c r="O776" i="63"/>
  <c r="P776" i="63"/>
  <c r="L777" i="63"/>
  <c r="M777" i="63"/>
  <c r="N777" i="63"/>
  <c r="O777" i="63"/>
  <c r="P777" i="63"/>
  <c r="L778" i="63"/>
  <c r="M778" i="63"/>
  <c r="N778" i="63"/>
  <c r="O778" i="63"/>
  <c r="P778" i="63"/>
  <c r="L779" i="63"/>
  <c r="M779" i="63"/>
  <c r="N779" i="63"/>
  <c r="O779" i="63"/>
  <c r="P779" i="63"/>
  <c r="L780" i="63"/>
  <c r="M780" i="63"/>
  <c r="N780" i="63"/>
  <c r="O780" i="63"/>
  <c r="P780" i="63"/>
  <c r="L781" i="63"/>
  <c r="M781" i="63"/>
  <c r="N781" i="63"/>
  <c r="O781" i="63"/>
  <c r="P781" i="63"/>
  <c r="L782" i="63"/>
  <c r="M782" i="63"/>
  <c r="N782" i="63"/>
  <c r="O782" i="63"/>
  <c r="P782" i="63"/>
  <c r="L783" i="63"/>
  <c r="M783" i="63"/>
  <c r="N783" i="63"/>
  <c r="O783" i="63"/>
  <c r="P783" i="63"/>
  <c r="L784" i="63"/>
  <c r="M784" i="63"/>
  <c r="N784" i="63"/>
  <c r="O784" i="63"/>
  <c r="P784" i="63"/>
  <c r="L785" i="63"/>
  <c r="M785" i="63"/>
  <c r="N785" i="63"/>
  <c r="O785" i="63"/>
  <c r="P785" i="63"/>
  <c r="L786" i="63"/>
  <c r="M786" i="63"/>
  <c r="N786" i="63"/>
  <c r="O786" i="63"/>
  <c r="P786" i="63"/>
  <c r="L787" i="63"/>
  <c r="M787" i="63"/>
  <c r="N787" i="63"/>
  <c r="O787" i="63"/>
  <c r="P787" i="63"/>
  <c r="L788" i="63"/>
  <c r="M788" i="63"/>
  <c r="N788" i="63"/>
  <c r="O788" i="63"/>
  <c r="P788" i="63"/>
  <c r="L789" i="63"/>
  <c r="M789" i="63"/>
  <c r="N789" i="63"/>
  <c r="O789" i="63"/>
  <c r="P789" i="63"/>
  <c r="L790" i="63"/>
  <c r="M790" i="63"/>
  <c r="N790" i="63"/>
  <c r="O790" i="63"/>
  <c r="P790" i="63"/>
  <c r="L791" i="63"/>
  <c r="M791" i="63"/>
  <c r="N791" i="63"/>
  <c r="O791" i="63"/>
  <c r="P791" i="63"/>
  <c r="L792" i="63"/>
  <c r="M792" i="63"/>
  <c r="N792" i="63"/>
  <c r="O792" i="63"/>
  <c r="P792" i="63"/>
  <c r="L793" i="63"/>
  <c r="M793" i="63"/>
  <c r="N793" i="63"/>
  <c r="O793" i="63"/>
  <c r="P793" i="63"/>
  <c r="L794" i="63"/>
  <c r="M794" i="63"/>
  <c r="N794" i="63"/>
  <c r="O794" i="63"/>
  <c r="P794" i="63"/>
  <c r="L795" i="63"/>
  <c r="M795" i="63"/>
  <c r="N795" i="63"/>
  <c r="O795" i="63"/>
  <c r="P795" i="63"/>
  <c r="L796" i="63"/>
  <c r="M796" i="63"/>
  <c r="N796" i="63"/>
  <c r="O796" i="63"/>
  <c r="P796" i="63"/>
  <c r="L797" i="63"/>
  <c r="M797" i="63"/>
  <c r="N797" i="63"/>
  <c r="O797" i="63"/>
  <c r="P797" i="63"/>
  <c r="L798" i="63"/>
  <c r="M798" i="63"/>
  <c r="N798" i="63"/>
  <c r="O798" i="63"/>
  <c r="P798" i="63"/>
  <c r="L799" i="63"/>
  <c r="M799" i="63"/>
  <c r="N799" i="63"/>
  <c r="O799" i="63"/>
  <c r="P799" i="63"/>
  <c r="L800" i="63"/>
  <c r="M800" i="63"/>
  <c r="N800" i="63"/>
  <c r="O800" i="63"/>
  <c r="P800" i="63"/>
  <c r="L801" i="63"/>
  <c r="M801" i="63"/>
  <c r="N801" i="63"/>
  <c r="O801" i="63"/>
  <c r="P801" i="63"/>
  <c r="L802" i="63"/>
  <c r="M802" i="63"/>
  <c r="N802" i="63"/>
  <c r="O802" i="63"/>
  <c r="P802" i="63"/>
  <c r="L803" i="63"/>
  <c r="M803" i="63"/>
  <c r="N803" i="63"/>
  <c r="O803" i="63"/>
  <c r="P803" i="63"/>
  <c r="L804" i="63"/>
  <c r="M804" i="63"/>
  <c r="N804" i="63"/>
  <c r="O804" i="63"/>
  <c r="P804" i="63"/>
  <c r="L805" i="63"/>
  <c r="M805" i="63"/>
  <c r="N805" i="63"/>
  <c r="O805" i="63"/>
  <c r="P805" i="63"/>
  <c r="L806" i="63"/>
  <c r="M806" i="63"/>
  <c r="N806" i="63"/>
  <c r="O806" i="63"/>
  <c r="P806" i="63"/>
  <c r="L807" i="63"/>
  <c r="M807" i="63"/>
  <c r="N807" i="63"/>
  <c r="O807" i="63"/>
  <c r="P807" i="63"/>
  <c r="L808" i="63"/>
  <c r="M808" i="63"/>
  <c r="N808" i="63"/>
  <c r="O808" i="63"/>
  <c r="P808" i="63"/>
  <c r="L809" i="63"/>
  <c r="M809" i="63"/>
  <c r="N809" i="63"/>
  <c r="O809" i="63"/>
  <c r="P809" i="63"/>
  <c r="L810" i="63"/>
  <c r="M810" i="63"/>
  <c r="N810" i="63"/>
  <c r="O810" i="63"/>
  <c r="P810" i="63"/>
  <c r="L811" i="63"/>
  <c r="M811" i="63"/>
  <c r="N811" i="63"/>
  <c r="O811" i="63"/>
  <c r="P811" i="63"/>
  <c r="L812" i="63"/>
  <c r="M812" i="63"/>
  <c r="N812" i="63"/>
  <c r="O812" i="63"/>
  <c r="P812" i="63"/>
  <c r="L813" i="63"/>
  <c r="M813" i="63"/>
  <c r="N813" i="63"/>
  <c r="O813" i="63"/>
  <c r="P813" i="63"/>
  <c r="L814" i="63"/>
  <c r="M814" i="63"/>
  <c r="N814" i="63"/>
  <c r="O814" i="63"/>
  <c r="P814" i="63"/>
  <c r="L815" i="63"/>
  <c r="M815" i="63"/>
  <c r="N815" i="63"/>
  <c r="O815" i="63"/>
  <c r="P815" i="63"/>
  <c r="L816" i="63"/>
  <c r="M816" i="63"/>
  <c r="N816" i="63"/>
  <c r="O816" i="63"/>
  <c r="P816" i="63"/>
  <c r="L817" i="63"/>
  <c r="M817" i="63"/>
  <c r="N817" i="63"/>
  <c r="O817" i="63"/>
  <c r="P817" i="63"/>
  <c r="L818" i="63"/>
  <c r="M818" i="63"/>
  <c r="N818" i="63"/>
  <c r="O818" i="63"/>
  <c r="P818" i="63"/>
  <c r="L819" i="63"/>
  <c r="M819" i="63"/>
  <c r="N819" i="63"/>
  <c r="O819" i="63"/>
  <c r="P819" i="63"/>
  <c r="L820" i="63"/>
  <c r="M820" i="63"/>
  <c r="N820" i="63"/>
  <c r="O820" i="63"/>
  <c r="P820" i="63"/>
  <c r="L821" i="63"/>
  <c r="M821" i="63"/>
  <c r="N821" i="63"/>
  <c r="O821" i="63"/>
  <c r="P821" i="63"/>
  <c r="L822" i="63"/>
  <c r="M822" i="63"/>
  <c r="N822" i="63"/>
  <c r="O822" i="63"/>
  <c r="P822" i="63"/>
  <c r="L823" i="63"/>
  <c r="M823" i="63"/>
  <c r="N823" i="63"/>
  <c r="O823" i="63"/>
  <c r="P823" i="63"/>
  <c r="L824" i="63"/>
  <c r="M824" i="63"/>
  <c r="N824" i="63"/>
  <c r="O824" i="63"/>
  <c r="P824" i="63"/>
  <c r="L825" i="63"/>
  <c r="M825" i="63"/>
  <c r="N825" i="63"/>
  <c r="O825" i="63"/>
  <c r="P825" i="63"/>
  <c r="L826" i="63"/>
  <c r="M826" i="63"/>
  <c r="N826" i="63"/>
  <c r="O826" i="63"/>
  <c r="P826" i="63"/>
  <c r="L827" i="63"/>
  <c r="M827" i="63"/>
  <c r="N827" i="63"/>
  <c r="O827" i="63"/>
  <c r="P827" i="63"/>
  <c r="L828" i="63"/>
  <c r="M828" i="63"/>
  <c r="N828" i="63"/>
  <c r="O828" i="63"/>
  <c r="P828" i="63"/>
  <c r="L829" i="63"/>
  <c r="M829" i="63"/>
  <c r="N829" i="63"/>
  <c r="O829" i="63"/>
  <c r="P829" i="63"/>
  <c r="L830" i="63"/>
  <c r="M830" i="63"/>
  <c r="N830" i="63"/>
  <c r="O830" i="63"/>
  <c r="P830" i="63"/>
  <c r="L831" i="63"/>
  <c r="M831" i="63"/>
  <c r="N831" i="63"/>
  <c r="O831" i="63"/>
  <c r="P831" i="63"/>
  <c r="L832" i="63"/>
  <c r="M832" i="63"/>
  <c r="N832" i="63"/>
  <c r="O832" i="63"/>
  <c r="P832" i="63"/>
  <c r="L833" i="63"/>
  <c r="M833" i="63"/>
  <c r="N833" i="63"/>
  <c r="O833" i="63"/>
  <c r="P833" i="63"/>
  <c r="L834" i="63"/>
  <c r="M834" i="63"/>
  <c r="N834" i="63"/>
  <c r="O834" i="63"/>
  <c r="P834" i="63"/>
  <c r="L835" i="63"/>
  <c r="M835" i="63"/>
  <c r="N835" i="63"/>
  <c r="O835" i="63"/>
  <c r="P835" i="63"/>
  <c r="L836" i="63"/>
  <c r="M836" i="63"/>
  <c r="N836" i="63"/>
  <c r="O836" i="63"/>
  <c r="P836" i="63"/>
  <c r="L837" i="63"/>
  <c r="M837" i="63"/>
  <c r="N837" i="63"/>
  <c r="O837" i="63"/>
  <c r="P837" i="63"/>
  <c r="L838" i="63"/>
  <c r="M838" i="63"/>
  <c r="N838" i="63"/>
  <c r="O838" i="63"/>
  <c r="P838" i="63"/>
  <c r="L839" i="63"/>
  <c r="M839" i="63"/>
  <c r="N839" i="63"/>
  <c r="O839" i="63"/>
  <c r="P839" i="63"/>
  <c r="L840" i="63"/>
  <c r="M840" i="63"/>
  <c r="N840" i="63"/>
  <c r="O840" i="63"/>
  <c r="P840" i="63"/>
  <c r="L841" i="63"/>
  <c r="M841" i="63"/>
  <c r="N841" i="63"/>
  <c r="O841" i="63"/>
  <c r="P841" i="63"/>
  <c r="L842" i="63"/>
  <c r="M842" i="63"/>
  <c r="N842" i="63"/>
  <c r="O842" i="63"/>
  <c r="P842" i="63"/>
  <c r="L843" i="63"/>
  <c r="M843" i="63"/>
  <c r="N843" i="63"/>
  <c r="O843" i="63"/>
  <c r="P843" i="63"/>
  <c r="L844" i="63"/>
  <c r="M844" i="63"/>
  <c r="N844" i="63"/>
  <c r="O844" i="63"/>
  <c r="P844" i="63"/>
  <c r="L845" i="63"/>
  <c r="M845" i="63"/>
  <c r="N845" i="63"/>
  <c r="O845" i="63"/>
  <c r="P845" i="63"/>
  <c r="L846" i="63"/>
  <c r="M846" i="63"/>
  <c r="N846" i="63"/>
  <c r="O846" i="63"/>
  <c r="P846" i="63"/>
  <c r="L847" i="63"/>
  <c r="M847" i="63"/>
  <c r="N847" i="63"/>
  <c r="O847" i="63"/>
  <c r="P847" i="63"/>
  <c r="L848" i="63"/>
  <c r="M848" i="63"/>
  <c r="N848" i="63"/>
  <c r="O848" i="63"/>
  <c r="P848" i="63"/>
  <c r="L849" i="63"/>
  <c r="M849" i="63"/>
  <c r="N849" i="63"/>
  <c r="O849" i="63"/>
  <c r="P849" i="63"/>
  <c r="L850" i="63"/>
  <c r="M850" i="63"/>
  <c r="N850" i="63"/>
  <c r="O850" i="63"/>
  <c r="P850" i="63"/>
  <c r="L851" i="63"/>
  <c r="M851" i="63"/>
  <c r="N851" i="63"/>
  <c r="O851" i="63"/>
  <c r="P851" i="63"/>
  <c r="L852" i="63"/>
  <c r="M852" i="63"/>
  <c r="N852" i="63"/>
  <c r="O852" i="63"/>
  <c r="P852" i="63"/>
  <c r="L853" i="63"/>
  <c r="M853" i="63"/>
  <c r="N853" i="63"/>
  <c r="O853" i="63"/>
  <c r="P853" i="63"/>
  <c r="L854" i="63"/>
  <c r="M854" i="63"/>
  <c r="N854" i="63"/>
  <c r="O854" i="63"/>
  <c r="P854" i="63"/>
  <c r="L855" i="63"/>
  <c r="M855" i="63"/>
  <c r="N855" i="63"/>
  <c r="O855" i="63"/>
  <c r="P855" i="63"/>
  <c r="L856" i="63"/>
  <c r="M856" i="63"/>
  <c r="N856" i="63"/>
  <c r="O856" i="63"/>
  <c r="P856" i="63"/>
  <c r="L857" i="63"/>
  <c r="M857" i="63"/>
  <c r="N857" i="63"/>
  <c r="O857" i="63"/>
  <c r="P857" i="63"/>
  <c r="L858" i="63"/>
  <c r="M858" i="63"/>
  <c r="N858" i="63"/>
  <c r="O858" i="63"/>
  <c r="P858" i="63"/>
  <c r="L859" i="63"/>
  <c r="M859" i="63"/>
  <c r="N859" i="63"/>
  <c r="O859" i="63"/>
  <c r="P859" i="63"/>
  <c r="L860" i="63"/>
  <c r="M860" i="63"/>
  <c r="N860" i="63"/>
  <c r="O860" i="63"/>
  <c r="P860" i="63"/>
  <c r="L861" i="63"/>
  <c r="M861" i="63"/>
  <c r="N861" i="63"/>
  <c r="O861" i="63"/>
  <c r="P861" i="63"/>
  <c r="L862" i="63"/>
  <c r="M862" i="63"/>
  <c r="N862" i="63"/>
  <c r="O862" i="63"/>
  <c r="P862" i="63"/>
  <c r="L863" i="63"/>
  <c r="M863" i="63"/>
  <c r="N863" i="63"/>
  <c r="O863" i="63"/>
  <c r="P863" i="63"/>
  <c r="L864" i="63"/>
  <c r="M864" i="63"/>
  <c r="N864" i="63"/>
  <c r="O864" i="63"/>
  <c r="P864" i="63"/>
  <c r="L865" i="63"/>
  <c r="M865" i="63"/>
  <c r="N865" i="63"/>
  <c r="O865" i="63"/>
  <c r="P865" i="63"/>
  <c r="L866" i="63"/>
  <c r="M866" i="63"/>
  <c r="N866" i="63"/>
  <c r="O866" i="63"/>
  <c r="P866" i="63"/>
  <c r="L867" i="63"/>
  <c r="M867" i="63"/>
  <c r="N867" i="63"/>
  <c r="O867" i="63"/>
  <c r="P867" i="63"/>
  <c r="L868" i="63"/>
  <c r="M868" i="63"/>
  <c r="N868" i="63"/>
  <c r="O868" i="63"/>
  <c r="P868" i="63"/>
  <c r="L869" i="63"/>
  <c r="M869" i="63"/>
  <c r="N869" i="63"/>
  <c r="O869" i="63"/>
  <c r="P869" i="63"/>
  <c r="L870" i="63"/>
  <c r="M870" i="63"/>
  <c r="N870" i="63"/>
  <c r="O870" i="63"/>
  <c r="P870" i="63"/>
  <c r="L871" i="63"/>
  <c r="M871" i="63"/>
  <c r="N871" i="63"/>
  <c r="O871" i="63"/>
  <c r="P871" i="63"/>
  <c r="L872" i="63"/>
  <c r="M872" i="63"/>
  <c r="N872" i="63"/>
  <c r="O872" i="63"/>
  <c r="P872" i="63"/>
  <c r="L873" i="63"/>
  <c r="M873" i="63"/>
  <c r="N873" i="63"/>
  <c r="O873" i="63"/>
  <c r="P873" i="63"/>
  <c r="L874" i="63"/>
  <c r="M874" i="63"/>
  <c r="N874" i="63"/>
  <c r="O874" i="63"/>
  <c r="P874" i="63"/>
  <c r="L875" i="63"/>
  <c r="M875" i="63"/>
  <c r="N875" i="63"/>
  <c r="O875" i="63"/>
  <c r="P875" i="63"/>
  <c r="L876" i="63"/>
  <c r="M876" i="63"/>
  <c r="N876" i="63"/>
  <c r="O876" i="63"/>
  <c r="P876" i="63"/>
  <c r="L877" i="63"/>
  <c r="M877" i="63"/>
  <c r="N877" i="63"/>
  <c r="O877" i="63"/>
  <c r="P877" i="63"/>
  <c r="L878" i="63"/>
  <c r="M878" i="63"/>
  <c r="N878" i="63"/>
  <c r="O878" i="63"/>
  <c r="P878" i="63"/>
  <c r="L879" i="63"/>
  <c r="M879" i="63"/>
  <c r="N879" i="63"/>
  <c r="O879" i="63"/>
  <c r="P879" i="63"/>
  <c r="L880" i="63"/>
  <c r="M880" i="63"/>
  <c r="N880" i="63"/>
  <c r="O880" i="63"/>
  <c r="P880" i="63"/>
  <c r="L881" i="63"/>
  <c r="M881" i="63"/>
  <c r="N881" i="63"/>
  <c r="O881" i="63"/>
  <c r="P881" i="63"/>
  <c r="L882" i="63"/>
  <c r="M882" i="63"/>
  <c r="N882" i="63"/>
  <c r="O882" i="63"/>
  <c r="P882" i="63"/>
  <c r="L883" i="63"/>
  <c r="M883" i="63"/>
  <c r="N883" i="63"/>
  <c r="O883" i="63"/>
  <c r="P883" i="63"/>
  <c r="L884" i="63"/>
  <c r="M884" i="63"/>
  <c r="N884" i="63"/>
  <c r="O884" i="63"/>
  <c r="P884" i="63"/>
  <c r="L885" i="63"/>
  <c r="M885" i="63"/>
  <c r="N885" i="63"/>
  <c r="O885" i="63"/>
  <c r="P885" i="63"/>
  <c r="L886" i="63"/>
  <c r="M886" i="63"/>
  <c r="N886" i="63"/>
  <c r="O886" i="63"/>
  <c r="P886" i="63"/>
  <c r="L887" i="63"/>
  <c r="M887" i="63"/>
  <c r="N887" i="63"/>
  <c r="O887" i="63"/>
  <c r="P887" i="63"/>
  <c r="L888" i="63"/>
  <c r="M888" i="63"/>
  <c r="N888" i="63"/>
  <c r="O888" i="63"/>
  <c r="P888" i="63"/>
  <c r="L889" i="63"/>
  <c r="M889" i="63"/>
  <c r="N889" i="63"/>
  <c r="O889" i="63"/>
  <c r="P889" i="63"/>
  <c r="L890" i="63"/>
  <c r="M890" i="63"/>
  <c r="N890" i="63"/>
  <c r="O890" i="63"/>
  <c r="P890" i="63"/>
  <c r="L891" i="63"/>
  <c r="M891" i="63"/>
  <c r="N891" i="63"/>
  <c r="O891" i="63"/>
  <c r="P891" i="63"/>
  <c r="L892" i="63"/>
  <c r="M892" i="63"/>
  <c r="N892" i="63"/>
  <c r="O892" i="63"/>
  <c r="P892" i="63"/>
  <c r="L893" i="63"/>
  <c r="M893" i="63"/>
  <c r="N893" i="63"/>
  <c r="O893" i="63"/>
  <c r="P893" i="63"/>
  <c r="L894" i="63"/>
  <c r="M894" i="63"/>
  <c r="N894" i="63"/>
  <c r="O894" i="63"/>
  <c r="P894" i="63"/>
  <c r="L895" i="63"/>
  <c r="M895" i="63"/>
  <c r="N895" i="63"/>
  <c r="O895" i="63"/>
  <c r="P895" i="63"/>
  <c r="L896" i="63"/>
  <c r="M896" i="63"/>
  <c r="N896" i="63"/>
  <c r="O896" i="63"/>
  <c r="P896" i="63"/>
  <c r="L897" i="63"/>
  <c r="M897" i="63"/>
  <c r="N897" i="63"/>
  <c r="O897" i="63"/>
  <c r="P897" i="63"/>
  <c r="L898" i="63"/>
  <c r="M898" i="63"/>
  <c r="N898" i="63"/>
  <c r="O898" i="63"/>
  <c r="P898" i="63"/>
  <c r="L899" i="63"/>
  <c r="M899" i="63"/>
  <c r="N899" i="63"/>
  <c r="O899" i="63"/>
  <c r="P899" i="63"/>
  <c r="L900" i="63"/>
  <c r="M900" i="63"/>
  <c r="N900" i="63"/>
  <c r="O900" i="63"/>
  <c r="P900" i="63"/>
  <c r="L901" i="63"/>
  <c r="M901" i="63"/>
  <c r="N901" i="63"/>
  <c r="O901" i="63"/>
  <c r="P901" i="63"/>
  <c r="L902" i="63"/>
  <c r="M902" i="63"/>
  <c r="N902" i="63"/>
  <c r="O902" i="63"/>
  <c r="P902" i="63"/>
  <c r="L903" i="63"/>
  <c r="M903" i="63"/>
  <c r="N903" i="63"/>
  <c r="O903" i="63"/>
  <c r="P903" i="63"/>
  <c r="L904" i="63"/>
  <c r="M904" i="63"/>
  <c r="N904" i="63"/>
  <c r="O904" i="63"/>
  <c r="P904" i="63"/>
  <c r="L905" i="63"/>
  <c r="M905" i="63"/>
  <c r="N905" i="63"/>
  <c r="O905" i="63"/>
  <c r="P905" i="63"/>
  <c r="L906" i="63"/>
  <c r="M906" i="63"/>
  <c r="N906" i="63"/>
  <c r="O906" i="63"/>
  <c r="P906" i="63"/>
  <c r="L907" i="63"/>
  <c r="M907" i="63"/>
  <c r="N907" i="63"/>
  <c r="O907" i="63"/>
  <c r="P907" i="63"/>
  <c r="L908" i="63"/>
  <c r="M908" i="63"/>
  <c r="N908" i="63"/>
  <c r="O908" i="63"/>
  <c r="P908" i="63"/>
  <c r="L909" i="63"/>
  <c r="M909" i="63"/>
  <c r="N909" i="63"/>
  <c r="O909" i="63"/>
  <c r="P909" i="63"/>
  <c r="L910" i="63"/>
  <c r="M910" i="63"/>
  <c r="N910" i="63"/>
  <c r="O910" i="63"/>
  <c r="P910" i="63"/>
  <c r="L911" i="63"/>
  <c r="M911" i="63"/>
  <c r="N911" i="63"/>
  <c r="O911" i="63"/>
  <c r="P911" i="63"/>
  <c r="L912" i="63"/>
  <c r="M912" i="63"/>
  <c r="N912" i="63"/>
  <c r="O912" i="63"/>
  <c r="P912" i="63"/>
  <c r="L913" i="63"/>
  <c r="M913" i="63"/>
  <c r="N913" i="63"/>
  <c r="O913" i="63"/>
  <c r="P913" i="63"/>
  <c r="L914" i="63"/>
  <c r="M914" i="63"/>
  <c r="N914" i="63"/>
  <c r="O914" i="63"/>
  <c r="P914" i="63"/>
  <c r="L915" i="63"/>
  <c r="M915" i="63"/>
  <c r="N915" i="63"/>
  <c r="O915" i="63"/>
  <c r="P915" i="63"/>
  <c r="L916" i="63"/>
  <c r="M916" i="63"/>
  <c r="N916" i="63"/>
  <c r="O916" i="63"/>
  <c r="P916" i="63"/>
  <c r="L917" i="63"/>
  <c r="M917" i="63"/>
  <c r="N917" i="63"/>
  <c r="O917" i="63"/>
  <c r="P917" i="63"/>
  <c r="L918" i="63"/>
  <c r="M918" i="63"/>
  <c r="N918" i="63"/>
  <c r="O918" i="63"/>
  <c r="P918" i="63"/>
  <c r="L919" i="63"/>
  <c r="M919" i="63"/>
  <c r="N919" i="63"/>
  <c r="O919" i="63"/>
  <c r="P919" i="63"/>
  <c r="L920" i="63"/>
  <c r="M920" i="63"/>
  <c r="N920" i="63"/>
  <c r="O920" i="63"/>
  <c r="P920" i="63"/>
  <c r="L921" i="63"/>
  <c r="M921" i="63"/>
  <c r="N921" i="63"/>
  <c r="O921" i="63"/>
  <c r="P921" i="63"/>
  <c r="L922" i="63"/>
  <c r="M922" i="63"/>
  <c r="N922" i="63"/>
  <c r="O922" i="63"/>
  <c r="P922" i="63"/>
  <c r="L923" i="63"/>
  <c r="M923" i="63"/>
  <c r="N923" i="63"/>
  <c r="O923" i="63"/>
  <c r="P923" i="63"/>
  <c r="L924" i="63"/>
  <c r="M924" i="63"/>
  <c r="N924" i="63"/>
  <c r="O924" i="63"/>
  <c r="P924" i="63"/>
  <c r="L925" i="63"/>
  <c r="M925" i="63"/>
  <c r="N925" i="63"/>
  <c r="O925" i="63"/>
  <c r="P925" i="63"/>
  <c r="L926" i="63"/>
  <c r="M926" i="63"/>
  <c r="N926" i="63"/>
  <c r="O926" i="63"/>
  <c r="P926" i="63"/>
  <c r="L927" i="63"/>
  <c r="M927" i="63"/>
  <c r="N927" i="63"/>
  <c r="O927" i="63"/>
  <c r="P927" i="63"/>
  <c r="L928" i="63"/>
  <c r="M928" i="63"/>
  <c r="N928" i="63"/>
  <c r="O928" i="63"/>
  <c r="P928" i="63"/>
  <c r="L929" i="63"/>
  <c r="M929" i="63"/>
  <c r="N929" i="63"/>
  <c r="O929" i="63"/>
  <c r="P929" i="63"/>
  <c r="L930" i="63"/>
  <c r="M930" i="63"/>
  <c r="N930" i="63"/>
  <c r="O930" i="63"/>
  <c r="P930" i="63"/>
  <c r="L931" i="63"/>
  <c r="M931" i="63"/>
  <c r="N931" i="63"/>
  <c r="O931" i="63"/>
  <c r="P931" i="63"/>
  <c r="L932" i="63"/>
  <c r="M932" i="63"/>
  <c r="N932" i="63"/>
  <c r="O932" i="63"/>
  <c r="P932" i="63"/>
  <c r="L933" i="63"/>
  <c r="M933" i="63"/>
  <c r="N933" i="63"/>
  <c r="O933" i="63"/>
  <c r="P933" i="63"/>
  <c r="L934" i="63"/>
  <c r="M934" i="63"/>
  <c r="N934" i="63"/>
  <c r="O934" i="63"/>
  <c r="P934" i="63"/>
  <c r="L935" i="63"/>
  <c r="M935" i="63"/>
  <c r="N935" i="63"/>
  <c r="O935" i="63"/>
  <c r="P935" i="63"/>
  <c r="L936" i="63"/>
  <c r="M936" i="63"/>
  <c r="N936" i="63"/>
  <c r="O936" i="63"/>
  <c r="P936" i="63"/>
  <c r="L937" i="63"/>
  <c r="M937" i="63"/>
  <c r="N937" i="63"/>
  <c r="O937" i="63"/>
  <c r="P937" i="63"/>
  <c r="L938" i="63"/>
  <c r="M938" i="63"/>
  <c r="N938" i="63"/>
  <c r="O938" i="63"/>
  <c r="P938" i="63"/>
  <c r="L939" i="63"/>
  <c r="M939" i="63"/>
  <c r="N939" i="63"/>
  <c r="O939" i="63"/>
  <c r="P939" i="63"/>
  <c r="L940" i="63"/>
  <c r="M940" i="63"/>
  <c r="N940" i="63"/>
  <c r="O940" i="63"/>
  <c r="P940" i="63"/>
  <c r="L941" i="63"/>
  <c r="M941" i="63"/>
  <c r="N941" i="63"/>
  <c r="O941" i="63"/>
  <c r="P941" i="63"/>
  <c r="L942" i="63"/>
  <c r="M942" i="63"/>
  <c r="N942" i="63"/>
  <c r="O942" i="63"/>
  <c r="P942" i="63"/>
  <c r="L943" i="63"/>
  <c r="M943" i="63"/>
  <c r="N943" i="63"/>
  <c r="O943" i="63"/>
  <c r="P943" i="63"/>
  <c r="L944" i="63"/>
  <c r="M944" i="63"/>
  <c r="N944" i="63"/>
  <c r="O944" i="63"/>
  <c r="P944" i="63"/>
  <c r="L945" i="63"/>
  <c r="M945" i="63"/>
  <c r="N945" i="63"/>
  <c r="O945" i="63"/>
  <c r="P945" i="63"/>
  <c r="L946" i="63"/>
  <c r="M946" i="63"/>
  <c r="N946" i="63"/>
  <c r="O946" i="63"/>
  <c r="P946" i="63"/>
  <c r="L947" i="63"/>
  <c r="M947" i="63"/>
  <c r="N947" i="63"/>
  <c r="O947" i="63"/>
  <c r="P947" i="63"/>
  <c r="L948" i="63"/>
  <c r="M948" i="63"/>
  <c r="N948" i="63"/>
  <c r="O948" i="63"/>
  <c r="P948" i="63"/>
  <c r="L949" i="63"/>
  <c r="M949" i="63"/>
  <c r="N949" i="63"/>
  <c r="O949" i="63"/>
  <c r="P949" i="63"/>
  <c r="L950" i="63"/>
  <c r="M950" i="63"/>
  <c r="N950" i="63"/>
  <c r="O950" i="63"/>
  <c r="P950" i="63"/>
  <c r="L951" i="63"/>
  <c r="M951" i="63"/>
  <c r="N951" i="63"/>
  <c r="O951" i="63"/>
  <c r="P951" i="63"/>
  <c r="L952" i="63"/>
  <c r="M952" i="63"/>
  <c r="N952" i="63"/>
  <c r="O952" i="63"/>
  <c r="P952" i="63"/>
  <c r="L953" i="63"/>
  <c r="M953" i="63"/>
  <c r="N953" i="63"/>
  <c r="O953" i="63"/>
  <c r="P953" i="63"/>
  <c r="L954" i="63"/>
  <c r="M954" i="63"/>
  <c r="N954" i="63"/>
  <c r="O954" i="63"/>
  <c r="P954" i="63"/>
  <c r="L955" i="63"/>
  <c r="M955" i="63"/>
  <c r="N955" i="63"/>
  <c r="O955" i="63"/>
  <c r="P955" i="63"/>
  <c r="L956" i="63"/>
  <c r="M956" i="63"/>
  <c r="N956" i="63"/>
  <c r="O956" i="63"/>
  <c r="P956" i="63"/>
  <c r="L957" i="63"/>
  <c r="M957" i="63"/>
  <c r="N957" i="63"/>
  <c r="O957" i="63"/>
  <c r="P957" i="63"/>
  <c r="L958" i="63"/>
  <c r="M958" i="63"/>
  <c r="N958" i="63"/>
  <c r="O958" i="63"/>
  <c r="P958" i="63"/>
  <c r="L959" i="63"/>
  <c r="M959" i="63"/>
  <c r="N959" i="63"/>
  <c r="O959" i="63"/>
  <c r="P959" i="63"/>
  <c r="L960" i="63"/>
  <c r="M960" i="63"/>
  <c r="N960" i="63"/>
  <c r="O960" i="63"/>
  <c r="P960" i="63"/>
  <c r="L961" i="63"/>
  <c r="M961" i="63"/>
  <c r="N961" i="63"/>
  <c r="O961" i="63"/>
  <c r="P961" i="63"/>
  <c r="L962" i="63"/>
  <c r="M962" i="63"/>
  <c r="N962" i="63"/>
  <c r="O962" i="63"/>
  <c r="P962" i="63"/>
  <c r="L963" i="63"/>
  <c r="M963" i="63"/>
  <c r="N963" i="63"/>
  <c r="O963" i="63"/>
  <c r="P963" i="63"/>
  <c r="L964" i="63"/>
  <c r="M964" i="63"/>
  <c r="N964" i="63"/>
  <c r="O964" i="63"/>
  <c r="P964" i="63"/>
  <c r="L965" i="63"/>
  <c r="M965" i="63"/>
  <c r="N965" i="63"/>
  <c r="O965" i="63"/>
  <c r="P965" i="63"/>
  <c r="L966" i="63"/>
  <c r="M966" i="63"/>
  <c r="N966" i="63"/>
  <c r="O966" i="63"/>
  <c r="P966" i="63"/>
  <c r="L967" i="63"/>
  <c r="M967" i="63"/>
  <c r="N967" i="63"/>
  <c r="O967" i="63"/>
  <c r="P967" i="63"/>
  <c r="L968" i="63"/>
  <c r="M968" i="63"/>
  <c r="N968" i="63"/>
  <c r="O968" i="63"/>
  <c r="P968" i="63"/>
  <c r="L969" i="63"/>
  <c r="M969" i="63"/>
  <c r="N969" i="63"/>
  <c r="O969" i="63"/>
  <c r="P969" i="63"/>
  <c r="L970" i="63"/>
  <c r="M970" i="63"/>
  <c r="N970" i="63"/>
  <c r="O970" i="63"/>
  <c r="P970" i="63"/>
  <c r="L971" i="63"/>
  <c r="M971" i="63"/>
  <c r="N971" i="63"/>
  <c r="O971" i="63"/>
  <c r="P971" i="63"/>
  <c r="L972" i="63"/>
  <c r="M972" i="63"/>
  <c r="N972" i="63"/>
  <c r="O972" i="63"/>
  <c r="P972" i="63"/>
  <c r="L973" i="63"/>
  <c r="M973" i="63"/>
  <c r="N973" i="63"/>
  <c r="O973" i="63"/>
  <c r="P973" i="63"/>
  <c r="L974" i="63"/>
  <c r="M974" i="63"/>
  <c r="N974" i="63"/>
  <c r="O974" i="63"/>
  <c r="P974" i="63"/>
  <c r="L975" i="63"/>
  <c r="M975" i="63"/>
  <c r="N975" i="63"/>
  <c r="O975" i="63"/>
  <c r="P975" i="63"/>
  <c r="L976" i="63"/>
  <c r="M976" i="63"/>
  <c r="N976" i="63"/>
  <c r="O976" i="63"/>
  <c r="P976" i="63"/>
  <c r="L977" i="63"/>
  <c r="M977" i="63"/>
  <c r="N977" i="63"/>
  <c r="O977" i="63"/>
  <c r="P977" i="63"/>
  <c r="L978" i="63"/>
  <c r="M978" i="63"/>
  <c r="N978" i="63"/>
  <c r="O978" i="63"/>
  <c r="P978" i="63"/>
  <c r="L979" i="63"/>
  <c r="M979" i="63"/>
  <c r="N979" i="63"/>
  <c r="O979" i="63"/>
  <c r="P979" i="63"/>
  <c r="L980" i="63"/>
  <c r="M980" i="63"/>
  <c r="N980" i="63"/>
  <c r="O980" i="63"/>
  <c r="P980" i="63"/>
  <c r="L981" i="63"/>
  <c r="M981" i="63"/>
  <c r="N981" i="63"/>
  <c r="O981" i="63"/>
  <c r="P981" i="63"/>
  <c r="L982" i="63"/>
  <c r="M982" i="63"/>
  <c r="N982" i="63"/>
  <c r="O982" i="63"/>
  <c r="P982" i="63"/>
  <c r="L983" i="63"/>
  <c r="M983" i="63"/>
  <c r="N983" i="63"/>
  <c r="O983" i="63"/>
  <c r="P983" i="63"/>
  <c r="L984" i="63"/>
  <c r="M984" i="63"/>
  <c r="N984" i="63"/>
  <c r="O984" i="63"/>
  <c r="P984" i="63"/>
  <c r="L985" i="63"/>
  <c r="M985" i="63"/>
  <c r="N985" i="63"/>
  <c r="O985" i="63"/>
  <c r="P985" i="63"/>
  <c r="L986" i="63"/>
  <c r="M986" i="63"/>
  <c r="N986" i="63"/>
  <c r="O986" i="63"/>
  <c r="P986" i="63"/>
  <c r="L987" i="63"/>
  <c r="M987" i="63"/>
  <c r="N987" i="63"/>
  <c r="O987" i="63"/>
  <c r="P987" i="63"/>
  <c r="L988" i="63"/>
  <c r="M988" i="63"/>
  <c r="N988" i="63"/>
  <c r="O988" i="63"/>
  <c r="P988" i="63"/>
  <c r="L989" i="63"/>
  <c r="M989" i="63"/>
  <c r="N989" i="63"/>
  <c r="O989" i="63"/>
  <c r="P989" i="63"/>
  <c r="L990" i="63"/>
  <c r="M990" i="63"/>
  <c r="N990" i="63"/>
  <c r="O990" i="63"/>
  <c r="P990" i="63"/>
  <c r="L991" i="63"/>
  <c r="M991" i="63"/>
  <c r="N991" i="63"/>
  <c r="O991" i="63"/>
  <c r="P991" i="63"/>
  <c r="L992" i="63"/>
  <c r="M992" i="63"/>
  <c r="N992" i="63"/>
  <c r="O992" i="63"/>
  <c r="P992" i="63"/>
  <c r="L993" i="63"/>
  <c r="M993" i="63"/>
  <c r="N993" i="63"/>
  <c r="O993" i="63"/>
  <c r="P993" i="63"/>
  <c r="L994" i="63"/>
  <c r="M994" i="63"/>
  <c r="N994" i="63"/>
  <c r="O994" i="63"/>
  <c r="P994" i="63"/>
  <c r="L995" i="63"/>
  <c r="M995" i="63"/>
  <c r="N995" i="63"/>
  <c r="O995" i="63"/>
  <c r="P995" i="63"/>
  <c r="L996" i="63"/>
  <c r="M996" i="63"/>
  <c r="N996" i="63"/>
  <c r="O996" i="63"/>
  <c r="P996" i="63"/>
  <c r="L997" i="63"/>
  <c r="M997" i="63"/>
  <c r="N997" i="63"/>
  <c r="O997" i="63"/>
  <c r="P997" i="63"/>
  <c r="L998" i="63"/>
  <c r="M998" i="63"/>
  <c r="N998" i="63"/>
  <c r="O998" i="63"/>
  <c r="P998" i="63"/>
  <c r="L999" i="63"/>
  <c r="M999" i="63"/>
  <c r="N999" i="63"/>
  <c r="O999" i="63"/>
  <c r="P999" i="63"/>
  <c r="L1000" i="63"/>
  <c r="M1000" i="63"/>
  <c r="N1000" i="63"/>
  <c r="O1000" i="63"/>
  <c r="P1000" i="63"/>
  <c r="L1001" i="63"/>
  <c r="M1001" i="63"/>
  <c r="N1001" i="63"/>
  <c r="O1001" i="63"/>
  <c r="P1001" i="63"/>
  <c r="L1002" i="63"/>
  <c r="M1002" i="63"/>
  <c r="N1002" i="63"/>
  <c r="O1002" i="63"/>
  <c r="P1002" i="63"/>
  <c r="L1003" i="63"/>
  <c r="M1003" i="63"/>
  <c r="N1003" i="63"/>
  <c r="O1003" i="63"/>
  <c r="P1003" i="63"/>
  <c r="L1004" i="63"/>
  <c r="M1004" i="63"/>
  <c r="N1004" i="63"/>
  <c r="O1004" i="63"/>
  <c r="P1004" i="63"/>
  <c r="L1005" i="63"/>
  <c r="M1005" i="63"/>
  <c r="N1005" i="63"/>
  <c r="O1005" i="63"/>
  <c r="P1005" i="63"/>
  <c r="L1006" i="63"/>
  <c r="M1006" i="63"/>
  <c r="N1006" i="63"/>
  <c r="O1006" i="63"/>
  <c r="P1006" i="63"/>
  <c r="L1007" i="63"/>
  <c r="M1007" i="63"/>
  <c r="N1007" i="63"/>
  <c r="O1007" i="63"/>
  <c r="P1007" i="63"/>
  <c r="L1008" i="63"/>
  <c r="M1008" i="63"/>
  <c r="N1008" i="63"/>
  <c r="O1008" i="63"/>
  <c r="P1008" i="63"/>
  <c r="L1009" i="63"/>
  <c r="M1009" i="63"/>
  <c r="N1009" i="63"/>
  <c r="O1009" i="63"/>
  <c r="P1009" i="63"/>
  <c r="L1010" i="63"/>
  <c r="M1010" i="63"/>
  <c r="N1010" i="63"/>
  <c r="O1010" i="63"/>
  <c r="P1010" i="63"/>
  <c r="L1011" i="63"/>
  <c r="M1011" i="63"/>
  <c r="N1011" i="63"/>
  <c r="O1011" i="63"/>
  <c r="P1011" i="63"/>
  <c r="L1012" i="63"/>
  <c r="M1012" i="63"/>
  <c r="N1012" i="63"/>
  <c r="O1012" i="63"/>
  <c r="P1012" i="63"/>
  <c r="L1013" i="63"/>
  <c r="M1013" i="63"/>
  <c r="N1013" i="63"/>
  <c r="O1013" i="63"/>
  <c r="P1013" i="63"/>
  <c r="L1014" i="63"/>
  <c r="M1014" i="63"/>
  <c r="N1014" i="63"/>
  <c r="O1014" i="63"/>
  <c r="P1014" i="63"/>
  <c r="L1015" i="63"/>
  <c r="M1015" i="63"/>
  <c r="N1015" i="63"/>
  <c r="O1015" i="63"/>
  <c r="P1015" i="63"/>
  <c r="L1016" i="63"/>
  <c r="M1016" i="63"/>
  <c r="N1016" i="63"/>
  <c r="O1016" i="63"/>
  <c r="P1016" i="63"/>
  <c r="L1017" i="63"/>
  <c r="M1017" i="63"/>
  <c r="N1017" i="63"/>
  <c r="O1017" i="63"/>
  <c r="P1017" i="63"/>
  <c r="L1018" i="63"/>
  <c r="M1018" i="63"/>
  <c r="N1018" i="63"/>
  <c r="O1018" i="63"/>
  <c r="P1018" i="63"/>
  <c r="L1019" i="63"/>
  <c r="M1019" i="63"/>
  <c r="N1019" i="63"/>
  <c r="O1019" i="63"/>
  <c r="P1019" i="63"/>
  <c r="L1020" i="63"/>
  <c r="M1020" i="63"/>
  <c r="N1020" i="63"/>
  <c r="O1020" i="63"/>
  <c r="P1020" i="63"/>
  <c r="L1021" i="63"/>
  <c r="M1021" i="63"/>
  <c r="N1021" i="63"/>
  <c r="O1021" i="63"/>
  <c r="P1021" i="63"/>
  <c r="L1022" i="63"/>
  <c r="M1022" i="63"/>
  <c r="N1022" i="63"/>
  <c r="O1022" i="63"/>
  <c r="P1022" i="63"/>
  <c r="L1023" i="63"/>
  <c r="M1023" i="63"/>
  <c r="N1023" i="63"/>
  <c r="O1023" i="63"/>
  <c r="P1023" i="63"/>
  <c r="L1024" i="63"/>
  <c r="M1024" i="63"/>
  <c r="N1024" i="63"/>
  <c r="O1024" i="63"/>
  <c r="P1024" i="63"/>
  <c r="L1025" i="63"/>
  <c r="M1025" i="63"/>
  <c r="N1025" i="63"/>
  <c r="O1025" i="63"/>
  <c r="P1025" i="63"/>
  <c r="L1026" i="63"/>
  <c r="M1026" i="63"/>
  <c r="N1026" i="63"/>
  <c r="O1026" i="63"/>
  <c r="P1026" i="63"/>
  <c r="L1027" i="63"/>
  <c r="M1027" i="63"/>
  <c r="N1027" i="63"/>
  <c r="O1027" i="63"/>
  <c r="P1027" i="63"/>
  <c r="L1028" i="63"/>
  <c r="M1028" i="63"/>
  <c r="N1028" i="63"/>
  <c r="O1028" i="63"/>
  <c r="P1028" i="63"/>
  <c r="L1029" i="63"/>
  <c r="M1029" i="63"/>
  <c r="N1029" i="63"/>
  <c r="O1029" i="63"/>
  <c r="P1029" i="63"/>
  <c r="L1030" i="63"/>
  <c r="M1030" i="63"/>
  <c r="N1030" i="63"/>
  <c r="O1030" i="63"/>
  <c r="P1030" i="63"/>
  <c r="L1031" i="63"/>
  <c r="M1031" i="63"/>
  <c r="N1031" i="63"/>
  <c r="O1031" i="63"/>
  <c r="P1031" i="63"/>
  <c r="L1032" i="63"/>
  <c r="M1032" i="63"/>
  <c r="N1032" i="63"/>
  <c r="O1032" i="63"/>
  <c r="P1032" i="63"/>
  <c r="L1033" i="63"/>
  <c r="M1033" i="63"/>
  <c r="N1033" i="63"/>
  <c r="O1033" i="63"/>
  <c r="P1033" i="63"/>
  <c r="L1034" i="63"/>
  <c r="M1034" i="63"/>
  <c r="N1034" i="63"/>
  <c r="O1034" i="63"/>
  <c r="P1034" i="63"/>
  <c r="L1035" i="63"/>
  <c r="M1035" i="63"/>
  <c r="N1035" i="63"/>
  <c r="O1035" i="63"/>
  <c r="P1035" i="63"/>
  <c r="L1036" i="63"/>
  <c r="M1036" i="63"/>
  <c r="N1036" i="63"/>
  <c r="O1036" i="63"/>
  <c r="P1036" i="63"/>
  <c r="L1037" i="63"/>
  <c r="M1037" i="63"/>
  <c r="N1037" i="63"/>
  <c r="O1037" i="63"/>
  <c r="P1037" i="63"/>
  <c r="L1038" i="63"/>
  <c r="M1038" i="63"/>
  <c r="N1038" i="63"/>
  <c r="O1038" i="63"/>
  <c r="P1038" i="63"/>
  <c r="L1039" i="63"/>
  <c r="M1039" i="63"/>
  <c r="N1039" i="63"/>
  <c r="O1039" i="63"/>
  <c r="P1039" i="63"/>
  <c r="L1040" i="63"/>
  <c r="M1040" i="63"/>
  <c r="N1040" i="63"/>
  <c r="O1040" i="63"/>
  <c r="P1040" i="63"/>
  <c r="L1041" i="63"/>
  <c r="M1041" i="63"/>
  <c r="N1041" i="63"/>
  <c r="O1041" i="63"/>
  <c r="P1041" i="63"/>
  <c r="L1042" i="63"/>
  <c r="M1042" i="63"/>
  <c r="N1042" i="63"/>
  <c r="O1042" i="63"/>
  <c r="P1042" i="63"/>
  <c r="L1043" i="63"/>
  <c r="M1043" i="63"/>
  <c r="N1043" i="63"/>
  <c r="O1043" i="63"/>
  <c r="P1043" i="63"/>
  <c r="L1044" i="63"/>
  <c r="M1044" i="63"/>
  <c r="N1044" i="63"/>
  <c r="O1044" i="63"/>
  <c r="P1044" i="63"/>
  <c r="L1045" i="63"/>
  <c r="M1045" i="63"/>
  <c r="N1045" i="63"/>
  <c r="O1045" i="63"/>
  <c r="P1045" i="63"/>
  <c r="L1046" i="63"/>
  <c r="M1046" i="63"/>
  <c r="N1046" i="63"/>
  <c r="O1046" i="63"/>
  <c r="P1046" i="63"/>
  <c r="L1047" i="63"/>
  <c r="M1047" i="63"/>
  <c r="N1047" i="63"/>
  <c r="O1047" i="63"/>
  <c r="P1047" i="63"/>
  <c r="L1048" i="63"/>
  <c r="M1048" i="63"/>
  <c r="N1048" i="63"/>
  <c r="O1048" i="63"/>
  <c r="P1048" i="63"/>
  <c r="L1049" i="63"/>
  <c r="M1049" i="63"/>
  <c r="N1049" i="63"/>
  <c r="O1049" i="63"/>
  <c r="P1049" i="63"/>
  <c r="L1050" i="63"/>
  <c r="M1050" i="63"/>
  <c r="N1050" i="63"/>
  <c r="O1050" i="63"/>
  <c r="P1050" i="63"/>
  <c r="L1051" i="63"/>
  <c r="M1051" i="63"/>
  <c r="N1051" i="63"/>
  <c r="O1051" i="63"/>
  <c r="P1051" i="63"/>
  <c r="L1052" i="63"/>
  <c r="M1052" i="63"/>
  <c r="N1052" i="63"/>
  <c r="O1052" i="63"/>
  <c r="P1052" i="63"/>
  <c r="L1053" i="63"/>
  <c r="M1053" i="63"/>
  <c r="N1053" i="63"/>
  <c r="O1053" i="63"/>
  <c r="P1053" i="63"/>
  <c r="L1054" i="63"/>
  <c r="M1054" i="63"/>
  <c r="N1054" i="63"/>
  <c r="O1054" i="63"/>
  <c r="P1054" i="63"/>
  <c r="L1055" i="63"/>
  <c r="M1055" i="63"/>
  <c r="N1055" i="63"/>
  <c r="O1055" i="63"/>
  <c r="P1055" i="63"/>
  <c r="L1056" i="63"/>
  <c r="M1056" i="63"/>
  <c r="N1056" i="63"/>
  <c r="O1056" i="63"/>
  <c r="P1056" i="63"/>
  <c r="L1057" i="63"/>
  <c r="M1057" i="63"/>
  <c r="N1057" i="63"/>
  <c r="O1057" i="63"/>
  <c r="P1057" i="63"/>
  <c r="L1058" i="63"/>
  <c r="M1058" i="63"/>
  <c r="N1058" i="63"/>
  <c r="O1058" i="63"/>
  <c r="P1058" i="63"/>
  <c r="L1059" i="63"/>
  <c r="M1059" i="63"/>
  <c r="N1059" i="63"/>
  <c r="O1059" i="63"/>
  <c r="P1059" i="63"/>
  <c r="L1060" i="63"/>
  <c r="M1060" i="63"/>
  <c r="N1060" i="63"/>
  <c r="O1060" i="63"/>
  <c r="P1060" i="63"/>
  <c r="L1061" i="63"/>
  <c r="M1061" i="63"/>
  <c r="N1061" i="63"/>
  <c r="O1061" i="63"/>
  <c r="P1061" i="63"/>
  <c r="L1062" i="63"/>
  <c r="M1062" i="63"/>
  <c r="N1062" i="63"/>
  <c r="O1062" i="63"/>
  <c r="P1062" i="63"/>
  <c r="L1063" i="63"/>
  <c r="M1063" i="63"/>
  <c r="N1063" i="63"/>
  <c r="O1063" i="63"/>
  <c r="P1063" i="63"/>
  <c r="L1064" i="63"/>
  <c r="M1064" i="63"/>
  <c r="N1064" i="63"/>
  <c r="O1064" i="63"/>
  <c r="P1064" i="63"/>
  <c r="L1065" i="63"/>
  <c r="M1065" i="63"/>
  <c r="N1065" i="63"/>
  <c r="O1065" i="63"/>
  <c r="P1065" i="63"/>
  <c r="L1066" i="63"/>
  <c r="M1066" i="63"/>
  <c r="N1066" i="63"/>
  <c r="O1066" i="63"/>
  <c r="P1066" i="63"/>
  <c r="L1067" i="63"/>
  <c r="M1067" i="63"/>
  <c r="N1067" i="63"/>
  <c r="O1067" i="63"/>
  <c r="P1067" i="63"/>
  <c r="L1068" i="63"/>
  <c r="M1068" i="63"/>
  <c r="N1068" i="63"/>
  <c r="O1068" i="63"/>
  <c r="P1068" i="63"/>
  <c r="L1069" i="63"/>
  <c r="M1069" i="63"/>
  <c r="N1069" i="63"/>
  <c r="O1069" i="63"/>
  <c r="P1069" i="63"/>
  <c r="L1070" i="63"/>
  <c r="M1070" i="63"/>
  <c r="N1070" i="63"/>
  <c r="O1070" i="63"/>
  <c r="P1070" i="63"/>
  <c r="L1071" i="63"/>
  <c r="M1071" i="63"/>
  <c r="N1071" i="63"/>
  <c r="O1071" i="63"/>
  <c r="P1071" i="63"/>
  <c r="L1072" i="63"/>
  <c r="M1072" i="63"/>
  <c r="N1072" i="63"/>
  <c r="O1072" i="63"/>
  <c r="P1072" i="63"/>
  <c r="L1073" i="63"/>
  <c r="M1073" i="63"/>
  <c r="N1073" i="63"/>
  <c r="O1073" i="63"/>
  <c r="P1073" i="63"/>
  <c r="L1074" i="63"/>
  <c r="M1074" i="63"/>
  <c r="N1074" i="63"/>
  <c r="O1074" i="63"/>
  <c r="P1074" i="63"/>
  <c r="L1075" i="63"/>
  <c r="M1075" i="63"/>
  <c r="N1075" i="63"/>
  <c r="O1075" i="63"/>
  <c r="P1075" i="63"/>
  <c r="L1076" i="63"/>
  <c r="M1076" i="63"/>
  <c r="N1076" i="63"/>
  <c r="O1076" i="63"/>
  <c r="P1076" i="63"/>
  <c r="L1077" i="63"/>
  <c r="M1077" i="63"/>
  <c r="N1077" i="63"/>
  <c r="O1077" i="63"/>
  <c r="P1077" i="63"/>
  <c r="L1078" i="63"/>
  <c r="M1078" i="63"/>
  <c r="N1078" i="63"/>
  <c r="O1078" i="63"/>
  <c r="P1078" i="63"/>
  <c r="L1079" i="63"/>
  <c r="M1079" i="63"/>
  <c r="N1079" i="63"/>
  <c r="O1079" i="63"/>
  <c r="P1079" i="63"/>
  <c r="L1080" i="63"/>
  <c r="M1080" i="63"/>
  <c r="N1080" i="63"/>
  <c r="O1080" i="63"/>
  <c r="P1080" i="63"/>
  <c r="L1081" i="63"/>
  <c r="M1081" i="63"/>
  <c r="N1081" i="63"/>
  <c r="O1081" i="63"/>
  <c r="P1081" i="63"/>
  <c r="L1082" i="63"/>
  <c r="M1082" i="63"/>
  <c r="N1082" i="63"/>
  <c r="O1082" i="63"/>
  <c r="P1082" i="63"/>
  <c r="L1083" i="63"/>
  <c r="M1083" i="63"/>
  <c r="N1083" i="63"/>
  <c r="O1083" i="63"/>
  <c r="P1083" i="63"/>
  <c r="L1084" i="63"/>
  <c r="M1084" i="63"/>
  <c r="N1084" i="63"/>
  <c r="O1084" i="63"/>
  <c r="P1084" i="63"/>
  <c r="L1085" i="63"/>
  <c r="M1085" i="63"/>
  <c r="N1085" i="63"/>
  <c r="O1085" i="63"/>
  <c r="P1085" i="63"/>
  <c r="L1086" i="63"/>
  <c r="M1086" i="63"/>
  <c r="N1086" i="63"/>
  <c r="O1086" i="63"/>
  <c r="P1086" i="63"/>
  <c r="L1087" i="63"/>
  <c r="M1087" i="63"/>
  <c r="N1087" i="63"/>
  <c r="O1087" i="63"/>
  <c r="P1087" i="63"/>
  <c r="L1088" i="63"/>
  <c r="M1088" i="63"/>
  <c r="N1088" i="63"/>
  <c r="O1088" i="63"/>
  <c r="P1088" i="63"/>
  <c r="L1089" i="63"/>
  <c r="M1089" i="63"/>
  <c r="N1089" i="63"/>
  <c r="O1089" i="63"/>
  <c r="P1089" i="63"/>
  <c r="L1090" i="63"/>
  <c r="M1090" i="63"/>
  <c r="N1090" i="63"/>
  <c r="O1090" i="63"/>
  <c r="P1090" i="63"/>
  <c r="L1091" i="63"/>
  <c r="M1091" i="63"/>
  <c r="N1091" i="63"/>
  <c r="O1091" i="63"/>
  <c r="P1091" i="63"/>
  <c r="L1092" i="63"/>
  <c r="M1092" i="63"/>
  <c r="N1092" i="63"/>
  <c r="O1092" i="63"/>
  <c r="P1092" i="63"/>
  <c r="L1093" i="63"/>
  <c r="M1093" i="63"/>
  <c r="N1093" i="63"/>
  <c r="O1093" i="63"/>
  <c r="P1093" i="63"/>
  <c r="L1094" i="63"/>
  <c r="M1094" i="63"/>
  <c r="N1094" i="63"/>
  <c r="O1094" i="63"/>
  <c r="P1094" i="63"/>
  <c r="L1095" i="63"/>
  <c r="M1095" i="63"/>
  <c r="N1095" i="63"/>
  <c r="O1095" i="63"/>
  <c r="P1095" i="63"/>
  <c r="L1096" i="63"/>
  <c r="M1096" i="63"/>
  <c r="N1096" i="63"/>
  <c r="O1096" i="63"/>
  <c r="P1096" i="63"/>
  <c r="L1097" i="63"/>
  <c r="M1097" i="63"/>
  <c r="N1097" i="63"/>
  <c r="O1097" i="63"/>
  <c r="P1097" i="63"/>
  <c r="L1098" i="63"/>
  <c r="M1098" i="63"/>
  <c r="N1098" i="63"/>
  <c r="O1098" i="63"/>
  <c r="P1098" i="63"/>
  <c r="L1099" i="63"/>
  <c r="M1099" i="63"/>
  <c r="N1099" i="63"/>
  <c r="O1099" i="63"/>
  <c r="P1099" i="63"/>
  <c r="L1100" i="63"/>
  <c r="M1100" i="63"/>
  <c r="N1100" i="63"/>
  <c r="O1100" i="63"/>
  <c r="P1100" i="63"/>
  <c r="L1101" i="63"/>
  <c r="M1101" i="63"/>
  <c r="N1101" i="63"/>
  <c r="O1101" i="63"/>
  <c r="P1101" i="63"/>
  <c r="L1102" i="63"/>
  <c r="M1102" i="63"/>
  <c r="N1102" i="63"/>
  <c r="O1102" i="63"/>
  <c r="P1102" i="63"/>
  <c r="L1103" i="63"/>
  <c r="M1103" i="63"/>
  <c r="N1103" i="63"/>
  <c r="O1103" i="63"/>
  <c r="P1103" i="63"/>
  <c r="L1104" i="63"/>
  <c r="M1104" i="63"/>
  <c r="N1104" i="63"/>
  <c r="O1104" i="63"/>
  <c r="P1104" i="63"/>
  <c r="L1105" i="63"/>
  <c r="M1105" i="63"/>
  <c r="N1105" i="63"/>
  <c r="O1105" i="63"/>
  <c r="P1105" i="63"/>
  <c r="L1106" i="63"/>
  <c r="M1106" i="63"/>
  <c r="N1106" i="63"/>
  <c r="O1106" i="63"/>
  <c r="P1106" i="63"/>
  <c r="L1107" i="63"/>
  <c r="M1107" i="63"/>
  <c r="N1107" i="63"/>
  <c r="O1107" i="63"/>
  <c r="P1107" i="63"/>
  <c r="L1108" i="63"/>
  <c r="M1108" i="63"/>
  <c r="N1108" i="63"/>
  <c r="O1108" i="63"/>
  <c r="P1108" i="63"/>
  <c r="L1109" i="63"/>
  <c r="M1109" i="63"/>
  <c r="N1109" i="63"/>
  <c r="O1109" i="63"/>
  <c r="P1109" i="63"/>
  <c r="L1110" i="63"/>
  <c r="M1110" i="63"/>
  <c r="N1110" i="63"/>
  <c r="O1110" i="63"/>
  <c r="P1110" i="63"/>
  <c r="L1111" i="63"/>
  <c r="M1111" i="63"/>
  <c r="N1111" i="63"/>
  <c r="O1111" i="63"/>
  <c r="P1111" i="63"/>
  <c r="L1112" i="63"/>
  <c r="M1112" i="63"/>
  <c r="N1112" i="63"/>
  <c r="O1112" i="63"/>
  <c r="P1112" i="63"/>
  <c r="L1113" i="63"/>
  <c r="M1113" i="63"/>
  <c r="N1113" i="63"/>
  <c r="O1113" i="63"/>
  <c r="P1113" i="63"/>
  <c r="L1114" i="63"/>
  <c r="M1114" i="63"/>
  <c r="N1114" i="63"/>
  <c r="O1114" i="63"/>
  <c r="P1114" i="63"/>
  <c r="L1115" i="63"/>
  <c r="M1115" i="63"/>
  <c r="N1115" i="63"/>
  <c r="O1115" i="63"/>
  <c r="P1115" i="63"/>
  <c r="L1116" i="63"/>
  <c r="M1116" i="63"/>
  <c r="N1116" i="63"/>
  <c r="O1116" i="63"/>
  <c r="P1116" i="63"/>
  <c r="L1117" i="63"/>
  <c r="M1117" i="63"/>
  <c r="N1117" i="63"/>
  <c r="O1117" i="63"/>
  <c r="P1117" i="63"/>
  <c r="L1118" i="63"/>
  <c r="M1118" i="63"/>
  <c r="N1118" i="63"/>
  <c r="O1118" i="63"/>
  <c r="P1118" i="63"/>
  <c r="L1119" i="63"/>
  <c r="M1119" i="63"/>
  <c r="N1119" i="63"/>
  <c r="O1119" i="63"/>
  <c r="P1119" i="63"/>
  <c r="L1120" i="63"/>
  <c r="M1120" i="63"/>
  <c r="N1120" i="63"/>
  <c r="O1120" i="63"/>
  <c r="P1120" i="63"/>
  <c r="L1121" i="63"/>
  <c r="M1121" i="63"/>
  <c r="N1121" i="63"/>
  <c r="O1121" i="63"/>
  <c r="P1121" i="63"/>
  <c r="L1122" i="63"/>
  <c r="M1122" i="63"/>
  <c r="N1122" i="63"/>
  <c r="O1122" i="63"/>
  <c r="P1122" i="63"/>
  <c r="L1123" i="63"/>
  <c r="M1123" i="63"/>
  <c r="N1123" i="63"/>
  <c r="O1123" i="63"/>
  <c r="P1123" i="63"/>
  <c r="L1124" i="63"/>
  <c r="M1124" i="63"/>
  <c r="N1124" i="63"/>
  <c r="O1124" i="63"/>
  <c r="P1124" i="63"/>
  <c r="L1125" i="63"/>
  <c r="M1125" i="63"/>
  <c r="N1125" i="63"/>
  <c r="O1125" i="63"/>
  <c r="P1125" i="63"/>
  <c r="L1126" i="63"/>
  <c r="M1126" i="63"/>
  <c r="N1126" i="63"/>
  <c r="O1126" i="63"/>
  <c r="P1126" i="63"/>
  <c r="L1127" i="63"/>
  <c r="M1127" i="63"/>
  <c r="N1127" i="63"/>
  <c r="O1127" i="63"/>
  <c r="P1127" i="63"/>
  <c r="L1128" i="63"/>
  <c r="M1128" i="63"/>
  <c r="N1128" i="63"/>
  <c r="O1128" i="63"/>
  <c r="P1128" i="63"/>
  <c r="L1129" i="63"/>
  <c r="M1129" i="63"/>
  <c r="N1129" i="63"/>
  <c r="O1129" i="63"/>
  <c r="P1129" i="63"/>
  <c r="L1130" i="63"/>
  <c r="M1130" i="63"/>
  <c r="N1130" i="63"/>
  <c r="O1130" i="63"/>
  <c r="P1130" i="63"/>
  <c r="L1131" i="63"/>
  <c r="M1131" i="63"/>
  <c r="N1131" i="63"/>
  <c r="O1131" i="63"/>
  <c r="P1131" i="63"/>
  <c r="L1132" i="63"/>
  <c r="M1132" i="63"/>
  <c r="N1132" i="63"/>
  <c r="O1132" i="63"/>
  <c r="P1132" i="63"/>
  <c r="L1133" i="63"/>
  <c r="M1133" i="63"/>
  <c r="N1133" i="63"/>
  <c r="O1133" i="63"/>
  <c r="P1133" i="63"/>
  <c r="L1134" i="63"/>
  <c r="M1134" i="63"/>
  <c r="N1134" i="63"/>
  <c r="O1134" i="63"/>
  <c r="P1134" i="63"/>
  <c r="L1135" i="63"/>
  <c r="M1135" i="63"/>
  <c r="N1135" i="63"/>
  <c r="O1135" i="63"/>
  <c r="P1135" i="63"/>
  <c r="L1136" i="63"/>
  <c r="M1136" i="63"/>
  <c r="N1136" i="63"/>
  <c r="O1136" i="63"/>
  <c r="P1136" i="63"/>
  <c r="L1137" i="63"/>
  <c r="M1137" i="63"/>
  <c r="N1137" i="63"/>
  <c r="O1137" i="63"/>
  <c r="P1137" i="63"/>
  <c r="L1138" i="63"/>
  <c r="M1138" i="63"/>
  <c r="N1138" i="63"/>
  <c r="O1138" i="63"/>
  <c r="P1138" i="63"/>
  <c r="L1139" i="63"/>
  <c r="M1139" i="63"/>
  <c r="N1139" i="63"/>
  <c r="O1139" i="63"/>
  <c r="P1139" i="63"/>
  <c r="L1140" i="63"/>
  <c r="M1140" i="63"/>
  <c r="N1140" i="63"/>
  <c r="O1140" i="63"/>
  <c r="P1140" i="63"/>
  <c r="L1141" i="63"/>
  <c r="M1141" i="63"/>
  <c r="N1141" i="63"/>
  <c r="O1141" i="63"/>
  <c r="P1141" i="63"/>
  <c r="L1142" i="63"/>
  <c r="M1142" i="63"/>
  <c r="N1142" i="63"/>
  <c r="O1142" i="63"/>
  <c r="P1142" i="63"/>
  <c r="L1143" i="63"/>
  <c r="M1143" i="63"/>
  <c r="N1143" i="63"/>
  <c r="O1143" i="63"/>
  <c r="P1143" i="63"/>
  <c r="L1144" i="63"/>
  <c r="M1144" i="63"/>
  <c r="N1144" i="63"/>
  <c r="O1144" i="63"/>
  <c r="P1144" i="63"/>
  <c r="L1145" i="63"/>
  <c r="M1145" i="63"/>
  <c r="N1145" i="63"/>
  <c r="O1145" i="63"/>
  <c r="P1145" i="63"/>
  <c r="L1146" i="63"/>
  <c r="M1146" i="63"/>
  <c r="N1146" i="63"/>
  <c r="O1146" i="63"/>
  <c r="P1146" i="63"/>
  <c r="L1147" i="63"/>
  <c r="M1147" i="63"/>
  <c r="N1147" i="63"/>
  <c r="O1147" i="63"/>
  <c r="P1147" i="63"/>
  <c r="L1148" i="63"/>
  <c r="M1148" i="63"/>
  <c r="N1148" i="63"/>
  <c r="O1148" i="63"/>
  <c r="P1148" i="63"/>
  <c r="L1149" i="63"/>
  <c r="M1149" i="63"/>
  <c r="N1149" i="63"/>
  <c r="O1149" i="63"/>
  <c r="P1149" i="63"/>
  <c r="L1150" i="63"/>
  <c r="M1150" i="63"/>
  <c r="N1150" i="63"/>
  <c r="O1150" i="63"/>
  <c r="P1150" i="63"/>
  <c r="L1151" i="63"/>
  <c r="M1151" i="63"/>
  <c r="N1151" i="63"/>
  <c r="O1151" i="63"/>
  <c r="P1151" i="63"/>
  <c r="L1152" i="63"/>
  <c r="M1152" i="63"/>
  <c r="N1152" i="63"/>
  <c r="O1152" i="63"/>
  <c r="P1152" i="63"/>
  <c r="L1153" i="63"/>
  <c r="M1153" i="63"/>
  <c r="N1153" i="63"/>
  <c r="O1153" i="63"/>
  <c r="P1153" i="63"/>
  <c r="L1154" i="63"/>
  <c r="M1154" i="63"/>
  <c r="N1154" i="63"/>
  <c r="O1154" i="63"/>
  <c r="P1154" i="63"/>
  <c r="L1155" i="63"/>
  <c r="M1155" i="63"/>
  <c r="N1155" i="63"/>
  <c r="O1155" i="63"/>
  <c r="P1155" i="63"/>
  <c r="L1156" i="63"/>
  <c r="M1156" i="63"/>
  <c r="N1156" i="63"/>
  <c r="O1156" i="63"/>
  <c r="P1156" i="63"/>
  <c r="L1157" i="63"/>
  <c r="M1157" i="63"/>
  <c r="N1157" i="63"/>
  <c r="O1157" i="63"/>
  <c r="P1157" i="63"/>
  <c r="L1158" i="63"/>
  <c r="M1158" i="63"/>
  <c r="N1158" i="63"/>
  <c r="O1158" i="63"/>
  <c r="P1158" i="63"/>
  <c r="L1159" i="63"/>
  <c r="M1159" i="63"/>
  <c r="N1159" i="63"/>
  <c r="O1159" i="63"/>
  <c r="P1159" i="63"/>
  <c r="L1160" i="63"/>
  <c r="M1160" i="63"/>
  <c r="N1160" i="63"/>
  <c r="O1160" i="63"/>
  <c r="P1160" i="63"/>
  <c r="L1161" i="63"/>
  <c r="M1161" i="63"/>
  <c r="N1161" i="63"/>
  <c r="O1161" i="63"/>
  <c r="P1161" i="63"/>
  <c r="L1162" i="63"/>
  <c r="M1162" i="63"/>
  <c r="N1162" i="63"/>
  <c r="O1162" i="63"/>
  <c r="P1162" i="63"/>
  <c r="L1163" i="63"/>
  <c r="M1163" i="63"/>
  <c r="N1163" i="63"/>
  <c r="O1163" i="63"/>
  <c r="P1163" i="63"/>
  <c r="L1164" i="63"/>
  <c r="M1164" i="63"/>
  <c r="N1164" i="63"/>
  <c r="O1164" i="63"/>
  <c r="P1164" i="63"/>
  <c r="L1165" i="63"/>
  <c r="M1165" i="63"/>
  <c r="N1165" i="63"/>
  <c r="O1165" i="63"/>
  <c r="P1165" i="63"/>
  <c r="L1166" i="63"/>
  <c r="M1166" i="63"/>
  <c r="N1166" i="63"/>
  <c r="O1166" i="63"/>
  <c r="P1166" i="63"/>
  <c r="L1167" i="63"/>
  <c r="M1167" i="63"/>
  <c r="N1167" i="63"/>
  <c r="O1167" i="63"/>
  <c r="P1167" i="63"/>
  <c r="L1168" i="63"/>
  <c r="M1168" i="63"/>
  <c r="N1168" i="63"/>
  <c r="O1168" i="63"/>
  <c r="P1168" i="63"/>
  <c r="L1169" i="63"/>
  <c r="M1169" i="63"/>
  <c r="N1169" i="63"/>
  <c r="O1169" i="63"/>
  <c r="P1169" i="63"/>
  <c r="L1170" i="63"/>
  <c r="M1170" i="63"/>
  <c r="N1170" i="63"/>
  <c r="O1170" i="63"/>
  <c r="P1170" i="63"/>
  <c r="L1171" i="63"/>
  <c r="M1171" i="63"/>
  <c r="N1171" i="63"/>
  <c r="O1171" i="63"/>
  <c r="P1171" i="63"/>
  <c r="L1172" i="63"/>
  <c r="M1172" i="63"/>
  <c r="N1172" i="63"/>
  <c r="O1172" i="63"/>
  <c r="P1172" i="63"/>
  <c r="L1173" i="63"/>
  <c r="M1173" i="63"/>
  <c r="N1173" i="63"/>
  <c r="O1173" i="63"/>
  <c r="P1173" i="63"/>
  <c r="L1174" i="63"/>
  <c r="M1174" i="63"/>
  <c r="N1174" i="63"/>
  <c r="O1174" i="63"/>
  <c r="P1174" i="63"/>
  <c r="L1175" i="63"/>
  <c r="M1175" i="63"/>
  <c r="N1175" i="63"/>
  <c r="O1175" i="63"/>
  <c r="P1175" i="63"/>
  <c r="L1176" i="63"/>
  <c r="M1176" i="63"/>
  <c r="N1176" i="63"/>
  <c r="O1176" i="63"/>
  <c r="P1176" i="63"/>
  <c r="L1177" i="63"/>
  <c r="M1177" i="63"/>
  <c r="N1177" i="63"/>
  <c r="O1177" i="63"/>
  <c r="P1177" i="63"/>
  <c r="L1178" i="63"/>
  <c r="M1178" i="63"/>
  <c r="N1178" i="63"/>
  <c r="O1178" i="63"/>
  <c r="P1178" i="63"/>
  <c r="L1179" i="63"/>
  <c r="M1179" i="63"/>
  <c r="N1179" i="63"/>
  <c r="O1179" i="63"/>
  <c r="P1179" i="63"/>
  <c r="L1180" i="63"/>
  <c r="M1180" i="63"/>
  <c r="N1180" i="63"/>
  <c r="O1180" i="63"/>
  <c r="P1180" i="63"/>
  <c r="L1181" i="63"/>
  <c r="M1181" i="63"/>
  <c r="N1181" i="63"/>
  <c r="O1181" i="63"/>
  <c r="P1181" i="63"/>
  <c r="L1182" i="63"/>
  <c r="M1182" i="63"/>
  <c r="N1182" i="63"/>
  <c r="O1182" i="63"/>
  <c r="P1182" i="63"/>
  <c r="L1183" i="63"/>
  <c r="M1183" i="63"/>
  <c r="N1183" i="63"/>
  <c r="O1183" i="63"/>
  <c r="P1183" i="63"/>
  <c r="L1184" i="63"/>
  <c r="M1184" i="63"/>
  <c r="N1184" i="63"/>
  <c r="O1184" i="63"/>
  <c r="P1184" i="63"/>
  <c r="L1185" i="63"/>
  <c r="M1185" i="63"/>
  <c r="N1185" i="63"/>
  <c r="O1185" i="63"/>
  <c r="P1185" i="63"/>
  <c r="L1186" i="63"/>
  <c r="M1186" i="63"/>
  <c r="N1186" i="63"/>
  <c r="O1186" i="63"/>
  <c r="P1186" i="63"/>
  <c r="L1187" i="63"/>
  <c r="M1187" i="63"/>
  <c r="N1187" i="63"/>
  <c r="O1187" i="63"/>
  <c r="P1187" i="63"/>
  <c r="L1188" i="63"/>
  <c r="M1188" i="63"/>
  <c r="N1188" i="63"/>
  <c r="O1188" i="63"/>
  <c r="P1188" i="63"/>
  <c r="L1189" i="63"/>
  <c r="M1189" i="63"/>
  <c r="N1189" i="63"/>
  <c r="O1189" i="63"/>
  <c r="P1189" i="63"/>
  <c r="L1190" i="63"/>
  <c r="M1190" i="63"/>
  <c r="N1190" i="63"/>
  <c r="O1190" i="63"/>
  <c r="P1190" i="63"/>
  <c r="L1191" i="63"/>
  <c r="M1191" i="63"/>
  <c r="N1191" i="63"/>
  <c r="O1191" i="63"/>
  <c r="P1191" i="63"/>
  <c r="L1192" i="63"/>
  <c r="M1192" i="63"/>
  <c r="N1192" i="63"/>
  <c r="O1192" i="63"/>
  <c r="P1192" i="63"/>
  <c r="L1193" i="63"/>
  <c r="M1193" i="63"/>
  <c r="N1193" i="63"/>
  <c r="O1193" i="63"/>
  <c r="P1193" i="63"/>
  <c r="L1194" i="63"/>
  <c r="M1194" i="63"/>
  <c r="N1194" i="63"/>
  <c r="O1194" i="63"/>
  <c r="P1194" i="63"/>
  <c r="L1195" i="63"/>
  <c r="M1195" i="63"/>
  <c r="N1195" i="63"/>
  <c r="O1195" i="63"/>
  <c r="P1195" i="63"/>
  <c r="L1196" i="63"/>
  <c r="M1196" i="63"/>
  <c r="N1196" i="63"/>
  <c r="O1196" i="63"/>
  <c r="P1196" i="63"/>
  <c r="L1197" i="63"/>
  <c r="M1197" i="63"/>
  <c r="N1197" i="63"/>
  <c r="O1197" i="63"/>
  <c r="P1197" i="63"/>
  <c r="L1198" i="63"/>
  <c r="M1198" i="63"/>
  <c r="N1198" i="63"/>
  <c r="O1198" i="63"/>
  <c r="P1198" i="63"/>
  <c r="L1199" i="63"/>
  <c r="M1199" i="63"/>
  <c r="N1199" i="63"/>
  <c r="O1199" i="63"/>
  <c r="P1199" i="63"/>
  <c r="L1200" i="63"/>
  <c r="M1200" i="63"/>
  <c r="N1200" i="63"/>
  <c r="O1200" i="63"/>
  <c r="P1200" i="63"/>
  <c r="L1201" i="63"/>
  <c r="M1201" i="63"/>
  <c r="N1201" i="63"/>
  <c r="O1201" i="63"/>
  <c r="P1201" i="63"/>
  <c r="L1202" i="63"/>
  <c r="M1202" i="63"/>
  <c r="N1202" i="63"/>
  <c r="O1202" i="63"/>
  <c r="P1202" i="63"/>
  <c r="L1203" i="63"/>
  <c r="M1203" i="63"/>
  <c r="N1203" i="63"/>
  <c r="O1203" i="63"/>
  <c r="P1203" i="63"/>
  <c r="L1204" i="63"/>
  <c r="M1204" i="63"/>
  <c r="N1204" i="63"/>
  <c r="O1204" i="63"/>
  <c r="P1204" i="63"/>
  <c r="L1205" i="63"/>
  <c r="M1205" i="63"/>
  <c r="N1205" i="63"/>
  <c r="O1205" i="63"/>
  <c r="P1205" i="63"/>
  <c r="L1206" i="63"/>
  <c r="M1206" i="63"/>
  <c r="N1206" i="63"/>
  <c r="O1206" i="63"/>
  <c r="P1206" i="63"/>
  <c r="L1207" i="63"/>
  <c r="M1207" i="63"/>
  <c r="N1207" i="63"/>
  <c r="O1207" i="63"/>
  <c r="P1207" i="63"/>
  <c r="L1208" i="63"/>
  <c r="M1208" i="63"/>
  <c r="N1208" i="63"/>
  <c r="O1208" i="63"/>
  <c r="P1208" i="63"/>
  <c r="L1209" i="63"/>
  <c r="M1209" i="63"/>
  <c r="N1209" i="63"/>
  <c r="O1209" i="63"/>
  <c r="P1209" i="63"/>
  <c r="L1210" i="63"/>
  <c r="M1210" i="63"/>
  <c r="N1210" i="63"/>
  <c r="O1210" i="63"/>
  <c r="P1210" i="63"/>
  <c r="L1211" i="63"/>
  <c r="M1211" i="63"/>
  <c r="N1211" i="63"/>
  <c r="O1211" i="63"/>
  <c r="P1211" i="63"/>
  <c r="L1212" i="63"/>
  <c r="M1212" i="63"/>
  <c r="N1212" i="63"/>
  <c r="O1212" i="63"/>
  <c r="P1212" i="63"/>
  <c r="L1213" i="63"/>
  <c r="M1213" i="63"/>
  <c r="N1213" i="63"/>
  <c r="O1213" i="63"/>
  <c r="P1213" i="63"/>
  <c r="L1214" i="63"/>
  <c r="M1214" i="63"/>
  <c r="N1214" i="63"/>
  <c r="O1214" i="63"/>
  <c r="P1214" i="63"/>
  <c r="L1215" i="63"/>
  <c r="M1215" i="63"/>
  <c r="N1215" i="63"/>
  <c r="O1215" i="63"/>
  <c r="P1215" i="63"/>
  <c r="L1216" i="63"/>
  <c r="M1216" i="63"/>
  <c r="N1216" i="63"/>
  <c r="O1216" i="63"/>
  <c r="P1216" i="63"/>
  <c r="L1217" i="63"/>
  <c r="M1217" i="63"/>
  <c r="N1217" i="63"/>
  <c r="O1217" i="63"/>
  <c r="P1217" i="63"/>
  <c r="L1218" i="63"/>
  <c r="M1218" i="63"/>
  <c r="N1218" i="63"/>
  <c r="O1218" i="63"/>
  <c r="P1218" i="63"/>
  <c r="L1219" i="63"/>
  <c r="M1219" i="63"/>
  <c r="N1219" i="63"/>
  <c r="O1219" i="63"/>
  <c r="P1219" i="63"/>
  <c r="L1220" i="63"/>
  <c r="M1220" i="63"/>
  <c r="N1220" i="63"/>
  <c r="O1220" i="63"/>
  <c r="P1220" i="63"/>
  <c r="L1221" i="63"/>
  <c r="M1221" i="63"/>
  <c r="N1221" i="63"/>
  <c r="O1221" i="63"/>
  <c r="P1221" i="63"/>
  <c r="L1222" i="63"/>
  <c r="M1222" i="63"/>
  <c r="N1222" i="63"/>
  <c r="O1222" i="63"/>
  <c r="P1222" i="63"/>
  <c r="L1223" i="63"/>
  <c r="M1223" i="63"/>
  <c r="N1223" i="63"/>
  <c r="O1223" i="63"/>
  <c r="P1223" i="63"/>
  <c r="L1224" i="63"/>
  <c r="M1224" i="63"/>
  <c r="N1224" i="63"/>
  <c r="O1224" i="63"/>
  <c r="P1224" i="63"/>
  <c r="L1225" i="63"/>
  <c r="M1225" i="63"/>
  <c r="N1225" i="63"/>
  <c r="O1225" i="63"/>
  <c r="P1225" i="63"/>
  <c r="L1226" i="63"/>
  <c r="M1226" i="63"/>
  <c r="N1226" i="63"/>
  <c r="O1226" i="63"/>
  <c r="P1226" i="63"/>
  <c r="L1227" i="63"/>
  <c r="M1227" i="63"/>
  <c r="N1227" i="63"/>
  <c r="O1227" i="63"/>
  <c r="P1227" i="63"/>
  <c r="L1228" i="63"/>
  <c r="M1228" i="63"/>
  <c r="N1228" i="63"/>
  <c r="O1228" i="63"/>
  <c r="P1228" i="63"/>
  <c r="L1229" i="63"/>
  <c r="M1229" i="63"/>
  <c r="N1229" i="63"/>
  <c r="O1229" i="63"/>
  <c r="P1229" i="63"/>
  <c r="L1230" i="63"/>
  <c r="M1230" i="63"/>
  <c r="N1230" i="63"/>
  <c r="O1230" i="63"/>
  <c r="P1230" i="63"/>
  <c r="L1231" i="63"/>
  <c r="M1231" i="63"/>
  <c r="N1231" i="63"/>
  <c r="O1231" i="63"/>
  <c r="P1231" i="63"/>
  <c r="L1232" i="63"/>
  <c r="M1232" i="63"/>
  <c r="N1232" i="63"/>
  <c r="O1232" i="63"/>
  <c r="P1232" i="63"/>
  <c r="L1233" i="63"/>
  <c r="M1233" i="63"/>
  <c r="N1233" i="63"/>
  <c r="O1233" i="63"/>
  <c r="P1233" i="63"/>
  <c r="L1234" i="63"/>
  <c r="M1234" i="63"/>
  <c r="N1234" i="63"/>
  <c r="O1234" i="63"/>
  <c r="P1234" i="63"/>
  <c r="L1235" i="63"/>
  <c r="M1235" i="63"/>
  <c r="N1235" i="63"/>
  <c r="O1235" i="63"/>
  <c r="P1235" i="63"/>
  <c r="L1236" i="63"/>
  <c r="M1236" i="63"/>
  <c r="N1236" i="63"/>
  <c r="O1236" i="63"/>
  <c r="P1236" i="63"/>
  <c r="L1237" i="63"/>
  <c r="M1237" i="63"/>
  <c r="N1237" i="63"/>
  <c r="O1237" i="63"/>
  <c r="P1237" i="63"/>
  <c r="L1238" i="63"/>
  <c r="M1238" i="63"/>
  <c r="N1238" i="63"/>
  <c r="O1238" i="63"/>
  <c r="P1238" i="63"/>
  <c r="L1239" i="63"/>
  <c r="M1239" i="63"/>
  <c r="N1239" i="63"/>
  <c r="O1239" i="63"/>
  <c r="P1239" i="63"/>
  <c r="L1240" i="63"/>
  <c r="M1240" i="63"/>
  <c r="N1240" i="63"/>
  <c r="O1240" i="63"/>
  <c r="P1240" i="63"/>
  <c r="L1241" i="63"/>
  <c r="M1241" i="63"/>
  <c r="N1241" i="63"/>
  <c r="O1241" i="63"/>
  <c r="P1241" i="63"/>
  <c r="L1242" i="63"/>
  <c r="M1242" i="63"/>
  <c r="N1242" i="63"/>
  <c r="O1242" i="63"/>
  <c r="P1242" i="63"/>
  <c r="L1243" i="63"/>
  <c r="M1243" i="63"/>
  <c r="N1243" i="63"/>
  <c r="O1243" i="63"/>
  <c r="P1243" i="63"/>
  <c r="L1244" i="63"/>
  <c r="M1244" i="63"/>
  <c r="N1244" i="63"/>
  <c r="O1244" i="63"/>
  <c r="P1244" i="63"/>
  <c r="L1245" i="63"/>
  <c r="M1245" i="63"/>
  <c r="N1245" i="63"/>
  <c r="O1245" i="63"/>
  <c r="P1245" i="63"/>
  <c r="L1246" i="63"/>
  <c r="M1246" i="63"/>
  <c r="N1246" i="63"/>
  <c r="O1246" i="63"/>
  <c r="P1246" i="63"/>
  <c r="L1247" i="63"/>
  <c r="M1247" i="63"/>
  <c r="N1247" i="63"/>
  <c r="O1247" i="63"/>
  <c r="P1247" i="63"/>
  <c r="L1248" i="63"/>
  <c r="M1248" i="63"/>
  <c r="N1248" i="63"/>
  <c r="O1248" i="63"/>
  <c r="P1248" i="63"/>
  <c r="L1249" i="63"/>
  <c r="M1249" i="63"/>
  <c r="N1249" i="63"/>
  <c r="O1249" i="63"/>
  <c r="P1249" i="63"/>
  <c r="L1250" i="63"/>
  <c r="M1250" i="63"/>
  <c r="N1250" i="63"/>
  <c r="O1250" i="63"/>
  <c r="P1250" i="63"/>
  <c r="L1251" i="63"/>
  <c r="M1251" i="63"/>
  <c r="N1251" i="63"/>
  <c r="O1251" i="63"/>
  <c r="P1251" i="63"/>
  <c r="L1252" i="63"/>
  <c r="M1252" i="63"/>
  <c r="N1252" i="63"/>
  <c r="O1252" i="63"/>
  <c r="P1252" i="63"/>
  <c r="L1253" i="63"/>
  <c r="M1253" i="63"/>
  <c r="N1253" i="63"/>
  <c r="O1253" i="63"/>
  <c r="P1253" i="63"/>
  <c r="L1254" i="63"/>
  <c r="M1254" i="63"/>
  <c r="N1254" i="63"/>
  <c r="O1254" i="63"/>
  <c r="P1254" i="63"/>
  <c r="L1255" i="63"/>
  <c r="M1255" i="63"/>
  <c r="N1255" i="63"/>
  <c r="O1255" i="63"/>
  <c r="P1255" i="63"/>
  <c r="L1256" i="63"/>
  <c r="M1256" i="63"/>
  <c r="N1256" i="63"/>
  <c r="O1256" i="63"/>
  <c r="P1256" i="63"/>
  <c r="L1257" i="63"/>
  <c r="M1257" i="63"/>
  <c r="N1257" i="63"/>
  <c r="O1257" i="63"/>
  <c r="P1257" i="63"/>
  <c r="L1258" i="63"/>
  <c r="M1258" i="63"/>
  <c r="N1258" i="63"/>
  <c r="O1258" i="63"/>
  <c r="P1258" i="63"/>
  <c r="L1259" i="63"/>
  <c r="M1259" i="63"/>
  <c r="N1259" i="63"/>
  <c r="O1259" i="63"/>
  <c r="P1259" i="63"/>
  <c r="L1260" i="63"/>
  <c r="M1260" i="63"/>
  <c r="N1260" i="63"/>
  <c r="O1260" i="63"/>
  <c r="P1260" i="63"/>
  <c r="L1261" i="63"/>
  <c r="M1261" i="63"/>
  <c r="N1261" i="63"/>
  <c r="O1261" i="63"/>
  <c r="P1261" i="63"/>
  <c r="L1262" i="63"/>
  <c r="M1262" i="63"/>
  <c r="N1262" i="63"/>
  <c r="O1262" i="63"/>
  <c r="P1262" i="63"/>
  <c r="L1263" i="63"/>
  <c r="M1263" i="63"/>
  <c r="N1263" i="63"/>
  <c r="O1263" i="63"/>
  <c r="P1263" i="63"/>
  <c r="L1264" i="63"/>
  <c r="M1264" i="63"/>
  <c r="N1264" i="63"/>
  <c r="O1264" i="63"/>
  <c r="P1264" i="63"/>
  <c r="L1265" i="63"/>
  <c r="M1265" i="63"/>
  <c r="N1265" i="63"/>
  <c r="O1265" i="63"/>
  <c r="P1265" i="63"/>
  <c r="L1266" i="63"/>
  <c r="M1266" i="63"/>
  <c r="N1266" i="63"/>
  <c r="O1266" i="63"/>
  <c r="P1266" i="63"/>
  <c r="L1267" i="63"/>
  <c r="M1267" i="63"/>
  <c r="N1267" i="63"/>
  <c r="O1267" i="63"/>
  <c r="P1267" i="63"/>
  <c r="L1268" i="63"/>
  <c r="M1268" i="63"/>
  <c r="N1268" i="63"/>
  <c r="O1268" i="63"/>
  <c r="P1268" i="63"/>
  <c r="L1269" i="63"/>
  <c r="M1269" i="63"/>
  <c r="N1269" i="63"/>
  <c r="O1269" i="63"/>
  <c r="P1269" i="63"/>
  <c r="L1270" i="63"/>
  <c r="M1270" i="63"/>
  <c r="N1270" i="63"/>
  <c r="O1270" i="63"/>
  <c r="P1270" i="63"/>
  <c r="L1271" i="63"/>
  <c r="M1271" i="63"/>
  <c r="N1271" i="63"/>
  <c r="O1271" i="63"/>
  <c r="P1271" i="63"/>
  <c r="L1272" i="63"/>
  <c r="M1272" i="63"/>
  <c r="N1272" i="63"/>
  <c r="O1272" i="63"/>
  <c r="P1272" i="63"/>
  <c r="L1273" i="63"/>
  <c r="M1273" i="63"/>
  <c r="N1273" i="63"/>
  <c r="O1273" i="63"/>
  <c r="P1273" i="63"/>
  <c r="L1274" i="63"/>
  <c r="M1274" i="63"/>
  <c r="N1274" i="63"/>
  <c r="O1274" i="63"/>
  <c r="P1274" i="63"/>
  <c r="L1275" i="63"/>
  <c r="M1275" i="63"/>
  <c r="N1275" i="63"/>
  <c r="O1275" i="63"/>
  <c r="P1275" i="63"/>
  <c r="L1276" i="63"/>
  <c r="M1276" i="63"/>
  <c r="N1276" i="63"/>
  <c r="O1276" i="63"/>
  <c r="P1276" i="63"/>
  <c r="L1277" i="63"/>
  <c r="M1277" i="63"/>
  <c r="N1277" i="63"/>
  <c r="O1277" i="63"/>
  <c r="P1277" i="63"/>
  <c r="L1278" i="63"/>
  <c r="M1278" i="63"/>
  <c r="N1278" i="63"/>
  <c r="O1278" i="63"/>
  <c r="P1278" i="63"/>
  <c r="L1279" i="63"/>
  <c r="M1279" i="63"/>
  <c r="N1279" i="63"/>
  <c r="O1279" i="63"/>
  <c r="P1279" i="63"/>
  <c r="L1280" i="63"/>
  <c r="M1280" i="63"/>
  <c r="N1280" i="63"/>
  <c r="O1280" i="63"/>
  <c r="P1280" i="63"/>
  <c r="L1281" i="63"/>
  <c r="M1281" i="63"/>
  <c r="N1281" i="63"/>
  <c r="O1281" i="63"/>
  <c r="P1281" i="63"/>
  <c r="L1282" i="63"/>
  <c r="M1282" i="63"/>
  <c r="N1282" i="63"/>
  <c r="O1282" i="63"/>
  <c r="P1282" i="63"/>
  <c r="L1283" i="63"/>
  <c r="M1283" i="63"/>
  <c r="N1283" i="63"/>
  <c r="O1283" i="63"/>
  <c r="P1283" i="63"/>
  <c r="L1284" i="63"/>
  <c r="M1284" i="63"/>
  <c r="N1284" i="63"/>
  <c r="O1284" i="63"/>
  <c r="P1284" i="63"/>
  <c r="L1285" i="63"/>
  <c r="M1285" i="63"/>
  <c r="N1285" i="63"/>
  <c r="O1285" i="63"/>
  <c r="P1285" i="63"/>
  <c r="L1286" i="63"/>
  <c r="M1286" i="63"/>
  <c r="N1286" i="63"/>
  <c r="O1286" i="63"/>
  <c r="P1286" i="63"/>
  <c r="L1287" i="63"/>
  <c r="M1287" i="63"/>
  <c r="N1287" i="63"/>
  <c r="O1287" i="63"/>
  <c r="P1287" i="63"/>
  <c r="L1288" i="63"/>
  <c r="M1288" i="63"/>
  <c r="N1288" i="63"/>
  <c r="O1288" i="63"/>
  <c r="P1288" i="63"/>
  <c r="L1289" i="63"/>
  <c r="M1289" i="63"/>
  <c r="N1289" i="63"/>
  <c r="O1289" i="63"/>
  <c r="P1289" i="63"/>
  <c r="L1290" i="63"/>
  <c r="M1290" i="63"/>
  <c r="N1290" i="63"/>
  <c r="O1290" i="63"/>
  <c r="P1290" i="63"/>
  <c r="L1291" i="63"/>
  <c r="M1291" i="63"/>
  <c r="N1291" i="63"/>
  <c r="O1291" i="63"/>
  <c r="P1291" i="63"/>
  <c r="L1292" i="63"/>
  <c r="M1292" i="63"/>
  <c r="N1292" i="63"/>
  <c r="O1292" i="63"/>
  <c r="P1292" i="63"/>
  <c r="L1293" i="63"/>
  <c r="M1293" i="63"/>
  <c r="N1293" i="63"/>
  <c r="O1293" i="63"/>
  <c r="P1293" i="63"/>
  <c r="L1294" i="63"/>
  <c r="M1294" i="63"/>
  <c r="N1294" i="63"/>
  <c r="O1294" i="63"/>
  <c r="P1294" i="63"/>
  <c r="L1295" i="63"/>
  <c r="M1295" i="63"/>
  <c r="N1295" i="63"/>
  <c r="O1295" i="63"/>
  <c r="P1295" i="63"/>
  <c r="L1296" i="63"/>
  <c r="M1296" i="63"/>
  <c r="N1296" i="63"/>
  <c r="O1296" i="63"/>
  <c r="P1296" i="63"/>
  <c r="L1297" i="63"/>
  <c r="M1297" i="63"/>
  <c r="N1297" i="63"/>
  <c r="O1297" i="63"/>
  <c r="P1297" i="63"/>
  <c r="L1298" i="63"/>
  <c r="M1298" i="63"/>
  <c r="N1298" i="63"/>
  <c r="O1298" i="63"/>
  <c r="P1298" i="63"/>
  <c r="L1299" i="63"/>
  <c r="M1299" i="63"/>
  <c r="N1299" i="63"/>
  <c r="O1299" i="63"/>
  <c r="P1299" i="63"/>
  <c r="L1300" i="63"/>
  <c r="M1300" i="63"/>
  <c r="N1300" i="63"/>
  <c r="O1300" i="63"/>
  <c r="P1300" i="63"/>
  <c r="L1301" i="63"/>
  <c r="M1301" i="63"/>
  <c r="N1301" i="63"/>
  <c r="O1301" i="63"/>
  <c r="P1301" i="63"/>
  <c r="L1302" i="63"/>
  <c r="M1302" i="63"/>
  <c r="N1302" i="63"/>
  <c r="O1302" i="63"/>
  <c r="P1302" i="63"/>
  <c r="L1303" i="63"/>
  <c r="M1303" i="63"/>
  <c r="N1303" i="63"/>
  <c r="O1303" i="63"/>
  <c r="P1303" i="63"/>
  <c r="L1304" i="63"/>
  <c r="M1304" i="63"/>
  <c r="N1304" i="63"/>
  <c r="O1304" i="63"/>
  <c r="P1304" i="63"/>
  <c r="L1305" i="63"/>
  <c r="M1305" i="63"/>
  <c r="N1305" i="63"/>
  <c r="O1305" i="63"/>
  <c r="P1305" i="63"/>
  <c r="L1306" i="63"/>
  <c r="M1306" i="63"/>
  <c r="N1306" i="63"/>
  <c r="O1306" i="63"/>
  <c r="P1306" i="63"/>
  <c r="L1307" i="63"/>
  <c r="M1307" i="63"/>
  <c r="N1307" i="63"/>
  <c r="O1307" i="63"/>
  <c r="P1307" i="63"/>
  <c r="L1308" i="63"/>
  <c r="M1308" i="63"/>
  <c r="N1308" i="63"/>
  <c r="O1308" i="63"/>
  <c r="P1308" i="63"/>
  <c r="L1309" i="63"/>
  <c r="M1309" i="63"/>
  <c r="N1309" i="63"/>
  <c r="O1309" i="63"/>
  <c r="P1309" i="63"/>
  <c r="L1310" i="63"/>
  <c r="M1310" i="63"/>
  <c r="N1310" i="63"/>
  <c r="O1310" i="63"/>
  <c r="P1310" i="63"/>
  <c r="L1311" i="63"/>
  <c r="M1311" i="63"/>
  <c r="N1311" i="63"/>
  <c r="O1311" i="63"/>
  <c r="P1311" i="63"/>
  <c r="L1312" i="63"/>
  <c r="M1312" i="63"/>
  <c r="N1312" i="63"/>
  <c r="O1312" i="63"/>
  <c r="P1312" i="63"/>
  <c r="L1313" i="63"/>
  <c r="M1313" i="63"/>
  <c r="N1313" i="63"/>
  <c r="O1313" i="63"/>
  <c r="P1313" i="63"/>
  <c r="L1314" i="63"/>
  <c r="M1314" i="63"/>
  <c r="N1314" i="63"/>
  <c r="O1314" i="63"/>
  <c r="P1314" i="63"/>
  <c r="L1315" i="63"/>
  <c r="M1315" i="63"/>
  <c r="N1315" i="63"/>
  <c r="O1315" i="63"/>
  <c r="P1315" i="63"/>
  <c r="L1316" i="63"/>
  <c r="M1316" i="63"/>
  <c r="N1316" i="63"/>
  <c r="O1316" i="63"/>
  <c r="P1316" i="63"/>
  <c r="L1317" i="63"/>
  <c r="M1317" i="63"/>
  <c r="N1317" i="63"/>
  <c r="O1317" i="63"/>
  <c r="P1317" i="63"/>
  <c r="L1318" i="63"/>
  <c r="M1318" i="63"/>
  <c r="N1318" i="63"/>
  <c r="O1318" i="63"/>
  <c r="P1318" i="63"/>
  <c r="L1319" i="63"/>
  <c r="M1319" i="63"/>
  <c r="N1319" i="63"/>
  <c r="O1319" i="63"/>
  <c r="P1319" i="63"/>
  <c r="L1320" i="63"/>
  <c r="M1320" i="63"/>
  <c r="N1320" i="63"/>
  <c r="O1320" i="63"/>
  <c r="P1320" i="63"/>
  <c r="L1321" i="63"/>
  <c r="M1321" i="63"/>
  <c r="N1321" i="63"/>
  <c r="O1321" i="63"/>
  <c r="P1321" i="63"/>
  <c r="L1322" i="63"/>
  <c r="M1322" i="63"/>
  <c r="N1322" i="63"/>
  <c r="O1322" i="63"/>
  <c r="P1322" i="63"/>
  <c r="L1323" i="63"/>
  <c r="M1323" i="63"/>
  <c r="N1323" i="63"/>
  <c r="O1323" i="63"/>
  <c r="P1323" i="63"/>
  <c r="L1324" i="63"/>
  <c r="M1324" i="63"/>
  <c r="N1324" i="63"/>
  <c r="O1324" i="63"/>
  <c r="P1324" i="63"/>
  <c r="L1325" i="63"/>
  <c r="M1325" i="63"/>
  <c r="N1325" i="63"/>
  <c r="O1325" i="63"/>
  <c r="P1325" i="63"/>
  <c r="L1326" i="63"/>
  <c r="M1326" i="63"/>
  <c r="N1326" i="63"/>
  <c r="O1326" i="63"/>
  <c r="P1326" i="63"/>
  <c r="L1327" i="63"/>
  <c r="M1327" i="63"/>
  <c r="N1327" i="63"/>
  <c r="O1327" i="63"/>
  <c r="P1327" i="63"/>
  <c r="L1328" i="63"/>
  <c r="M1328" i="63"/>
  <c r="N1328" i="63"/>
  <c r="O1328" i="63"/>
  <c r="P1328" i="63"/>
  <c r="L1329" i="63"/>
  <c r="M1329" i="63"/>
  <c r="N1329" i="63"/>
  <c r="O1329" i="63"/>
  <c r="P1329" i="63"/>
  <c r="L1330" i="63"/>
  <c r="M1330" i="63"/>
  <c r="N1330" i="63"/>
  <c r="O1330" i="63"/>
  <c r="P1330" i="63"/>
  <c r="L1331" i="63"/>
  <c r="M1331" i="63"/>
  <c r="N1331" i="63"/>
  <c r="O1331" i="63"/>
  <c r="P1331" i="63"/>
  <c r="L1332" i="63"/>
  <c r="M1332" i="63"/>
  <c r="N1332" i="63"/>
  <c r="O1332" i="63"/>
  <c r="P1332" i="63"/>
  <c r="L1333" i="63"/>
  <c r="M1333" i="63"/>
  <c r="N1333" i="63"/>
  <c r="O1333" i="63"/>
  <c r="P1333" i="63"/>
  <c r="L1334" i="63"/>
  <c r="M1334" i="63"/>
  <c r="N1334" i="63"/>
  <c r="O1334" i="63"/>
  <c r="P1334" i="63"/>
  <c r="L1335" i="63"/>
  <c r="M1335" i="63"/>
  <c r="N1335" i="63"/>
  <c r="O1335" i="63"/>
  <c r="P1335" i="63"/>
  <c r="L1336" i="63"/>
  <c r="M1336" i="63"/>
  <c r="N1336" i="63"/>
  <c r="O1336" i="63"/>
  <c r="P1336" i="63"/>
  <c r="L1337" i="63"/>
  <c r="M1337" i="63"/>
  <c r="N1337" i="63"/>
  <c r="O1337" i="63"/>
  <c r="P1337" i="63"/>
  <c r="L1338" i="63"/>
  <c r="M1338" i="63"/>
  <c r="N1338" i="63"/>
  <c r="O1338" i="63"/>
  <c r="P1338" i="63"/>
  <c r="L1339" i="63"/>
  <c r="M1339" i="63"/>
  <c r="N1339" i="63"/>
  <c r="O1339" i="63"/>
  <c r="P1339" i="63"/>
  <c r="L1340" i="63"/>
  <c r="M1340" i="63"/>
  <c r="N1340" i="63"/>
  <c r="O1340" i="63"/>
  <c r="P1340" i="63"/>
  <c r="L1341" i="63"/>
  <c r="M1341" i="63"/>
  <c r="N1341" i="63"/>
  <c r="O1341" i="63"/>
  <c r="P1341" i="63"/>
  <c r="L1342" i="63"/>
  <c r="M1342" i="63"/>
  <c r="N1342" i="63"/>
  <c r="O1342" i="63"/>
  <c r="P1342" i="63"/>
  <c r="L1343" i="63"/>
  <c r="M1343" i="63"/>
  <c r="N1343" i="63"/>
  <c r="O1343" i="63"/>
  <c r="P1343" i="63"/>
  <c r="L1344" i="63"/>
  <c r="M1344" i="63"/>
  <c r="N1344" i="63"/>
  <c r="O1344" i="63"/>
  <c r="P1344" i="63"/>
  <c r="L1345" i="63"/>
  <c r="M1345" i="63"/>
  <c r="N1345" i="63"/>
  <c r="O1345" i="63"/>
  <c r="P1345" i="63"/>
  <c r="L1346" i="63"/>
  <c r="M1346" i="63"/>
  <c r="N1346" i="63"/>
  <c r="O1346" i="63"/>
  <c r="P1346" i="63"/>
  <c r="L1347" i="63"/>
  <c r="M1347" i="63"/>
  <c r="N1347" i="63"/>
  <c r="O1347" i="63"/>
  <c r="P1347" i="63"/>
  <c r="L1348" i="63"/>
  <c r="M1348" i="63"/>
  <c r="N1348" i="63"/>
  <c r="O1348" i="63"/>
  <c r="P1348" i="63"/>
  <c r="L1349" i="63"/>
  <c r="M1349" i="63"/>
  <c r="N1349" i="63"/>
  <c r="O1349" i="63"/>
  <c r="P1349" i="63"/>
  <c r="L1350" i="63"/>
  <c r="M1350" i="63"/>
  <c r="N1350" i="63"/>
  <c r="O1350" i="63"/>
  <c r="P1350" i="63"/>
  <c r="L1351" i="63"/>
  <c r="M1351" i="63"/>
  <c r="N1351" i="63"/>
  <c r="O1351" i="63"/>
  <c r="P1351" i="63"/>
  <c r="L1352" i="63"/>
  <c r="M1352" i="63"/>
  <c r="N1352" i="63"/>
  <c r="O1352" i="63"/>
  <c r="P1352" i="63"/>
  <c r="L1353" i="63"/>
  <c r="M1353" i="63"/>
  <c r="N1353" i="63"/>
  <c r="O1353" i="63"/>
  <c r="P1353" i="63"/>
  <c r="L1354" i="63"/>
  <c r="M1354" i="63"/>
  <c r="N1354" i="63"/>
  <c r="O1354" i="63"/>
  <c r="P1354" i="63"/>
  <c r="L1355" i="63"/>
  <c r="M1355" i="63"/>
  <c r="N1355" i="63"/>
  <c r="O1355" i="63"/>
  <c r="P1355" i="63"/>
  <c r="L1356" i="63"/>
  <c r="M1356" i="63"/>
  <c r="N1356" i="63"/>
  <c r="O1356" i="63"/>
  <c r="P1356" i="63"/>
  <c r="L1357" i="63"/>
  <c r="M1357" i="63"/>
  <c r="N1357" i="63"/>
  <c r="O1357" i="63"/>
  <c r="P1357" i="63"/>
  <c r="L1358" i="63"/>
  <c r="M1358" i="63"/>
  <c r="N1358" i="63"/>
  <c r="O1358" i="63"/>
  <c r="P1358" i="63"/>
  <c r="L1359" i="63"/>
  <c r="M1359" i="63"/>
  <c r="N1359" i="63"/>
  <c r="O1359" i="63"/>
  <c r="P1359" i="63"/>
  <c r="L1360" i="63"/>
  <c r="M1360" i="63"/>
  <c r="N1360" i="63"/>
  <c r="O1360" i="63"/>
  <c r="P1360" i="63"/>
  <c r="L1361" i="63"/>
  <c r="M1361" i="63"/>
  <c r="N1361" i="63"/>
  <c r="O1361" i="63"/>
  <c r="P1361" i="63"/>
  <c r="L1362" i="63"/>
  <c r="M1362" i="63"/>
  <c r="N1362" i="63"/>
  <c r="O1362" i="63"/>
  <c r="P1362" i="63"/>
  <c r="L1363" i="63"/>
  <c r="M1363" i="63"/>
  <c r="N1363" i="63"/>
  <c r="O1363" i="63"/>
  <c r="P1363" i="63"/>
  <c r="L1364" i="63"/>
  <c r="M1364" i="63"/>
  <c r="N1364" i="63"/>
  <c r="O1364" i="63"/>
  <c r="P1364" i="63"/>
  <c r="L1365" i="63"/>
  <c r="M1365" i="63"/>
  <c r="N1365" i="63"/>
  <c r="O1365" i="63"/>
  <c r="P1365" i="63"/>
  <c r="L1366" i="63"/>
  <c r="M1366" i="63"/>
  <c r="N1366" i="63"/>
  <c r="O1366" i="63"/>
  <c r="P1366" i="63"/>
  <c r="L1367" i="63"/>
  <c r="M1367" i="63"/>
  <c r="N1367" i="63"/>
  <c r="O1367" i="63"/>
  <c r="P1367" i="63"/>
  <c r="L1368" i="63"/>
  <c r="M1368" i="63"/>
  <c r="N1368" i="63"/>
  <c r="O1368" i="63"/>
  <c r="P1368" i="63"/>
  <c r="L1369" i="63"/>
  <c r="M1369" i="63"/>
  <c r="N1369" i="63"/>
  <c r="O1369" i="63"/>
  <c r="P1369" i="63"/>
  <c r="L1370" i="63"/>
  <c r="M1370" i="63"/>
  <c r="N1370" i="63"/>
  <c r="O1370" i="63"/>
  <c r="P1370" i="63"/>
  <c r="L1371" i="63"/>
  <c r="M1371" i="63"/>
  <c r="N1371" i="63"/>
  <c r="O1371" i="63"/>
  <c r="P1371" i="63"/>
  <c r="L1372" i="63"/>
  <c r="M1372" i="63"/>
  <c r="N1372" i="63"/>
  <c r="O1372" i="63"/>
  <c r="P1372" i="63"/>
  <c r="L1373" i="63"/>
  <c r="M1373" i="63"/>
  <c r="N1373" i="63"/>
  <c r="O1373" i="63"/>
  <c r="P1373" i="63"/>
  <c r="L1374" i="63"/>
  <c r="M1374" i="63"/>
  <c r="N1374" i="63"/>
  <c r="O1374" i="63"/>
  <c r="P1374" i="63"/>
  <c r="L1375" i="63"/>
  <c r="M1375" i="63"/>
  <c r="N1375" i="63"/>
  <c r="O1375" i="63"/>
  <c r="P1375" i="63"/>
  <c r="L1376" i="63"/>
  <c r="M1376" i="63"/>
  <c r="N1376" i="63"/>
  <c r="O1376" i="63"/>
  <c r="P1376" i="63"/>
  <c r="L1377" i="63"/>
  <c r="M1377" i="63"/>
  <c r="N1377" i="63"/>
  <c r="O1377" i="63"/>
  <c r="P1377" i="63"/>
  <c r="L1378" i="63"/>
  <c r="M1378" i="63"/>
  <c r="N1378" i="63"/>
  <c r="O1378" i="63"/>
  <c r="P1378" i="63"/>
  <c r="L1379" i="63"/>
  <c r="M1379" i="63"/>
  <c r="N1379" i="63"/>
  <c r="O1379" i="63"/>
  <c r="P1379" i="63"/>
  <c r="E201" i="62"/>
  <c r="E202" i="62"/>
  <c r="E203" i="62"/>
  <c r="E204" i="62"/>
  <c r="E205" i="62"/>
  <c r="E206" i="62"/>
  <c r="E207" i="62"/>
  <c r="E208" i="62"/>
  <c r="E209" i="62"/>
  <c r="E210" i="62"/>
  <c r="E211" i="62"/>
  <c r="E212" i="62"/>
  <c r="E213" i="62"/>
  <c r="E214" i="62"/>
  <c r="E215" i="62"/>
  <c r="E216" i="62"/>
  <c r="E217" i="62"/>
  <c r="E218" i="62"/>
  <c r="E219" i="62"/>
  <c r="E220" i="62"/>
  <c r="E221" i="62"/>
  <c r="E222" i="62"/>
  <c r="E223" i="62"/>
  <c r="E224" i="62"/>
  <c r="E225" i="62"/>
  <c r="E226" i="62"/>
  <c r="E227" i="62"/>
  <c r="E228" i="62"/>
  <c r="E229" i="62"/>
  <c r="E230" i="62"/>
  <c r="E231" i="62"/>
  <c r="E232" i="62"/>
  <c r="E233" i="62"/>
  <c r="E234" i="62"/>
  <c r="E235" i="62"/>
  <c r="E236" i="62"/>
  <c r="E237" i="62"/>
  <c r="E238" i="62"/>
  <c r="E239" i="62"/>
  <c r="E240" i="62"/>
  <c r="E241" i="62"/>
  <c r="E242" i="62"/>
  <c r="E243" i="62"/>
  <c r="E244" i="62"/>
  <c r="E245" i="62"/>
  <c r="E246" i="62"/>
  <c r="E247" i="62"/>
  <c r="E248" i="62"/>
  <c r="E249" i="62"/>
  <c r="E250" i="62"/>
  <c r="E251" i="62"/>
  <c r="E252" i="62"/>
  <c r="E253" i="62"/>
  <c r="E254" i="62"/>
  <c r="E255" i="62"/>
  <c r="E256" i="62"/>
  <c r="E257" i="62"/>
  <c r="E258" i="62"/>
  <c r="E259" i="62"/>
  <c r="E260" i="62"/>
  <c r="E261" i="62"/>
  <c r="E262" i="62"/>
  <c r="E263" i="62"/>
  <c r="E264" i="62"/>
  <c r="E265" i="62"/>
  <c r="E266" i="62"/>
  <c r="E267" i="62"/>
  <c r="E268" i="62"/>
  <c r="E269" i="62"/>
  <c r="E270" i="62"/>
  <c r="E271" i="62"/>
  <c r="E272" i="62"/>
  <c r="E273" i="62"/>
  <c r="E274" i="62"/>
  <c r="E275" i="62"/>
  <c r="E276" i="62"/>
  <c r="E277" i="62"/>
  <c r="E278" i="62"/>
  <c r="E279" i="62"/>
  <c r="E280" i="62"/>
  <c r="E281" i="62"/>
  <c r="E282" i="62"/>
  <c r="E283" i="62"/>
  <c r="E284" i="62"/>
  <c r="E285" i="62"/>
  <c r="E286" i="62"/>
  <c r="E287" i="62"/>
  <c r="E288" i="62"/>
  <c r="E289" i="62"/>
  <c r="E290" i="62"/>
  <c r="E291" i="62"/>
  <c r="E292" i="62"/>
  <c r="E293" i="62"/>
  <c r="E294" i="62"/>
  <c r="E295" i="62"/>
  <c r="E296" i="62"/>
  <c r="E297" i="62"/>
  <c r="E298" i="62"/>
  <c r="E299" i="62"/>
  <c r="E300" i="62"/>
  <c r="E301" i="62"/>
  <c r="E302" i="62"/>
  <c r="E303" i="62"/>
  <c r="E304" i="62"/>
  <c r="E305" i="62"/>
  <c r="E306" i="62"/>
  <c r="E307" i="62"/>
  <c r="E308" i="62"/>
  <c r="E309" i="62"/>
  <c r="E310" i="62"/>
  <c r="E311" i="62"/>
  <c r="E312" i="62"/>
  <c r="E313" i="62"/>
  <c r="E314" i="62"/>
  <c r="E315" i="62"/>
  <c r="E316" i="62"/>
  <c r="E317" i="62"/>
  <c r="E318" i="62"/>
  <c r="E319" i="62"/>
  <c r="E320" i="62"/>
  <c r="E321" i="62"/>
  <c r="E322" i="62"/>
  <c r="E323" i="62"/>
  <c r="E324" i="62"/>
  <c r="E325" i="62"/>
  <c r="E326" i="62"/>
  <c r="E327" i="62"/>
  <c r="E328" i="62"/>
  <c r="E329" i="62"/>
  <c r="E330" i="62"/>
  <c r="E331" i="62"/>
  <c r="E332" i="62"/>
  <c r="E333" i="62"/>
  <c r="E334" i="62"/>
  <c r="E335" i="62"/>
  <c r="E336" i="62"/>
  <c r="E337" i="62"/>
  <c r="E338" i="62"/>
  <c r="E339" i="62"/>
  <c r="E340" i="62"/>
  <c r="E341" i="62"/>
  <c r="E342" i="62"/>
  <c r="E343" i="62"/>
  <c r="E344" i="62"/>
  <c r="E345" i="62"/>
  <c r="E346" i="62"/>
  <c r="E347" i="62"/>
  <c r="E348" i="62"/>
  <c r="E349" i="62"/>
  <c r="E350" i="62"/>
  <c r="E351" i="62"/>
  <c r="E352" i="62"/>
  <c r="E353" i="62"/>
  <c r="E354" i="62"/>
  <c r="E355" i="62"/>
  <c r="E356" i="62"/>
  <c r="E357" i="62"/>
  <c r="E358" i="62"/>
  <c r="E359" i="62"/>
  <c r="E360" i="62"/>
  <c r="E361" i="62"/>
  <c r="E362" i="62"/>
  <c r="E363" i="62"/>
  <c r="E364" i="62"/>
  <c r="E365" i="62"/>
  <c r="E366" i="62"/>
  <c r="E367" i="62"/>
  <c r="E368" i="62"/>
  <c r="E369" i="62"/>
  <c r="E370" i="62"/>
  <c r="E371" i="62"/>
  <c r="E372" i="62"/>
  <c r="E373" i="62"/>
  <c r="E374" i="62"/>
  <c r="E375" i="62"/>
  <c r="E376" i="62"/>
  <c r="E377" i="62"/>
  <c r="E378" i="62"/>
  <c r="E379" i="62"/>
  <c r="E380" i="62"/>
  <c r="E381" i="62"/>
  <c r="E382" i="62"/>
  <c r="E383" i="62"/>
  <c r="E384" i="62"/>
  <c r="E385" i="62"/>
  <c r="E386" i="62"/>
  <c r="E387" i="62"/>
  <c r="E388" i="62"/>
  <c r="E389" i="62"/>
  <c r="E390" i="62"/>
  <c r="E391" i="62"/>
  <c r="E392" i="62"/>
  <c r="E393" i="62"/>
  <c r="E394" i="62"/>
  <c r="E395" i="62"/>
  <c r="E396" i="62"/>
  <c r="E397" i="62"/>
  <c r="E398" i="62"/>
  <c r="E399" i="62"/>
  <c r="E400" i="62"/>
  <c r="E401" i="62"/>
  <c r="E402" i="62"/>
  <c r="E403" i="62"/>
  <c r="E404" i="62"/>
  <c r="E405" i="62"/>
  <c r="E406" i="62"/>
  <c r="E407" i="62"/>
  <c r="E408" i="62"/>
  <c r="E409" i="62"/>
  <c r="E410" i="62"/>
  <c r="E411" i="62"/>
  <c r="E412" i="62"/>
  <c r="E413" i="62"/>
  <c r="E414" i="62"/>
  <c r="E415" i="62"/>
  <c r="E416" i="62"/>
  <c r="E417" i="62"/>
  <c r="E418" i="62"/>
  <c r="E419" i="62"/>
  <c r="E420" i="62"/>
  <c r="E421" i="62"/>
  <c r="E422" i="62"/>
  <c r="E423" i="62"/>
  <c r="E424" i="62"/>
  <c r="E425" i="62"/>
  <c r="E426" i="62"/>
  <c r="E427" i="62"/>
  <c r="E428" i="62"/>
  <c r="E429" i="62"/>
  <c r="E430" i="62"/>
  <c r="E431" i="62"/>
  <c r="E432" i="62"/>
  <c r="E433" i="62"/>
  <c r="E434" i="62"/>
  <c r="E435" i="62"/>
  <c r="E436" i="62"/>
  <c r="E437" i="62"/>
  <c r="E438" i="62"/>
  <c r="E439" i="62"/>
  <c r="E440" i="62"/>
  <c r="E441" i="62"/>
  <c r="E442" i="62"/>
  <c r="E443" i="62"/>
  <c r="E444" i="62"/>
  <c r="E445" i="62"/>
  <c r="E446" i="62"/>
  <c r="E447" i="62"/>
  <c r="E448" i="62"/>
  <c r="E449" i="62"/>
  <c r="E450" i="62"/>
  <c r="E451" i="62"/>
  <c r="E452" i="62"/>
  <c r="E453" i="62"/>
  <c r="E454" i="62"/>
  <c r="E455" i="62"/>
  <c r="E456" i="62"/>
  <c r="E457" i="62"/>
  <c r="E458" i="62"/>
  <c r="E459" i="62"/>
  <c r="E460" i="62"/>
  <c r="E461" i="62"/>
  <c r="E462" i="62"/>
  <c r="E463" i="62"/>
  <c r="E464" i="62"/>
  <c r="E465" i="62"/>
  <c r="E466" i="62"/>
  <c r="E467" i="62"/>
  <c r="E468" i="62"/>
  <c r="E469" i="62"/>
  <c r="E470" i="62"/>
  <c r="E471" i="62"/>
  <c r="E472" i="62"/>
  <c r="E473" i="62"/>
  <c r="E474" i="62"/>
  <c r="E475" i="62"/>
  <c r="E476" i="62"/>
  <c r="E477" i="62"/>
  <c r="E478" i="62"/>
  <c r="E479" i="62"/>
  <c r="E480" i="62"/>
  <c r="E481" i="62"/>
  <c r="E482" i="62"/>
  <c r="E483" i="62"/>
  <c r="E484" i="62"/>
  <c r="E485" i="62"/>
  <c r="E486" i="62"/>
  <c r="E487" i="62"/>
  <c r="E488" i="62"/>
  <c r="E489" i="62"/>
  <c r="E490" i="62"/>
  <c r="E491" i="62"/>
  <c r="E492" i="62"/>
  <c r="E493" i="62"/>
  <c r="E494" i="62"/>
  <c r="E495" i="62"/>
  <c r="E496" i="62"/>
  <c r="E497" i="62"/>
  <c r="E498" i="62"/>
  <c r="E499" i="62"/>
  <c r="E500" i="62"/>
  <c r="E501" i="62"/>
  <c r="E502" i="62"/>
  <c r="E503" i="62"/>
  <c r="E504" i="62"/>
  <c r="E505" i="62"/>
  <c r="E506" i="62"/>
  <c r="E507" i="62"/>
  <c r="E508" i="62"/>
  <c r="E509" i="62"/>
  <c r="E510" i="62"/>
  <c r="E511" i="62"/>
  <c r="E512" i="62"/>
  <c r="E513" i="62"/>
  <c r="E514" i="62"/>
  <c r="E515" i="62"/>
  <c r="E516" i="62"/>
  <c r="E517" i="62"/>
  <c r="E518" i="62"/>
  <c r="E519" i="62"/>
  <c r="E520" i="62"/>
  <c r="E521" i="62"/>
  <c r="E522" i="62"/>
  <c r="E523" i="62"/>
  <c r="E524" i="62"/>
  <c r="E525" i="62"/>
  <c r="E526" i="62"/>
  <c r="E527" i="62"/>
  <c r="E528" i="62"/>
  <c r="E529" i="62"/>
  <c r="E530" i="62"/>
  <c r="E531" i="62"/>
  <c r="E532" i="62"/>
  <c r="E533" i="62"/>
  <c r="E534" i="62"/>
  <c r="E535" i="62"/>
  <c r="E536" i="62"/>
  <c r="E537" i="62"/>
  <c r="E538" i="62"/>
  <c r="E539" i="62"/>
  <c r="E540" i="62"/>
  <c r="E541" i="62"/>
  <c r="E542" i="62"/>
  <c r="E543" i="62"/>
  <c r="E544" i="62"/>
  <c r="E545" i="62"/>
  <c r="E546" i="62"/>
  <c r="E547" i="62"/>
  <c r="E548" i="62"/>
  <c r="E549" i="62"/>
  <c r="E550" i="62"/>
  <c r="E551" i="62"/>
  <c r="E552" i="62"/>
  <c r="E553" i="62"/>
  <c r="E554" i="62"/>
  <c r="E555" i="62"/>
  <c r="E556" i="62"/>
  <c r="E557" i="62"/>
  <c r="E558" i="62"/>
  <c r="E559" i="62"/>
  <c r="E560" i="62"/>
  <c r="E561" i="62"/>
  <c r="E562" i="62"/>
  <c r="E563" i="62"/>
  <c r="E564" i="62"/>
  <c r="E565" i="62"/>
  <c r="E566" i="62"/>
  <c r="E567" i="62"/>
  <c r="E568" i="62"/>
  <c r="E569" i="62"/>
  <c r="E570" i="62"/>
  <c r="E571" i="62"/>
  <c r="E572" i="62"/>
  <c r="E573" i="62"/>
  <c r="E574" i="62"/>
  <c r="E575" i="62"/>
  <c r="E576" i="62"/>
  <c r="L201" i="62"/>
  <c r="M201" i="62"/>
  <c r="N201" i="62"/>
  <c r="O201" i="62"/>
  <c r="P201" i="62"/>
  <c r="L202" i="62"/>
  <c r="M202" i="62"/>
  <c r="N202" i="62"/>
  <c r="O202" i="62"/>
  <c r="P202" i="62"/>
  <c r="L203" i="62"/>
  <c r="M203" i="62"/>
  <c r="N203" i="62"/>
  <c r="O203" i="62"/>
  <c r="P203" i="62"/>
  <c r="L204" i="62"/>
  <c r="M204" i="62"/>
  <c r="N204" i="62"/>
  <c r="O204" i="62"/>
  <c r="P204" i="62"/>
  <c r="L205" i="62"/>
  <c r="M205" i="62"/>
  <c r="N205" i="62"/>
  <c r="O205" i="62"/>
  <c r="P205" i="62"/>
  <c r="L206" i="62"/>
  <c r="M206" i="62"/>
  <c r="N206" i="62"/>
  <c r="O206" i="62"/>
  <c r="P206" i="62"/>
  <c r="L207" i="62"/>
  <c r="M207" i="62"/>
  <c r="N207" i="62"/>
  <c r="O207" i="62"/>
  <c r="P207" i="62"/>
  <c r="L208" i="62"/>
  <c r="M208" i="62"/>
  <c r="N208" i="62"/>
  <c r="O208" i="62"/>
  <c r="P208" i="62"/>
  <c r="L209" i="62"/>
  <c r="M209" i="62"/>
  <c r="N209" i="62"/>
  <c r="O209" i="62"/>
  <c r="P209" i="62"/>
  <c r="L210" i="62"/>
  <c r="M210" i="62"/>
  <c r="N210" i="62"/>
  <c r="O210" i="62"/>
  <c r="P210" i="62"/>
  <c r="L211" i="62"/>
  <c r="M211" i="62"/>
  <c r="N211" i="62"/>
  <c r="O211" i="62"/>
  <c r="P211" i="62"/>
  <c r="L212" i="62"/>
  <c r="M212" i="62"/>
  <c r="N212" i="62"/>
  <c r="O212" i="62"/>
  <c r="P212" i="62"/>
  <c r="L213" i="62"/>
  <c r="M213" i="62"/>
  <c r="N213" i="62"/>
  <c r="O213" i="62"/>
  <c r="P213" i="62"/>
  <c r="L214" i="62"/>
  <c r="M214" i="62"/>
  <c r="N214" i="62"/>
  <c r="O214" i="62"/>
  <c r="P214" i="62"/>
  <c r="L215" i="62"/>
  <c r="M215" i="62"/>
  <c r="N215" i="62"/>
  <c r="O215" i="62"/>
  <c r="P215" i="62"/>
  <c r="L216" i="62"/>
  <c r="M216" i="62"/>
  <c r="N216" i="62"/>
  <c r="O216" i="62"/>
  <c r="P216" i="62"/>
  <c r="L217" i="62"/>
  <c r="M217" i="62"/>
  <c r="N217" i="62"/>
  <c r="O217" i="62"/>
  <c r="P217" i="62"/>
  <c r="L218" i="62"/>
  <c r="M218" i="62"/>
  <c r="N218" i="62"/>
  <c r="O218" i="62"/>
  <c r="P218" i="62"/>
  <c r="L219" i="62"/>
  <c r="M219" i="62"/>
  <c r="N219" i="62"/>
  <c r="O219" i="62"/>
  <c r="P219" i="62"/>
  <c r="L220" i="62"/>
  <c r="M220" i="62"/>
  <c r="N220" i="62"/>
  <c r="O220" i="62"/>
  <c r="P220" i="62"/>
  <c r="L221" i="62"/>
  <c r="M221" i="62"/>
  <c r="N221" i="62"/>
  <c r="O221" i="62"/>
  <c r="P221" i="62"/>
  <c r="L222" i="62"/>
  <c r="M222" i="62"/>
  <c r="N222" i="62"/>
  <c r="O222" i="62"/>
  <c r="P222" i="62"/>
  <c r="L223" i="62"/>
  <c r="M223" i="62"/>
  <c r="N223" i="62"/>
  <c r="O223" i="62"/>
  <c r="P223" i="62"/>
  <c r="L224" i="62"/>
  <c r="M224" i="62"/>
  <c r="N224" i="62"/>
  <c r="O224" i="62"/>
  <c r="P224" i="62"/>
  <c r="L225" i="62"/>
  <c r="M225" i="62"/>
  <c r="N225" i="62"/>
  <c r="O225" i="62"/>
  <c r="P225" i="62"/>
  <c r="L226" i="62"/>
  <c r="M226" i="62"/>
  <c r="N226" i="62"/>
  <c r="O226" i="62"/>
  <c r="P226" i="62"/>
  <c r="L227" i="62"/>
  <c r="M227" i="62"/>
  <c r="N227" i="62"/>
  <c r="O227" i="62"/>
  <c r="P227" i="62"/>
  <c r="L228" i="62"/>
  <c r="M228" i="62"/>
  <c r="N228" i="62"/>
  <c r="O228" i="62"/>
  <c r="P228" i="62"/>
  <c r="L229" i="62"/>
  <c r="M229" i="62"/>
  <c r="N229" i="62"/>
  <c r="O229" i="62"/>
  <c r="P229" i="62"/>
  <c r="L230" i="62"/>
  <c r="M230" i="62"/>
  <c r="N230" i="62"/>
  <c r="O230" i="62"/>
  <c r="P230" i="62"/>
  <c r="L231" i="62"/>
  <c r="M231" i="62"/>
  <c r="N231" i="62"/>
  <c r="O231" i="62"/>
  <c r="P231" i="62"/>
  <c r="L232" i="62"/>
  <c r="M232" i="62"/>
  <c r="N232" i="62"/>
  <c r="O232" i="62"/>
  <c r="P232" i="62"/>
  <c r="L233" i="62"/>
  <c r="M233" i="62"/>
  <c r="N233" i="62"/>
  <c r="O233" i="62"/>
  <c r="P233" i="62"/>
  <c r="L234" i="62"/>
  <c r="M234" i="62"/>
  <c r="N234" i="62"/>
  <c r="O234" i="62"/>
  <c r="P234" i="62"/>
  <c r="L235" i="62"/>
  <c r="M235" i="62"/>
  <c r="N235" i="62"/>
  <c r="O235" i="62"/>
  <c r="P235" i="62"/>
  <c r="L236" i="62"/>
  <c r="M236" i="62"/>
  <c r="N236" i="62"/>
  <c r="O236" i="62"/>
  <c r="P236" i="62"/>
  <c r="L237" i="62"/>
  <c r="M237" i="62"/>
  <c r="N237" i="62"/>
  <c r="O237" i="62"/>
  <c r="P237" i="62"/>
  <c r="L238" i="62"/>
  <c r="M238" i="62"/>
  <c r="N238" i="62"/>
  <c r="O238" i="62"/>
  <c r="P238" i="62"/>
  <c r="L239" i="62"/>
  <c r="M239" i="62"/>
  <c r="N239" i="62"/>
  <c r="O239" i="62"/>
  <c r="P239" i="62"/>
  <c r="L240" i="62"/>
  <c r="M240" i="62"/>
  <c r="N240" i="62"/>
  <c r="O240" i="62"/>
  <c r="P240" i="62"/>
  <c r="L241" i="62"/>
  <c r="M241" i="62"/>
  <c r="N241" i="62"/>
  <c r="O241" i="62"/>
  <c r="P241" i="62"/>
  <c r="L242" i="62"/>
  <c r="M242" i="62"/>
  <c r="N242" i="62"/>
  <c r="O242" i="62"/>
  <c r="P242" i="62"/>
  <c r="L243" i="62"/>
  <c r="M243" i="62"/>
  <c r="N243" i="62"/>
  <c r="O243" i="62"/>
  <c r="P243" i="62"/>
  <c r="L244" i="62"/>
  <c r="M244" i="62"/>
  <c r="N244" i="62"/>
  <c r="O244" i="62"/>
  <c r="P244" i="62"/>
  <c r="L245" i="62"/>
  <c r="M245" i="62"/>
  <c r="N245" i="62"/>
  <c r="O245" i="62"/>
  <c r="P245" i="62"/>
  <c r="L246" i="62"/>
  <c r="M246" i="62"/>
  <c r="N246" i="62"/>
  <c r="O246" i="62"/>
  <c r="P246" i="62"/>
  <c r="L247" i="62"/>
  <c r="M247" i="62"/>
  <c r="N247" i="62"/>
  <c r="O247" i="62"/>
  <c r="P247" i="62"/>
  <c r="L248" i="62"/>
  <c r="M248" i="62"/>
  <c r="N248" i="62"/>
  <c r="O248" i="62"/>
  <c r="P248" i="62"/>
  <c r="L249" i="62"/>
  <c r="M249" i="62"/>
  <c r="N249" i="62"/>
  <c r="O249" i="62"/>
  <c r="P249" i="62"/>
  <c r="L250" i="62"/>
  <c r="M250" i="62"/>
  <c r="N250" i="62"/>
  <c r="O250" i="62"/>
  <c r="P250" i="62"/>
  <c r="L251" i="62"/>
  <c r="M251" i="62"/>
  <c r="N251" i="62"/>
  <c r="O251" i="62"/>
  <c r="P251" i="62"/>
  <c r="L252" i="62"/>
  <c r="M252" i="62"/>
  <c r="N252" i="62"/>
  <c r="O252" i="62"/>
  <c r="P252" i="62"/>
  <c r="L253" i="62"/>
  <c r="M253" i="62"/>
  <c r="N253" i="62"/>
  <c r="O253" i="62"/>
  <c r="P253" i="62"/>
  <c r="L254" i="62"/>
  <c r="M254" i="62"/>
  <c r="N254" i="62"/>
  <c r="O254" i="62"/>
  <c r="P254" i="62"/>
  <c r="L255" i="62"/>
  <c r="M255" i="62"/>
  <c r="N255" i="62"/>
  <c r="O255" i="62"/>
  <c r="P255" i="62"/>
  <c r="L256" i="62"/>
  <c r="M256" i="62"/>
  <c r="N256" i="62"/>
  <c r="O256" i="62"/>
  <c r="P256" i="62"/>
  <c r="L257" i="62"/>
  <c r="M257" i="62"/>
  <c r="N257" i="62"/>
  <c r="O257" i="62"/>
  <c r="P257" i="62"/>
  <c r="L258" i="62"/>
  <c r="M258" i="62"/>
  <c r="N258" i="62"/>
  <c r="O258" i="62"/>
  <c r="P258" i="62"/>
  <c r="L259" i="62"/>
  <c r="M259" i="62"/>
  <c r="N259" i="62"/>
  <c r="O259" i="62"/>
  <c r="P259" i="62"/>
  <c r="L260" i="62"/>
  <c r="M260" i="62"/>
  <c r="N260" i="62"/>
  <c r="O260" i="62"/>
  <c r="P260" i="62"/>
  <c r="L261" i="62"/>
  <c r="M261" i="62"/>
  <c r="N261" i="62"/>
  <c r="O261" i="62"/>
  <c r="P261" i="62"/>
  <c r="L262" i="62"/>
  <c r="M262" i="62"/>
  <c r="N262" i="62"/>
  <c r="O262" i="62"/>
  <c r="P262" i="62"/>
  <c r="L263" i="62"/>
  <c r="M263" i="62"/>
  <c r="N263" i="62"/>
  <c r="O263" i="62"/>
  <c r="P263" i="62"/>
  <c r="L264" i="62"/>
  <c r="M264" i="62"/>
  <c r="N264" i="62"/>
  <c r="O264" i="62"/>
  <c r="P264" i="62"/>
  <c r="L265" i="62"/>
  <c r="M265" i="62"/>
  <c r="N265" i="62"/>
  <c r="O265" i="62"/>
  <c r="P265" i="62"/>
  <c r="L266" i="62"/>
  <c r="M266" i="62"/>
  <c r="N266" i="62"/>
  <c r="O266" i="62"/>
  <c r="P266" i="62"/>
  <c r="L267" i="62"/>
  <c r="M267" i="62"/>
  <c r="N267" i="62"/>
  <c r="O267" i="62"/>
  <c r="P267" i="62"/>
  <c r="L268" i="62"/>
  <c r="M268" i="62"/>
  <c r="N268" i="62"/>
  <c r="O268" i="62"/>
  <c r="P268" i="62"/>
  <c r="L269" i="62"/>
  <c r="M269" i="62"/>
  <c r="N269" i="62"/>
  <c r="O269" i="62"/>
  <c r="P269" i="62"/>
  <c r="L270" i="62"/>
  <c r="M270" i="62"/>
  <c r="N270" i="62"/>
  <c r="O270" i="62"/>
  <c r="P270" i="62"/>
  <c r="L271" i="62"/>
  <c r="M271" i="62"/>
  <c r="N271" i="62"/>
  <c r="O271" i="62"/>
  <c r="P271" i="62"/>
  <c r="L272" i="62"/>
  <c r="M272" i="62"/>
  <c r="N272" i="62"/>
  <c r="O272" i="62"/>
  <c r="P272" i="62"/>
  <c r="L273" i="62"/>
  <c r="M273" i="62"/>
  <c r="N273" i="62"/>
  <c r="O273" i="62"/>
  <c r="P273" i="62"/>
  <c r="L274" i="62"/>
  <c r="M274" i="62"/>
  <c r="N274" i="62"/>
  <c r="O274" i="62"/>
  <c r="P274" i="62"/>
  <c r="L275" i="62"/>
  <c r="M275" i="62"/>
  <c r="N275" i="62"/>
  <c r="O275" i="62"/>
  <c r="P275" i="62"/>
  <c r="L276" i="62"/>
  <c r="M276" i="62"/>
  <c r="N276" i="62"/>
  <c r="O276" i="62"/>
  <c r="P276" i="62"/>
  <c r="L277" i="62"/>
  <c r="M277" i="62"/>
  <c r="N277" i="62"/>
  <c r="O277" i="62"/>
  <c r="P277" i="62"/>
  <c r="L278" i="62"/>
  <c r="M278" i="62"/>
  <c r="N278" i="62"/>
  <c r="O278" i="62"/>
  <c r="P278" i="62"/>
  <c r="L279" i="62"/>
  <c r="M279" i="62"/>
  <c r="N279" i="62"/>
  <c r="O279" i="62"/>
  <c r="P279" i="62"/>
  <c r="L280" i="62"/>
  <c r="M280" i="62"/>
  <c r="N280" i="62"/>
  <c r="O280" i="62"/>
  <c r="P280" i="62"/>
  <c r="L281" i="62"/>
  <c r="M281" i="62"/>
  <c r="N281" i="62"/>
  <c r="O281" i="62"/>
  <c r="P281" i="62"/>
  <c r="L282" i="62"/>
  <c r="M282" i="62"/>
  <c r="N282" i="62"/>
  <c r="O282" i="62"/>
  <c r="P282" i="62"/>
  <c r="L283" i="62"/>
  <c r="M283" i="62"/>
  <c r="N283" i="62"/>
  <c r="O283" i="62"/>
  <c r="P283" i="62"/>
  <c r="L284" i="62"/>
  <c r="M284" i="62"/>
  <c r="N284" i="62"/>
  <c r="O284" i="62"/>
  <c r="P284" i="62"/>
  <c r="L285" i="62"/>
  <c r="M285" i="62"/>
  <c r="N285" i="62"/>
  <c r="O285" i="62"/>
  <c r="P285" i="62"/>
  <c r="L286" i="62"/>
  <c r="M286" i="62"/>
  <c r="N286" i="62"/>
  <c r="O286" i="62"/>
  <c r="P286" i="62"/>
  <c r="L287" i="62"/>
  <c r="M287" i="62"/>
  <c r="N287" i="62"/>
  <c r="O287" i="62"/>
  <c r="P287" i="62"/>
  <c r="L288" i="62"/>
  <c r="M288" i="62"/>
  <c r="N288" i="62"/>
  <c r="O288" i="62"/>
  <c r="P288" i="62"/>
  <c r="L289" i="62"/>
  <c r="M289" i="62"/>
  <c r="N289" i="62"/>
  <c r="O289" i="62"/>
  <c r="P289" i="62"/>
  <c r="L290" i="62"/>
  <c r="M290" i="62"/>
  <c r="N290" i="62"/>
  <c r="O290" i="62"/>
  <c r="P290" i="62"/>
  <c r="L291" i="62"/>
  <c r="M291" i="62"/>
  <c r="N291" i="62"/>
  <c r="O291" i="62"/>
  <c r="P291" i="62"/>
  <c r="L292" i="62"/>
  <c r="M292" i="62"/>
  <c r="N292" i="62"/>
  <c r="O292" i="62"/>
  <c r="P292" i="62"/>
  <c r="L293" i="62"/>
  <c r="M293" i="62"/>
  <c r="N293" i="62"/>
  <c r="O293" i="62"/>
  <c r="P293" i="62"/>
  <c r="L294" i="62"/>
  <c r="M294" i="62"/>
  <c r="N294" i="62"/>
  <c r="O294" i="62"/>
  <c r="P294" i="62"/>
  <c r="L295" i="62"/>
  <c r="M295" i="62"/>
  <c r="N295" i="62"/>
  <c r="O295" i="62"/>
  <c r="P295" i="62"/>
  <c r="L296" i="62"/>
  <c r="M296" i="62"/>
  <c r="N296" i="62"/>
  <c r="O296" i="62"/>
  <c r="P296" i="62"/>
  <c r="L297" i="62"/>
  <c r="M297" i="62"/>
  <c r="N297" i="62"/>
  <c r="O297" i="62"/>
  <c r="P297" i="62"/>
  <c r="L298" i="62"/>
  <c r="M298" i="62"/>
  <c r="N298" i="62"/>
  <c r="O298" i="62"/>
  <c r="P298" i="62"/>
  <c r="L299" i="62"/>
  <c r="M299" i="62"/>
  <c r="N299" i="62"/>
  <c r="O299" i="62"/>
  <c r="P299" i="62"/>
  <c r="L300" i="62"/>
  <c r="M300" i="62"/>
  <c r="N300" i="62"/>
  <c r="O300" i="62"/>
  <c r="P300" i="62"/>
  <c r="L301" i="62"/>
  <c r="M301" i="62"/>
  <c r="N301" i="62"/>
  <c r="O301" i="62"/>
  <c r="P301" i="62"/>
  <c r="L302" i="62"/>
  <c r="M302" i="62"/>
  <c r="N302" i="62"/>
  <c r="O302" i="62"/>
  <c r="P302" i="62"/>
  <c r="L303" i="62"/>
  <c r="M303" i="62"/>
  <c r="N303" i="62"/>
  <c r="O303" i="62"/>
  <c r="P303" i="62"/>
  <c r="L304" i="62"/>
  <c r="M304" i="62"/>
  <c r="N304" i="62"/>
  <c r="O304" i="62"/>
  <c r="P304" i="62"/>
  <c r="L305" i="62"/>
  <c r="M305" i="62"/>
  <c r="N305" i="62"/>
  <c r="O305" i="62"/>
  <c r="P305" i="62"/>
  <c r="L306" i="62"/>
  <c r="M306" i="62"/>
  <c r="N306" i="62"/>
  <c r="O306" i="62"/>
  <c r="P306" i="62"/>
  <c r="L307" i="62"/>
  <c r="M307" i="62"/>
  <c r="N307" i="62"/>
  <c r="O307" i="62"/>
  <c r="P307" i="62"/>
  <c r="L308" i="62"/>
  <c r="M308" i="62"/>
  <c r="N308" i="62"/>
  <c r="O308" i="62"/>
  <c r="P308" i="62"/>
  <c r="L309" i="62"/>
  <c r="M309" i="62"/>
  <c r="N309" i="62"/>
  <c r="O309" i="62"/>
  <c r="P309" i="62"/>
  <c r="L310" i="62"/>
  <c r="M310" i="62"/>
  <c r="N310" i="62"/>
  <c r="O310" i="62"/>
  <c r="P310" i="62"/>
  <c r="L311" i="62"/>
  <c r="M311" i="62"/>
  <c r="N311" i="62"/>
  <c r="O311" i="62"/>
  <c r="P311" i="62"/>
  <c r="L312" i="62"/>
  <c r="M312" i="62"/>
  <c r="N312" i="62"/>
  <c r="O312" i="62"/>
  <c r="P312" i="62"/>
  <c r="L313" i="62"/>
  <c r="M313" i="62"/>
  <c r="N313" i="62"/>
  <c r="O313" i="62"/>
  <c r="P313" i="62"/>
  <c r="L314" i="62"/>
  <c r="M314" i="62"/>
  <c r="N314" i="62"/>
  <c r="O314" i="62"/>
  <c r="P314" i="62"/>
  <c r="L315" i="62"/>
  <c r="M315" i="62"/>
  <c r="N315" i="62"/>
  <c r="O315" i="62"/>
  <c r="P315" i="62"/>
  <c r="L316" i="62"/>
  <c r="M316" i="62"/>
  <c r="N316" i="62"/>
  <c r="O316" i="62"/>
  <c r="P316" i="62"/>
  <c r="L317" i="62"/>
  <c r="M317" i="62"/>
  <c r="N317" i="62"/>
  <c r="O317" i="62"/>
  <c r="P317" i="62"/>
  <c r="L318" i="62"/>
  <c r="M318" i="62"/>
  <c r="N318" i="62"/>
  <c r="O318" i="62"/>
  <c r="P318" i="62"/>
  <c r="L319" i="62"/>
  <c r="M319" i="62"/>
  <c r="N319" i="62"/>
  <c r="O319" i="62"/>
  <c r="P319" i="62"/>
  <c r="L320" i="62"/>
  <c r="M320" i="62"/>
  <c r="N320" i="62"/>
  <c r="O320" i="62"/>
  <c r="P320" i="62"/>
  <c r="L321" i="62"/>
  <c r="M321" i="62"/>
  <c r="N321" i="62"/>
  <c r="O321" i="62"/>
  <c r="P321" i="62"/>
  <c r="L322" i="62"/>
  <c r="M322" i="62"/>
  <c r="N322" i="62"/>
  <c r="O322" i="62"/>
  <c r="P322" i="62"/>
  <c r="L323" i="62"/>
  <c r="M323" i="62"/>
  <c r="N323" i="62"/>
  <c r="O323" i="62"/>
  <c r="P323" i="62"/>
  <c r="L324" i="62"/>
  <c r="M324" i="62"/>
  <c r="N324" i="62"/>
  <c r="O324" i="62"/>
  <c r="P324" i="62"/>
  <c r="L325" i="62"/>
  <c r="M325" i="62"/>
  <c r="N325" i="62"/>
  <c r="O325" i="62"/>
  <c r="P325" i="62"/>
  <c r="L326" i="62"/>
  <c r="M326" i="62"/>
  <c r="N326" i="62"/>
  <c r="O326" i="62"/>
  <c r="P326" i="62"/>
  <c r="L327" i="62"/>
  <c r="M327" i="62"/>
  <c r="N327" i="62"/>
  <c r="O327" i="62"/>
  <c r="P327" i="62"/>
  <c r="L328" i="62"/>
  <c r="M328" i="62"/>
  <c r="N328" i="62"/>
  <c r="O328" i="62"/>
  <c r="P328" i="62"/>
  <c r="L329" i="62"/>
  <c r="M329" i="62"/>
  <c r="N329" i="62"/>
  <c r="O329" i="62"/>
  <c r="P329" i="62"/>
  <c r="L330" i="62"/>
  <c r="M330" i="62"/>
  <c r="N330" i="62"/>
  <c r="O330" i="62"/>
  <c r="P330" i="62"/>
  <c r="L331" i="62"/>
  <c r="M331" i="62"/>
  <c r="N331" i="62"/>
  <c r="O331" i="62"/>
  <c r="P331" i="62"/>
  <c r="L332" i="62"/>
  <c r="M332" i="62"/>
  <c r="N332" i="62"/>
  <c r="O332" i="62"/>
  <c r="P332" i="62"/>
  <c r="L333" i="62"/>
  <c r="M333" i="62"/>
  <c r="N333" i="62"/>
  <c r="O333" i="62"/>
  <c r="P333" i="62"/>
  <c r="L334" i="62"/>
  <c r="M334" i="62"/>
  <c r="N334" i="62"/>
  <c r="O334" i="62"/>
  <c r="P334" i="62"/>
  <c r="L335" i="62"/>
  <c r="M335" i="62"/>
  <c r="N335" i="62"/>
  <c r="O335" i="62"/>
  <c r="P335" i="62"/>
  <c r="L336" i="62"/>
  <c r="M336" i="62"/>
  <c r="N336" i="62"/>
  <c r="O336" i="62"/>
  <c r="P336" i="62"/>
  <c r="L337" i="62"/>
  <c r="M337" i="62"/>
  <c r="N337" i="62"/>
  <c r="O337" i="62"/>
  <c r="P337" i="62"/>
  <c r="L338" i="62"/>
  <c r="M338" i="62"/>
  <c r="N338" i="62"/>
  <c r="O338" i="62"/>
  <c r="P338" i="62"/>
  <c r="L339" i="62"/>
  <c r="M339" i="62"/>
  <c r="N339" i="62"/>
  <c r="O339" i="62"/>
  <c r="P339" i="62"/>
  <c r="L340" i="62"/>
  <c r="M340" i="62"/>
  <c r="N340" i="62"/>
  <c r="O340" i="62"/>
  <c r="P340" i="62"/>
  <c r="L341" i="62"/>
  <c r="M341" i="62"/>
  <c r="N341" i="62"/>
  <c r="O341" i="62"/>
  <c r="P341" i="62"/>
  <c r="L342" i="62"/>
  <c r="M342" i="62"/>
  <c r="N342" i="62"/>
  <c r="O342" i="62"/>
  <c r="P342" i="62"/>
  <c r="L343" i="62"/>
  <c r="M343" i="62"/>
  <c r="N343" i="62"/>
  <c r="O343" i="62"/>
  <c r="P343" i="62"/>
  <c r="L344" i="62"/>
  <c r="M344" i="62"/>
  <c r="N344" i="62"/>
  <c r="O344" i="62"/>
  <c r="P344" i="62"/>
  <c r="L345" i="62"/>
  <c r="M345" i="62"/>
  <c r="N345" i="62"/>
  <c r="O345" i="62"/>
  <c r="P345" i="62"/>
  <c r="L346" i="62"/>
  <c r="M346" i="62"/>
  <c r="N346" i="62"/>
  <c r="O346" i="62"/>
  <c r="P346" i="62"/>
  <c r="L347" i="62"/>
  <c r="M347" i="62"/>
  <c r="N347" i="62"/>
  <c r="O347" i="62"/>
  <c r="P347" i="62"/>
  <c r="L348" i="62"/>
  <c r="M348" i="62"/>
  <c r="N348" i="62"/>
  <c r="O348" i="62"/>
  <c r="P348" i="62"/>
  <c r="L349" i="62"/>
  <c r="M349" i="62"/>
  <c r="N349" i="62"/>
  <c r="O349" i="62"/>
  <c r="P349" i="62"/>
  <c r="L350" i="62"/>
  <c r="M350" i="62"/>
  <c r="N350" i="62"/>
  <c r="O350" i="62"/>
  <c r="P350" i="62"/>
  <c r="L351" i="62"/>
  <c r="M351" i="62"/>
  <c r="N351" i="62"/>
  <c r="O351" i="62"/>
  <c r="P351" i="62"/>
  <c r="L352" i="62"/>
  <c r="M352" i="62"/>
  <c r="N352" i="62"/>
  <c r="O352" i="62"/>
  <c r="P352" i="62"/>
  <c r="L353" i="62"/>
  <c r="M353" i="62"/>
  <c r="N353" i="62"/>
  <c r="O353" i="62"/>
  <c r="P353" i="62"/>
  <c r="L354" i="62"/>
  <c r="M354" i="62"/>
  <c r="N354" i="62"/>
  <c r="O354" i="62"/>
  <c r="P354" i="62"/>
  <c r="L355" i="62"/>
  <c r="M355" i="62"/>
  <c r="N355" i="62"/>
  <c r="O355" i="62"/>
  <c r="P355" i="62"/>
  <c r="L356" i="62"/>
  <c r="M356" i="62"/>
  <c r="N356" i="62"/>
  <c r="O356" i="62"/>
  <c r="P356" i="62"/>
  <c r="L357" i="62"/>
  <c r="M357" i="62"/>
  <c r="N357" i="62"/>
  <c r="O357" i="62"/>
  <c r="P357" i="62"/>
  <c r="L358" i="62"/>
  <c r="M358" i="62"/>
  <c r="N358" i="62"/>
  <c r="O358" i="62"/>
  <c r="P358" i="62"/>
  <c r="L359" i="62"/>
  <c r="M359" i="62"/>
  <c r="N359" i="62"/>
  <c r="O359" i="62"/>
  <c r="P359" i="62"/>
  <c r="L360" i="62"/>
  <c r="M360" i="62"/>
  <c r="N360" i="62"/>
  <c r="O360" i="62"/>
  <c r="P360" i="62"/>
  <c r="L361" i="62"/>
  <c r="M361" i="62"/>
  <c r="N361" i="62"/>
  <c r="O361" i="62"/>
  <c r="P361" i="62"/>
  <c r="L362" i="62"/>
  <c r="M362" i="62"/>
  <c r="N362" i="62"/>
  <c r="O362" i="62"/>
  <c r="P362" i="62"/>
  <c r="L363" i="62"/>
  <c r="M363" i="62"/>
  <c r="N363" i="62"/>
  <c r="O363" i="62"/>
  <c r="P363" i="62"/>
  <c r="L364" i="62"/>
  <c r="M364" i="62"/>
  <c r="N364" i="62"/>
  <c r="O364" i="62"/>
  <c r="P364" i="62"/>
  <c r="L365" i="62"/>
  <c r="M365" i="62"/>
  <c r="N365" i="62"/>
  <c r="O365" i="62"/>
  <c r="P365" i="62"/>
  <c r="L366" i="62"/>
  <c r="M366" i="62"/>
  <c r="N366" i="62"/>
  <c r="O366" i="62"/>
  <c r="P366" i="62"/>
  <c r="L367" i="62"/>
  <c r="M367" i="62"/>
  <c r="N367" i="62"/>
  <c r="O367" i="62"/>
  <c r="P367" i="62"/>
  <c r="L368" i="62"/>
  <c r="M368" i="62"/>
  <c r="N368" i="62"/>
  <c r="O368" i="62"/>
  <c r="P368" i="62"/>
  <c r="L369" i="62"/>
  <c r="M369" i="62"/>
  <c r="N369" i="62"/>
  <c r="O369" i="62"/>
  <c r="P369" i="62"/>
  <c r="L370" i="62"/>
  <c r="M370" i="62"/>
  <c r="N370" i="62"/>
  <c r="O370" i="62"/>
  <c r="P370" i="62"/>
  <c r="L371" i="62"/>
  <c r="M371" i="62"/>
  <c r="N371" i="62"/>
  <c r="O371" i="62"/>
  <c r="P371" i="62"/>
  <c r="L372" i="62"/>
  <c r="M372" i="62"/>
  <c r="N372" i="62"/>
  <c r="O372" i="62"/>
  <c r="P372" i="62"/>
  <c r="L373" i="62"/>
  <c r="M373" i="62"/>
  <c r="N373" i="62"/>
  <c r="O373" i="62"/>
  <c r="P373" i="62"/>
  <c r="L374" i="62"/>
  <c r="M374" i="62"/>
  <c r="N374" i="62"/>
  <c r="O374" i="62"/>
  <c r="P374" i="62"/>
  <c r="L375" i="62"/>
  <c r="M375" i="62"/>
  <c r="N375" i="62"/>
  <c r="O375" i="62"/>
  <c r="P375" i="62"/>
  <c r="L376" i="62"/>
  <c r="M376" i="62"/>
  <c r="N376" i="62"/>
  <c r="O376" i="62"/>
  <c r="P376" i="62"/>
  <c r="L377" i="62"/>
  <c r="M377" i="62"/>
  <c r="N377" i="62"/>
  <c r="O377" i="62"/>
  <c r="P377" i="62"/>
  <c r="L378" i="62"/>
  <c r="M378" i="62"/>
  <c r="N378" i="62"/>
  <c r="O378" i="62"/>
  <c r="P378" i="62"/>
  <c r="L379" i="62"/>
  <c r="M379" i="62"/>
  <c r="N379" i="62"/>
  <c r="O379" i="62"/>
  <c r="P379" i="62"/>
  <c r="L380" i="62"/>
  <c r="M380" i="62"/>
  <c r="N380" i="62"/>
  <c r="O380" i="62"/>
  <c r="P380" i="62"/>
  <c r="L381" i="62"/>
  <c r="M381" i="62"/>
  <c r="N381" i="62"/>
  <c r="O381" i="62"/>
  <c r="P381" i="62"/>
  <c r="L382" i="62"/>
  <c r="M382" i="62"/>
  <c r="N382" i="62"/>
  <c r="O382" i="62"/>
  <c r="P382" i="62"/>
  <c r="L383" i="62"/>
  <c r="M383" i="62"/>
  <c r="N383" i="62"/>
  <c r="O383" i="62"/>
  <c r="P383" i="62"/>
  <c r="L384" i="62"/>
  <c r="M384" i="62"/>
  <c r="N384" i="62"/>
  <c r="O384" i="62"/>
  <c r="P384" i="62"/>
  <c r="L385" i="62"/>
  <c r="M385" i="62"/>
  <c r="N385" i="62"/>
  <c r="O385" i="62"/>
  <c r="P385" i="62"/>
  <c r="L386" i="62"/>
  <c r="M386" i="62"/>
  <c r="N386" i="62"/>
  <c r="O386" i="62"/>
  <c r="P386" i="62"/>
  <c r="L387" i="62"/>
  <c r="M387" i="62"/>
  <c r="N387" i="62"/>
  <c r="O387" i="62"/>
  <c r="P387" i="62"/>
  <c r="L388" i="62"/>
  <c r="M388" i="62"/>
  <c r="N388" i="62"/>
  <c r="O388" i="62"/>
  <c r="P388" i="62"/>
  <c r="L389" i="62"/>
  <c r="M389" i="62"/>
  <c r="N389" i="62"/>
  <c r="O389" i="62"/>
  <c r="P389" i="62"/>
  <c r="L390" i="62"/>
  <c r="M390" i="62"/>
  <c r="N390" i="62"/>
  <c r="O390" i="62"/>
  <c r="P390" i="62"/>
  <c r="L391" i="62"/>
  <c r="M391" i="62"/>
  <c r="N391" i="62"/>
  <c r="O391" i="62"/>
  <c r="P391" i="62"/>
  <c r="L392" i="62"/>
  <c r="M392" i="62"/>
  <c r="N392" i="62"/>
  <c r="O392" i="62"/>
  <c r="P392" i="62"/>
  <c r="L393" i="62"/>
  <c r="M393" i="62"/>
  <c r="N393" i="62"/>
  <c r="O393" i="62"/>
  <c r="P393" i="62"/>
  <c r="L394" i="62"/>
  <c r="M394" i="62"/>
  <c r="N394" i="62"/>
  <c r="O394" i="62"/>
  <c r="P394" i="62"/>
  <c r="L395" i="62"/>
  <c r="M395" i="62"/>
  <c r="N395" i="62"/>
  <c r="O395" i="62"/>
  <c r="P395" i="62"/>
  <c r="L396" i="62"/>
  <c r="M396" i="62"/>
  <c r="N396" i="62"/>
  <c r="O396" i="62"/>
  <c r="P396" i="62"/>
  <c r="L397" i="62"/>
  <c r="M397" i="62"/>
  <c r="N397" i="62"/>
  <c r="O397" i="62"/>
  <c r="P397" i="62"/>
  <c r="L398" i="62"/>
  <c r="M398" i="62"/>
  <c r="N398" i="62"/>
  <c r="O398" i="62"/>
  <c r="P398" i="62"/>
  <c r="L399" i="62"/>
  <c r="M399" i="62"/>
  <c r="N399" i="62"/>
  <c r="O399" i="62"/>
  <c r="P399" i="62"/>
  <c r="L400" i="62"/>
  <c r="M400" i="62"/>
  <c r="N400" i="62"/>
  <c r="O400" i="62"/>
  <c r="P400" i="62"/>
  <c r="L401" i="62"/>
  <c r="M401" i="62"/>
  <c r="N401" i="62"/>
  <c r="O401" i="62"/>
  <c r="P401" i="62"/>
  <c r="L402" i="62"/>
  <c r="M402" i="62"/>
  <c r="N402" i="62"/>
  <c r="O402" i="62"/>
  <c r="P402" i="62"/>
  <c r="L403" i="62"/>
  <c r="M403" i="62"/>
  <c r="N403" i="62"/>
  <c r="O403" i="62"/>
  <c r="P403" i="62"/>
  <c r="L404" i="62"/>
  <c r="M404" i="62"/>
  <c r="N404" i="62"/>
  <c r="O404" i="62"/>
  <c r="P404" i="62"/>
  <c r="L405" i="62"/>
  <c r="M405" i="62"/>
  <c r="N405" i="62"/>
  <c r="O405" i="62"/>
  <c r="P405" i="62"/>
  <c r="L406" i="62"/>
  <c r="M406" i="62"/>
  <c r="N406" i="62"/>
  <c r="O406" i="62"/>
  <c r="P406" i="62"/>
  <c r="L407" i="62"/>
  <c r="M407" i="62"/>
  <c r="N407" i="62"/>
  <c r="O407" i="62"/>
  <c r="P407" i="62"/>
  <c r="L408" i="62"/>
  <c r="M408" i="62"/>
  <c r="N408" i="62"/>
  <c r="O408" i="62"/>
  <c r="P408" i="62"/>
  <c r="L409" i="62"/>
  <c r="M409" i="62"/>
  <c r="N409" i="62"/>
  <c r="O409" i="62"/>
  <c r="P409" i="62"/>
  <c r="L410" i="62"/>
  <c r="M410" i="62"/>
  <c r="N410" i="62"/>
  <c r="O410" i="62"/>
  <c r="P410" i="62"/>
  <c r="L411" i="62"/>
  <c r="M411" i="62"/>
  <c r="N411" i="62"/>
  <c r="O411" i="62"/>
  <c r="P411" i="62"/>
  <c r="L412" i="62"/>
  <c r="M412" i="62"/>
  <c r="N412" i="62"/>
  <c r="O412" i="62"/>
  <c r="P412" i="62"/>
  <c r="L413" i="62"/>
  <c r="M413" i="62"/>
  <c r="N413" i="62"/>
  <c r="O413" i="62"/>
  <c r="P413" i="62"/>
  <c r="L414" i="62"/>
  <c r="M414" i="62"/>
  <c r="N414" i="62"/>
  <c r="O414" i="62"/>
  <c r="P414" i="62"/>
  <c r="L415" i="62"/>
  <c r="M415" i="62"/>
  <c r="N415" i="62"/>
  <c r="O415" i="62"/>
  <c r="P415" i="62"/>
  <c r="L416" i="62"/>
  <c r="M416" i="62"/>
  <c r="N416" i="62"/>
  <c r="O416" i="62"/>
  <c r="P416" i="62"/>
  <c r="L417" i="62"/>
  <c r="M417" i="62"/>
  <c r="N417" i="62"/>
  <c r="O417" i="62"/>
  <c r="P417" i="62"/>
  <c r="L418" i="62"/>
  <c r="M418" i="62"/>
  <c r="N418" i="62"/>
  <c r="O418" i="62"/>
  <c r="P418" i="62"/>
  <c r="L419" i="62"/>
  <c r="M419" i="62"/>
  <c r="N419" i="62"/>
  <c r="O419" i="62"/>
  <c r="P419" i="62"/>
  <c r="L420" i="62"/>
  <c r="M420" i="62"/>
  <c r="N420" i="62"/>
  <c r="O420" i="62"/>
  <c r="P420" i="62"/>
  <c r="L421" i="62"/>
  <c r="M421" i="62"/>
  <c r="N421" i="62"/>
  <c r="O421" i="62"/>
  <c r="P421" i="62"/>
  <c r="L422" i="62"/>
  <c r="M422" i="62"/>
  <c r="N422" i="62"/>
  <c r="O422" i="62"/>
  <c r="P422" i="62"/>
  <c r="L423" i="62"/>
  <c r="M423" i="62"/>
  <c r="N423" i="62"/>
  <c r="O423" i="62"/>
  <c r="P423" i="62"/>
  <c r="L424" i="62"/>
  <c r="M424" i="62"/>
  <c r="N424" i="62"/>
  <c r="O424" i="62"/>
  <c r="P424" i="62"/>
  <c r="L425" i="62"/>
  <c r="M425" i="62"/>
  <c r="N425" i="62"/>
  <c r="O425" i="62"/>
  <c r="P425" i="62"/>
  <c r="L426" i="62"/>
  <c r="M426" i="62"/>
  <c r="N426" i="62"/>
  <c r="O426" i="62"/>
  <c r="P426" i="62"/>
  <c r="L427" i="62"/>
  <c r="M427" i="62"/>
  <c r="N427" i="62"/>
  <c r="O427" i="62"/>
  <c r="P427" i="62"/>
  <c r="L428" i="62"/>
  <c r="M428" i="62"/>
  <c r="N428" i="62"/>
  <c r="O428" i="62"/>
  <c r="P428" i="62"/>
  <c r="L429" i="62"/>
  <c r="M429" i="62"/>
  <c r="N429" i="62"/>
  <c r="O429" i="62"/>
  <c r="P429" i="62"/>
  <c r="L430" i="62"/>
  <c r="M430" i="62"/>
  <c r="N430" i="62"/>
  <c r="O430" i="62"/>
  <c r="P430" i="62"/>
  <c r="L431" i="62"/>
  <c r="M431" i="62"/>
  <c r="N431" i="62"/>
  <c r="O431" i="62"/>
  <c r="P431" i="62"/>
  <c r="L432" i="62"/>
  <c r="M432" i="62"/>
  <c r="N432" i="62"/>
  <c r="O432" i="62"/>
  <c r="P432" i="62"/>
  <c r="L433" i="62"/>
  <c r="M433" i="62"/>
  <c r="N433" i="62"/>
  <c r="O433" i="62"/>
  <c r="P433" i="62"/>
  <c r="L434" i="62"/>
  <c r="M434" i="62"/>
  <c r="N434" i="62"/>
  <c r="O434" i="62"/>
  <c r="P434" i="62"/>
  <c r="L435" i="62"/>
  <c r="M435" i="62"/>
  <c r="N435" i="62"/>
  <c r="O435" i="62"/>
  <c r="P435" i="62"/>
  <c r="L436" i="62"/>
  <c r="M436" i="62"/>
  <c r="N436" i="62"/>
  <c r="O436" i="62"/>
  <c r="P436" i="62"/>
  <c r="L437" i="62"/>
  <c r="M437" i="62"/>
  <c r="N437" i="62"/>
  <c r="O437" i="62"/>
  <c r="P437" i="62"/>
  <c r="L438" i="62"/>
  <c r="M438" i="62"/>
  <c r="N438" i="62"/>
  <c r="O438" i="62"/>
  <c r="P438" i="62"/>
  <c r="L439" i="62"/>
  <c r="M439" i="62"/>
  <c r="N439" i="62"/>
  <c r="O439" i="62"/>
  <c r="P439" i="62"/>
  <c r="L440" i="62"/>
  <c r="M440" i="62"/>
  <c r="N440" i="62"/>
  <c r="O440" i="62"/>
  <c r="P440" i="62"/>
  <c r="L441" i="62"/>
  <c r="M441" i="62"/>
  <c r="N441" i="62"/>
  <c r="O441" i="62"/>
  <c r="P441" i="62"/>
  <c r="L442" i="62"/>
  <c r="M442" i="62"/>
  <c r="N442" i="62"/>
  <c r="O442" i="62"/>
  <c r="P442" i="62"/>
  <c r="L443" i="62"/>
  <c r="M443" i="62"/>
  <c r="N443" i="62"/>
  <c r="O443" i="62"/>
  <c r="P443" i="62"/>
  <c r="L444" i="62"/>
  <c r="M444" i="62"/>
  <c r="N444" i="62"/>
  <c r="O444" i="62"/>
  <c r="P444" i="62"/>
  <c r="L445" i="62"/>
  <c r="M445" i="62"/>
  <c r="N445" i="62"/>
  <c r="O445" i="62"/>
  <c r="P445" i="62"/>
  <c r="L446" i="62"/>
  <c r="M446" i="62"/>
  <c r="N446" i="62"/>
  <c r="O446" i="62"/>
  <c r="P446" i="62"/>
  <c r="L447" i="62"/>
  <c r="M447" i="62"/>
  <c r="N447" i="62"/>
  <c r="O447" i="62"/>
  <c r="P447" i="62"/>
  <c r="L448" i="62"/>
  <c r="M448" i="62"/>
  <c r="N448" i="62"/>
  <c r="O448" i="62"/>
  <c r="P448" i="62"/>
  <c r="L449" i="62"/>
  <c r="M449" i="62"/>
  <c r="N449" i="62"/>
  <c r="O449" i="62"/>
  <c r="P449" i="62"/>
  <c r="L450" i="62"/>
  <c r="M450" i="62"/>
  <c r="N450" i="62"/>
  <c r="O450" i="62"/>
  <c r="P450" i="62"/>
  <c r="L451" i="62"/>
  <c r="M451" i="62"/>
  <c r="N451" i="62"/>
  <c r="O451" i="62"/>
  <c r="P451" i="62"/>
  <c r="L452" i="62"/>
  <c r="M452" i="62"/>
  <c r="N452" i="62"/>
  <c r="O452" i="62"/>
  <c r="P452" i="62"/>
  <c r="L453" i="62"/>
  <c r="M453" i="62"/>
  <c r="N453" i="62"/>
  <c r="O453" i="62"/>
  <c r="P453" i="62"/>
  <c r="L454" i="62"/>
  <c r="M454" i="62"/>
  <c r="N454" i="62"/>
  <c r="O454" i="62"/>
  <c r="P454" i="62"/>
  <c r="L455" i="62"/>
  <c r="M455" i="62"/>
  <c r="N455" i="62"/>
  <c r="O455" i="62"/>
  <c r="P455" i="62"/>
  <c r="L456" i="62"/>
  <c r="M456" i="62"/>
  <c r="N456" i="62"/>
  <c r="O456" i="62"/>
  <c r="P456" i="62"/>
  <c r="L457" i="62"/>
  <c r="M457" i="62"/>
  <c r="N457" i="62"/>
  <c r="O457" i="62"/>
  <c r="P457" i="62"/>
  <c r="L458" i="62"/>
  <c r="M458" i="62"/>
  <c r="N458" i="62"/>
  <c r="O458" i="62"/>
  <c r="P458" i="62"/>
  <c r="L459" i="62"/>
  <c r="M459" i="62"/>
  <c r="N459" i="62"/>
  <c r="O459" i="62"/>
  <c r="P459" i="62"/>
  <c r="L460" i="62"/>
  <c r="M460" i="62"/>
  <c r="N460" i="62"/>
  <c r="O460" i="62"/>
  <c r="P460" i="62"/>
  <c r="L461" i="62"/>
  <c r="M461" i="62"/>
  <c r="N461" i="62"/>
  <c r="O461" i="62"/>
  <c r="P461" i="62"/>
  <c r="L462" i="62"/>
  <c r="M462" i="62"/>
  <c r="N462" i="62"/>
  <c r="O462" i="62"/>
  <c r="P462" i="62"/>
  <c r="L463" i="62"/>
  <c r="M463" i="62"/>
  <c r="N463" i="62"/>
  <c r="O463" i="62"/>
  <c r="P463" i="62"/>
  <c r="L464" i="62"/>
  <c r="M464" i="62"/>
  <c r="N464" i="62"/>
  <c r="O464" i="62"/>
  <c r="P464" i="62"/>
  <c r="L465" i="62"/>
  <c r="M465" i="62"/>
  <c r="N465" i="62"/>
  <c r="O465" i="62"/>
  <c r="P465" i="62"/>
  <c r="L466" i="62"/>
  <c r="M466" i="62"/>
  <c r="N466" i="62"/>
  <c r="O466" i="62"/>
  <c r="P466" i="62"/>
  <c r="L467" i="62"/>
  <c r="M467" i="62"/>
  <c r="N467" i="62"/>
  <c r="O467" i="62"/>
  <c r="P467" i="62"/>
  <c r="L468" i="62"/>
  <c r="M468" i="62"/>
  <c r="N468" i="62"/>
  <c r="O468" i="62"/>
  <c r="P468" i="62"/>
  <c r="L469" i="62"/>
  <c r="M469" i="62"/>
  <c r="N469" i="62"/>
  <c r="O469" i="62"/>
  <c r="P469" i="62"/>
  <c r="L470" i="62"/>
  <c r="M470" i="62"/>
  <c r="N470" i="62"/>
  <c r="O470" i="62"/>
  <c r="P470" i="62"/>
  <c r="L471" i="62"/>
  <c r="M471" i="62"/>
  <c r="N471" i="62"/>
  <c r="O471" i="62"/>
  <c r="P471" i="62"/>
  <c r="L472" i="62"/>
  <c r="M472" i="62"/>
  <c r="N472" i="62"/>
  <c r="O472" i="62"/>
  <c r="P472" i="62"/>
  <c r="L473" i="62"/>
  <c r="M473" i="62"/>
  <c r="N473" i="62"/>
  <c r="O473" i="62"/>
  <c r="P473" i="62"/>
  <c r="L474" i="62"/>
  <c r="M474" i="62"/>
  <c r="N474" i="62"/>
  <c r="O474" i="62"/>
  <c r="P474" i="62"/>
  <c r="L475" i="62"/>
  <c r="M475" i="62"/>
  <c r="N475" i="62"/>
  <c r="O475" i="62"/>
  <c r="P475" i="62"/>
  <c r="L476" i="62"/>
  <c r="M476" i="62"/>
  <c r="N476" i="62"/>
  <c r="O476" i="62"/>
  <c r="P476" i="62"/>
  <c r="L477" i="62"/>
  <c r="M477" i="62"/>
  <c r="N477" i="62"/>
  <c r="O477" i="62"/>
  <c r="P477" i="62"/>
  <c r="L478" i="62"/>
  <c r="M478" i="62"/>
  <c r="N478" i="62"/>
  <c r="O478" i="62"/>
  <c r="P478" i="62"/>
  <c r="L479" i="62"/>
  <c r="M479" i="62"/>
  <c r="N479" i="62"/>
  <c r="O479" i="62"/>
  <c r="P479" i="62"/>
  <c r="L480" i="62"/>
  <c r="M480" i="62"/>
  <c r="N480" i="62"/>
  <c r="O480" i="62"/>
  <c r="P480" i="62"/>
  <c r="L481" i="62"/>
  <c r="M481" i="62"/>
  <c r="N481" i="62"/>
  <c r="O481" i="62"/>
  <c r="P481" i="62"/>
  <c r="L482" i="62"/>
  <c r="M482" i="62"/>
  <c r="N482" i="62"/>
  <c r="O482" i="62"/>
  <c r="P482" i="62"/>
  <c r="L483" i="62"/>
  <c r="M483" i="62"/>
  <c r="N483" i="62"/>
  <c r="O483" i="62"/>
  <c r="P483" i="62"/>
  <c r="L484" i="62"/>
  <c r="M484" i="62"/>
  <c r="N484" i="62"/>
  <c r="O484" i="62"/>
  <c r="P484" i="62"/>
  <c r="L485" i="62"/>
  <c r="M485" i="62"/>
  <c r="N485" i="62"/>
  <c r="O485" i="62"/>
  <c r="P485" i="62"/>
  <c r="L486" i="62"/>
  <c r="M486" i="62"/>
  <c r="N486" i="62"/>
  <c r="O486" i="62"/>
  <c r="P486" i="62"/>
  <c r="L487" i="62"/>
  <c r="M487" i="62"/>
  <c r="N487" i="62"/>
  <c r="O487" i="62"/>
  <c r="P487" i="62"/>
  <c r="L488" i="62"/>
  <c r="M488" i="62"/>
  <c r="N488" i="62"/>
  <c r="O488" i="62"/>
  <c r="P488" i="62"/>
  <c r="L489" i="62"/>
  <c r="M489" i="62"/>
  <c r="N489" i="62"/>
  <c r="O489" i="62"/>
  <c r="P489" i="62"/>
  <c r="L490" i="62"/>
  <c r="M490" i="62"/>
  <c r="N490" i="62"/>
  <c r="O490" i="62"/>
  <c r="P490" i="62"/>
  <c r="L491" i="62"/>
  <c r="M491" i="62"/>
  <c r="N491" i="62"/>
  <c r="O491" i="62"/>
  <c r="P491" i="62"/>
  <c r="L492" i="62"/>
  <c r="M492" i="62"/>
  <c r="N492" i="62"/>
  <c r="O492" i="62"/>
  <c r="P492" i="62"/>
  <c r="L493" i="62"/>
  <c r="M493" i="62"/>
  <c r="N493" i="62"/>
  <c r="O493" i="62"/>
  <c r="P493" i="62"/>
  <c r="L494" i="62"/>
  <c r="M494" i="62"/>
  <c r="N494" i="62"/>
  <c r="O494" i="62"/>
  <c r="P494" i="62"/>
  <c r="L495" i="62"/>
  <c r="M495" i="62"/>
  <c r="N495" i="62"/>
  <c r="O495" i="62"/>
  <c r="P495" i="62"/>
  <c r="L496" i="62"/>
  <c r="M496" i="62"/>
  <c r="N496" i="62"/>
  <c r="O496" i="62"/>
  <c r="P496" i="62"/>
  <c r="L497" i="62"/>
  <c r="M497" i="62"/>
  <c r="N497" i="62"/>
  <c r="O497" i="62"/>
  <c r="P497" i="62"/>
  <c r="L498" i="62"/>
  <c r="M498" i="62"/>
  <c r="N498" i="62"/>
  <c r="O498" i="62"/>
  <c r="P498" i="62"/>
  <c r="L499" i="62"/>
  <c r="M499" i="62"/>
  <c r="N499" i="62"/>
  <c r="O499" i="62"/>
  <c r="P499" i="62"/>
  <c r="L500" i="62"/>
  <c r="M500" i="62"/>
  <c r="N500" i="62"/>
  <c r="O500" i="62"/>
  <c r="P500" i="62"/>
  <c r="L501" i="62"/>
  <c r="M501" i="62"/>
  <c r="N501" i="62"/>
  <c r="O501" i="62"/>
  <c r="P501" i="62"/>
  <c r="L502" i="62"/>
  <c r="M502" i="62"/>
  <c r="N502" i="62"/>
  <c r="O502" i="62"/>
  <c r="P502" i="62"/>
  <c r="L503" i="62"/>
  <c r="M503" i="62"/>
  <c r="N503" i="62"/>
  <c r="O503" i="62"/>
  <c r="P503" i="62"/>
  <c r="L504" i="62"/>
  <c r="M504" i="62"/>
  <c r="N504" i="62"/>
  <c r="O504" i="62"/>
  <c r="P504" i="62"/>
  <c r="L505" i="62"/>
  <c r="M505" i="62"/>
  <c r="N505" i="62"/>
  <c r="O505" i="62"/>
  <c r="P505" i="62"/>
  <c r="L506" i="62"/>
  <c r="M506" i="62"/>
  <c r="N506" i="62"/>
  <c r="O506" i="62"/>
  <c r="P506" i="62"/>
  <c r="L507" i="62"/>
  <c r="M507" i="62"/>
  <c r="N507" i="62"/>
  <c r="O507" i="62"/>
  <c r="P507" i="62"/>
  <c r="L508" i="62"/>
  <c r="M508" i="62"/>
  <c r="N508" i="62"/>
  <c r="O508" i="62"/>
  <c r="P508" i="62"/>
  <c r="L509" i="62"/>
  <c r="M509" i="62"/>
  <c r="N509" i="62"/>
  <c r="O509" i="62"/>
  <c r="P509" i="62"/>
  <c r="L510" i="62"/>
  <c r="M510" i="62"/>
  <c r="N510" i="62"/>
  <c r="O510" i="62"/>
  <c r="P510" i="62"/>
  <c r="L511" i="62"/>
  <c r="M511" i="62"/>
  <c r="N511" i="62"/>
  <c r="O511" i="62"/>
  <c r="P511" i="62"/>
  <c r="L512" i="62"/>
  <c r="M512" i="62"/>
  <c r="N512" i="62"/>
  <c r="O512" i="62"/>
  <c r="P512" i="62"/>
  <c r="L513" i="62"/>
  <c r="M513" i="62"/>
  <c r="N513" i="62"/>
  <c r="O513" i="62"/>
  <c r="P513" i="62"/>
  <c r="L514" i="62"/>
  <c r="M514" i="62"/>
  <c r="N514" i="62"/>
  <c r="O514" i="62"/>
  <c r="P514" i="62"/>
  <c r="L515" i="62"/>
  <c r="M515" i="62"/>
  <c r="N515" i="62"/>
  <c r="O515" i="62"/>
  <c r="P515" i="62"/>
  <c r="L516" i="62"/>
  <c r="M516" i="62"/>
  <c r="N516" i="62"/>
  <c r="O516" i="62"/>
  <c r="P516" i="62"/>
  <c r="L517" i="62"/>
  <c r="M517" i="62"/>
  <c r="N517" i="62"/>
  <c r="O517" i="62"/>
  <c r="P517" i="62"/>
  <c r="L518" i="62"/>
  <c r="M518" i="62"/>
  <c r="N518" i="62"/>
  <c r="O518" i="62"/>
  <c r="P518" i="62"/>
  <c r="L519" i="62"/>
  <c r="M519" i="62"/>
  <c r="N519" i="62"/>
  <c r="O519" i="62"/>
  <c r="P519" i="62"/>
  <c r="L520" i="62"/>
  <c r="M520" i="62"/>
  <c r="N520" i="62"/>
  <c r="O520" i="62"/>
  <c r="P520" i="62"/>
  <c r="L521" i="62"/>
  <c r="M521" i="62"/>
  <c r="N521" i="62"/>
  <c r="O521" i="62"/>
  <c r="P521" i="62"/>
  <c r="L522" i="62"/>
  <c r="M522" i="62"/>
  <c r="N522" i="62"/>
  <c r="O522" i="62"/>
  <c r="P522" i="62"/>
  <c r="L523" i="62"/>
  <c r="M523" i="62"/>
  <c r="N523" i="62"/>
  <c r="O523" i="62"/>
  <c r="P523" i="62"/>
  <c r="L524" i="62"/>
  <c r="M524" i="62"/>
  <c r="N524" i="62"/>
  <c r="O524" i="62"/>
  <c r="P524" i="62"/>
  <c r="L525" i="62"/>
  <c r="M525" i="62"/>
  <c r="N525" i="62"/>
  <c r="O525" i="62"/>
  <c r="P525" i="62"/>
  <c r="L526" i="62"/>
  <c r="M526" i="62"/>
  <c r="N526" i="62"/>
  <c r="O526" i="62"/>
  <c r="P526" i="62"/>
  <c r="L527" i="62"/>
  <c r="M527" i="62"/>
  <c r="N527" i="62"/>
  <c r="O527" i="62"/>
  <c r="P527" i="62"/>
  <c r="L528" i="62"/>
  <c r="M528" i="62"/>
  <c r="N528" i="62"/>
  <c r="O528" i="62"/>
  <c r="P528" i="62"/>
  <c r="L529" i="62"/>
  <c r="M529" i="62"/>
  <c r="N529" i="62"/>
  <c r="O529" i="62"/>
  <c r="P529" i="62"/>
  <c r="L530" i="62"/>
  <c r="M530" i="62"/>
  <c r="N530" i="62"/>
  <c r="O530" i="62"/>
  <c r="P530" i="62"/>
  <c r="L531" i="62"/>
  <c r="M531" i="62"/>
  <c r="N531" i="62"/>
  <c r="O531" i="62"/>
  <c r="P531" i="62"/>
  <c r="L532" i="62"/>
  <c r="M532" i="62"/>
  <c r="N532" i="62"/>
  <c r="O532" i="62"/>
  <c r="P532" i="62"/>
  <c r="L533" i="62"/>
  <c r="M533" i="62"/>
  <c r="N533" i="62"/>
  <c r="O533" i="62"/>
  <c r="P533" i="62"/>
  <c r="L534" i="62"/>
  <c r="M534" i="62"/>
  <c r="N534" i="62"/>
  <c r="O534" i="62"/>
  <c r="P534" i="62"/>
  <c r="L535" i="62"/>
  <c r="M535" i="62"/>
  <c r="N535" i="62"/>
  <c r="O535" i="62"/>
  <c r="P535" i="62"/>
  <c r="L536" i="62"/>
  <c r="M536" i="62"/>
  <c r="N536" i="62"/>
  <c r="O536" i="62"/>
  <c r="P536" i="62"/>
  <c r="L537" i="62"/>
  <c r="M537" i="62"/>
  <c r="N537" i="62"/>
  <c r="O537" i="62"/>
  <c r="P537" i="62"/>
  <c r="L538" i="62"/>
  <c r="M538" i="62"/>
  <c r="N538" i="62"/>
  <c r="O538" i="62"/>
  <c r="P538" i="62"/>
  <c r="L539" i="62"/>
  <c r="M539" i="62"/>
  <c r="N539" i="62"/>
  <c r="O539" i="62"/>
  <c r="P539" i="62"/>
  <c r="L540" i="62"/>
  <c r="M540" i="62"/>
  <c r="N540" i="62"/>
  <c r="O540" i="62"/>
  <c r="P540" i="62"/>
  <c r="L541" i="62"/>
  <c r="M541" i="62"/>
  <c r="N541" i="62"/>
  <c r="O541" i="62"/>
  <c r="P541" i="62"/>
  <c r="L542" i="62"/>
  <c r="M542" i="62"/>
  <c r="N542" i="62"/>
  <c r="O542" i="62"/>
  <c r="P542" i="62"/>
  <c r="L543" i="62"/>
  <c r="M543" i="62"/>
  <c r="N543" i="62"/>
  <c r="O543" i="62"/>
  <c r="P543" i="62"/>
  <c r="L544" i="62"/>
  <c r="M544" i="62"/>
  <c r="N544" i="62"/>
  <c r="O544" i="62"/>
  <c r="P544" i="62"/>
  <c r="L545" i="62"/>
  <c r="M545" i="62"/>
  <c r="N545" i="62"/>
  <c r="O545" i="62"/>
  <c r="P545" i="62"/>
  <c r="L546" i="62"/>
  <c r="M546" i="62"/>
  <c r="N546" i="62"/>
  <c r="O546" i="62"/>
  <c r="P546" i="62"/>
  <c r="L547" i="62"/>
  <c r="M547" i="62"/>
  <c r="N547" i="62"/>
  <c r="O547" i="62"/>
  <c r="P547" i="62"/>
  <c r="L548" i="62"/>
  <c r="M548" i="62"/>
  <c r="N548" i="62"/>
  <c r="O548" i="62"/>
  <c r="P548" i="62"/>
  <c r="L549" i="62"/>
  <c r="M549" i="62"/>
  <c r="N549" i="62"/>
  <c r="O549" i="62"/>
  <c r="P549" i="62"/>
  <c r="L550" i="62"/>
  <c r="M550" i="62"/>
  <c r="N550" i="62"/>
  <c r="O550" i="62"/>
  <c r="P550" i="62"/>
  <c r="L551" i="62"/>
  <c r="M551" i="62"/>
  <c r="N551" i="62"/>
  <c r="O551" i="62"/>
  <c r="P551" i="62"/>
  <c r="L552" i="62"/>
  <c r="M552" i="62"/>
  <c r="N552" i="62"/>
  <c r="O552" i="62"/>
  <c r="P552" i="62"/>
  <c r="L553" i="62"/>
  <c r="M553" i="62"/>
  <c r="N553" i="62"/>
  <c r="O553" i="62"/>
  <c r="P553" i="62"/>
  <c r="L554" i="62"/>
  <c r="M554" i="62"/>
  <c r="N554" i="62"/>
  <c r="O554" i="62"/>
  <c r="P554" i="62"/>
  <c r="L555" i="62"/>
  <c r="M555" i="62"/>
  <c r="N555" i="62"/>
  <c r="O555" i="62"/>
  <c r="P555" i="62"/>
  <c r="L556" i="62"/>
  <c r="M556" i="62"/>
  <c r="N556" i="62"/>
  <c r="O556" i="62"/>
  <c r="P556" i="62"/>
  <c r="L557" i="62"/>
  <c r="M557" i="62"/>
  <c r="N557" i="62"/>
  <c r="O557" i="62"/>
  <c r="P557" i="62"/>
  <c r="L558" i="62"/>
  <c r="M558" i="62"/>
  <c r="N558" i="62"/>
  <c r="O558" i="62"/>
  <c r="P558" i="62"/>
  <c r="L559" i="62"/>
  <c r="M559" i="62"/>
  <c r="N559" i="62"/>
  <c r="O559" i="62"/>
  <c r="P559" i="62"/>
  <c r="L560" i="62"/>
  <c r="M560" i="62"/>
  <c r="N560" i="62"/>
  <c r="O560" i="62"/>
  <c r="P560" i="62"/>
  <c r="L561" i="62"/>
  <c r="M561" i="62"/>
  <c r="N561" i="62"/>
  <c r="O561" i="62"/>
  <c r="P561" i="62"/>
  <c r="L562" i="62"/>
  <c r="M562" i="62"/>
  <c r="N562" i="62"/>
  <c r="O562" i="62"/>
  <c r="P562" i="62"/>
  <c r="L563" i="62"/>
  <c r="M563" i="62"/>
  <c r="N563" i="62"/>
  <c r="O563" i="62"/>
  <c r="P563" i="62"/>
  <c r="L564" i="62"/>
  <c r="M564" i="62"/>
  <c r="N564" i="62"/>
  <c r="O564" i="62"/>
  <c r="P564" i="62"/>
  <c r="L565" i="62"/>
  <c r="M565" i="62"/>
  <c r="N565" i="62"/>
  <c r="O565" i="62"/>
  <c r="P565" i="62"/>
  <c r="L566" i="62"/>
  <c r="M566" i="62"/>
  <c r="N566" i="62"/>
  <c r="O566" i="62"/>
  <c r="P566" i="62"/>
  <c r="L567" i="62"/>
  <c r="M567" i="62"/>
  <c r="N567" i="62"/>
  <c r="O567" i="62"/>
  <c r="P567" i="62"/>
  <c r="L568" i="62"/>
  <c r="M568" i="62"/>
  <c r="N568" i="62"/>
  <c r="O568" i="62"/>
  <c r="P568" i="62"/>
  <c r="L569" i="62"/>
  <c r="M569" i="62"/>
  <c r="N569" i="62"/>
  <c r="O569" i="62"/>
  <c r="P569" i="62"/>
  <c r="L570" i="62"/>
  <c r="M570" i="62"/>
  <c r="N570" i="62"/>
  <c r="O570" i="62"/>
  <c r="P570" i="62"/>
  <c r="L571" i="62"/>
  <c r="M571" i="62"/>
  <c r="N571" i="62"/>
  <c r="O571" i="62"/>
  <c r="P571" i="62"/>
  <c r="L572" i="62"/>
  <c r="M572" i="62"/>
  <c r="N572" i="62"/>
  <c r="O572" i="62"/>
  <c r="P572" i="62"/>
  <c r="L573" i="62"/>
  <c r="M573" i="62"/>
  <c r="N573" i="62"/>
  <c r="O573" i="62"/>
  <c r="P573" i="62"/>
  <c r="L574" i="62"/>
  <c r="M574" i="62"/>
  <c r="N574" i="62"/>
  <c r="O574" i="62"/>
  <c r="P574" i="62"/>
  <c r="L575" i="62"/>
  <c r="M575" i="62"/>
  <c r="N575" i="62"/>
  <c r="O575" i="62"/>
  <c r="P575" i="62"/>
  <c r="L576" i="62"/>
  <c r="M576" i="62"/>
  <c r="N576" i="62"/>
  <c r="O576" i="62"/>
  <c r="P576" i="62"/>
  <c r="L577" i="62"/>
  <c r="M577" i="62"/>
  <c r="N577" i="62"/>
  <c r="O577" i="62"/>
  <c r="P577" i="62"/>
  <c r="L578" i="62"/>
  <c r="M578" i="62"/>
  <c r="N578" i="62"/>
  <c r="O578" i="62"/>
  <c r="P578" i="62"/>
  <c r="L579" i="62"/>
  <c r="M579" i="62"/>
  <c r="N579" i="62"/>
  <c r="O579" i="62"/>
  <c r="P579" i="62"/>
  <c r="L580" i="62"/>
  <c r="M580" i="62"/>
  <c r="N580" i="62"/>
  <c r="O580" i="62"/>
  <c r="P580" i="62"/>
  <c r="L581" i="62"/>
  <c r="M581" i="62"/>
  <c r="N581" i="62"/>
  <c r="O581" i="62"/>
  <c r="P581" i="62"/>
  <c r="L582" i="62"/>
  <c r="M582" i="62"/>
  <c r="N582" i="62"/>
  <c r="O582" i="62"/>
  <c r="P582" i="62"/>
  <c r="L583" i="62"/>
  <c r="M583" i="62"/>
  <c r="N583" i="62"/>
  <c r="O583" i="62"/>
  <c r="P583" i="62"/>
  <c r="L584" i="62"/>
  <c r="M584" i="62"/>
  <c r="N584" i="62"/>
  <c r="O584" i="62"/>
  <c r="P584" i="62"/>
  <c r="L585" i="62"/>
  <c r="M585" i="62"/>
  <c r="N585" i="62"/>
  <c r="O585" i="62"/>
  <c r="P585" i="62"/>
  <c r="L586" i="62"/>
  <c r="M586" i="62"/>
  <c r="N586" i="62"/>
  <c r="O586" i="62"/>
  <c r="P586" i="62"/>
  <c r="L587" i="62"/>
  <c r="M587" i="62"/>
  <c r="N587" i="62"/>
  <c r="O587" i="62"/>
  <c r="P587" i="62"/>
  <c r="L588" i="62"/>
  <c r="M588" i="62"/>
  <c r="N588" i="62"/>
  <c r="O588" i="62"/>
  <c r="P588" i="62"/>
  <c r="E201" i="61"/>
  <c r="E202" i="61"/>
  <c r="E203" i="61"/>
  <c r="E204" i="61"/>
  <c r="E205" i="61"/>
  <c r="E206" i="61"/>
  <c r="E207" i="61"/>
  <c r="E208" i="61"/>
  <c r="E209" i="61"/>
  <c r="E210" i="61"/>
  <c r="E211" i="61"/>
  <c r="E212" i="61"/>
  <c r="E213" i="61"/>
  <c r="E214" i="61"/>
  <c r="E215" i="61"/>
  <c r="E216" i="61"/>
  <c r="E217" i="61"/>
  <c r="E218" i="61"/>
  <c r="E219" i="61"/>
  <c r="E220" i="61"/>
  <c r="E221" i="61"/>
  <c r="E222" i="61"/>
  <c r="E223" i="61"/>
  <c r="E224" i="61"/>
  <c r="E225" i="61"/>
  <c r="E226" i="61"/>
  <c r="E227" i="61"/>
  <c r="E228" i="61"/>
  <c r="E229" i="61"/>
  <c r="E230" i="61"/>
  <c r="E231" i="61"/>
  <c r="E232" i="61"/>
  <c r="E233" i="61"/>
  <c r="E234" i="61"/>
  <c r="E235" i="61"/>
  <c r="E236" i="61"/>
  <c r="E237" i="61"/>
  <c r="E238" i="61"/>
  <c r="E239" i="61"/>
  <c r="E240" i="61"/>
  <c r="E241" i="61"/>
  <c r="E242" i="61"/>
  <c r="E243" i="61"/>
  <c r="E244" i="61"/>
  <c r="E245" i="61"/>
  <c r="E246" i="61"/>
  <c r="E247" i="61"/>
  <c r="E248" i="61"/>
  <c r="E249" i="61"/>
  <c r="E250" i="61"/>
  <c r="E251" i="61"/>
  <c r="E252" i="61"/>
  <c r="E253" i="61"/>
  <c r="E254" i="61"/>
  <c r="E255" i="61"/>
  <c r="E256" i="61"/>
  <c r="E257" i="61"/>
  <c r="E258" i="61"/>
  <c r="E259" i="61"/>
  <c r="E260" i="61"/>
  <c r="E261" i="61"/>
  <c r="E262" i="61"/>
  <c r="E263" i="61"/>
  <c r="E264" i="61"/>
  <c r="E265" i="61"/>
  <c r="E266" i="61"/>
  <c r="E267" i="61"/>
  <c r="E268" i="61"/>
  <c r="E269" i="61"/>
  <c r="E270" i="61"/>
  <c r="E271" i="61"/>
  <c r="E272" i="61"/>
  <c r="E273" i="61"/>
  <c r="E274" i="61"/>
  <c r="E275" i="61"/>
  <c r="E276" i="61"/>
  <c r="E277" i="61"/>
  <c r="E278" i="61"/>
  <c r="E279" i="61"/>
  <c r="E280" i="61"/>
  <c r="E281" i="61"/>
  <c r="E282" i="61"/>
  <c r="E283" i="61"/>
  <c r="E284" i="61"/>
  <c r="E285" i="61"/>
  <c r="E286" i="61"/>
  <c r="E287" i="61"/>
  <c r="E288" i="61"/>
  <c r="E289" i="61"/>
  <c r="E290" i="61"/>
  <c r="E291" i="61"/>
  <c r="E292" i="61"/>
  <c r="E293" i="61"/>
  <c r="E294" i="61"/>
  <c r="E295" i="61"/>
  <c r="E296" i="61"/>
  <c r="E297" i="61"/>
  <c r="E298" i="61"/>
  <c r="E299" i="61"/>
  <c r="E300" i="61"/>
  <c r="E301" i="61"/>
  <c r="E302" i="61"/>
  <c r="E303" i="61"/>
  <c r="E304" i="61"/>
  <c r="E305" i="61"/>
  <c r="E306" i="61"/>
  <c r="E307" i="61"/>
  <c r="E308" i="61"/>
  <c r="E309" i="61"/>
  <c r="E310" i="61"/>
  <c r="E311" i="61"/>
  <c r="E312" i="61"/>
  <c r="E313" i="61"/>
  <c r="E314" i="61"/>
  <c r="E315" i="61"/>
  <c r="E316" i="61"/>
  <c r="E317" i="61"/>
  <c r="E318" i="61"/>
  <c r="E319" i="61"/>
  <c r="E320" i="61"/>
  <c r="E321" i="61"/>
  <c r="E322" i="61"/>
  <c r="E323" i="61"/>
  <c r="E324" i="61"/>
  <c r="E325" i="61"/>
  <c r="E326" i="61"/>
  <c r="E327" i="61"/>
  <c r="E328" i="61"/>
  <c r="E329" i="61"/>
  <c r="E330" i="61"/>
  <c r="E331" i="61"/>
  <c r="E332" i="61"/>
  <c r="E333" i="61"/>
  <c r="E334" i="61"/>
  <c r="E335" i="61"/>
  <c r="E336" i="61"/>
  <c r="E337" i="61"/>
  <c r="E338" i="61"/>
  <c r="E339" i="61"/>
  <c r="E340" i="61"/>
  <c r="E341" i="61"/>
  <c r="E342" i="61"/>
  <c r="E343" i="61"/>
  <c r="E344" i="61"/>
  <c r="E345" i="61"/>
  <c r="E346" i="61"/>
  <c r="E347" i="61"/>
  <c r="E348" i="61"/>
  <c r="E349" i="61"/>
  <c r="E350" i="61"/>
  <c r="E351" i="61"/>
  <c r="E352" i="61"/>
  <c r="E353" i="61"/>
  <c r="E354" i="61"/>
  <c r="E355" i="61"/>
  <c r="E356" i="61"/>
  <c r="E357" i="61"/>
  <c r="E358" i="61"/>
  <c r="E359" i="61"/>
  <c r="E360" i="61"/>
  <c r="E361" i="61"/>
  <c r="E362" i="61"/>
  <c r="E363" i="61"/>
  <c r="E364" i="61"/>
  <c r="E365" i="61"/>
  <c r="E366" i="61"/>
  <c r="E367" i="61"/>
  <c r="E368" i="61"/>
  <c r="E369" i="61"/>
  <c r="E370" i="61"/>
  <c r="E371" i="61"/>
  <c r="E372" i="61"/>
  <c r="E373" i="61"/>
  <c r="E374" i="61"/>
  <c r="E375" i="61"/>
  <c r="E376" i="61"/>
  <c r="E377" i="61"/>
  <c r="E378" i="61"/>
  <c r="E379" i="61"/>
  <c r="E380" i="61"/>
  <c r="E381" i="61"/>
  <c r="E382" i="61"/>
  <c r="E383" i="61"/>
  <c r="E384" i="61"/>
  <c r="E385" i="61"/>
  <c r="E386" i="61"/>
  <c r="E387" i="61"/>
  <c r="E388" i="61"/>
  <c r="E389" i="61"/>
  <c r="E390" i="61"/>
  <c r="E391" i="61"/>
  <c r="E392" i="61"/>
  <c r="E393" i="61"/>
  <c r="E394" i="61"/>
  <c r="E395" i="61"/>
  <c r="E396" i="61"/>
  <c r="E397" i="61"/>
  <c r="E398" i="61"/>
  <c r="E399" i="61"/>
  <c r="E400" i="61"/>
  <c r="E401" i="61"/>
  <c r="E402" i="61"/>
  <c r="E403" i="61"/>
  <c r="E404" i="61"/>
  <c r="E405" i="61"/>
  <c r="E406" i="61"/>
  <c r="E407" i="61"/>
  <c r="E408" i="61"/>
  <c r="E409" i="61"/>
  <c r="E410" i="61"/>
  <c r="E411" i="61"/>
  <c r="E412" i="61"/>
  <c r="E413" i="61"/>
  <c r="E414" i="61"/>
  <c r="E415" i="61"/>
  <c r="E416" i="61"/>
  <c r="E417" i="61"/>
  <c r="E418" i="61"/>
  <c r="E419" i="61"/>
  <c r="E420" i="61"/>
  <c r="E421" i="61"/>
  <c r="E422" i="61"/>
  <c r="E423" i="61"/>
  <c r="E424" i="61"/>
  <c r="E425" i="61"/>
  <c r="E426" i="61"/>
  <c r="E427" i="61"/>
  <c r="E428" i="61"/>
  <c r="E429" i="61"/>
  <c r="E430" i="61"/>
  <c r="E431" i="61"/>
  <c r="E432" i="61"/>
  <c r="E433" i="61"/>
  <c r="E434" i="61"/>
  <c r="E435" i="61"/>
  <c r="E436" i="61"/>
  <c r="E437" i="61"/>
  <c r="E438" i="61"/>
  <c r="E439" i="61"/>
  <c r="E440" i="61"/>
  <c r="E441" i="61"/>
  <c r="E442" i="61"/>
  <c r="E443" i="61"/>
  <c r="E444" i="61"/>
  <c r="E445" i="61"/>
  <c r="E446" i="61"/>
  <c r="E447" i="61"/>
  <c r="E448" i="61"/>
  <c r="E449" i="61"/>
  <c r="E450" i="61"/>
  <c r="E451" i="61"/>
  <c r="E452" i="61"/>
  <c r="E453" i="61"/>
  <c r="E454" i="61"/>
  <c r="E455" i="61"/>
  <c r="E456" i="61"/>
  <c r="E457" i="61"/>
  <c r="E458" i="61"/>
  <c r="E459" i="61"/>
  <c r="E460" i="61"/>
  <c r="E461" i="61"/>
  <c r="E462" i="61"/>
  <c r="E463" i="61"/>
  <c r="E464" i="61"/>
  <c r="E465" i="61"/>
  <c r="E466" i="61"/>
  <c r="E467" i="61"/>
  <c r="E468" i="61"/>
  <c r="E469" i="61"/>
  <c r="E470" i="61"/>
  <c r="E471" i="61"/>
  <c r="AG15" i="60"/>
  <c r="E15" i="60"/>
  <c r="L15" i="60" s="1"/>
  <c r="AG16" i="60"/>
  <c r="AG17" i="60"/>
  <c r="E17" i="60"/>
  <c r="L17" i="60"/>
  <c r="N17" i="60" s="1"/>
  <c r="AG18" i="60"/>
  <c r="E18" i="60"/>
  <c r="L18" i="60" s="1"/>
  <c r="AG19" i="60"/>
  <c r="E19" i="60" s="1"/>
  <c r="L19" i="60" s="1"/>
  <c r="AG20" i="60"/>
  <c r="E20" i="60" s="1"/>
  <c r="L20" i="60" s="1"/>
  <c r="AG21" i="60"/>
  <c r="E21" i="60"/>
  <c r="L21" i="60"/>
  <c r="AG22" i="60"/>
  <c r="E22" i="60" s="1"/>
  <c r="L22" i="60" s="1"/>
  <c r="AG23" i="60"/>
  <c r="E23" i="60" s="1"/>
  <c r="L23" i="60" s="1"/>
  <c r="AG24" i="60"/>
  <c r="E24" i="60"/>
  <c r="L24" i="60"/>
  <c r="AG25" i="60"/>
  <c r="E25" i="60" s="1"/>
  <c r="L25" i="60" s="1"/>
  <c r="AG26" i="60"/>
  <c r="E26" i="60" s="1"/>
  <c r="L26" i="60" s="1"/>
  <c r="AG27" i="60"/>
  <c r="E27" i="60"/>
  <c r="L27" i="60" s="1"/>
  <c r="AG28" i="60"/>
  <c r="E28" i="60" s="1"/>
  <c r="L28" i="60" s="1"/>
  <c r="AG29" i="60"/>
  <c r="AG30" i="60"/>
  <c r="E30" i="60"/>
  <c r="L30" i="60"/>
  <c r="M30" i="60" s="1"/>
  <c r="AG31" i="60"/>
  <c r="E31" i="60" s="1"/>
  <c r="L31" i="60" s="1"/>
  <c r="AG32" i="60"/>
  <c r="E32" i="60"/>
  <c r="L32" i="60"/>
  <c r="AG33" i="60"/>
  <c r="E33" i="60" s="1"/>
  <c r="L33" i="60" s="1"/>
  <c r="AG34" i="60"/>
  <c r="E34" i="60"/>
  <c r="L34" i="60" s="1"/>
  <c r="AG35" i="60"/>
  <c r="E35" i="60"/>
  <c r="L35" i="60"/>
  <c r="AG36" i="60"/>
  <c r="AG37" i="60"/>
  <c r="E37" i="60" s="1"/>
  <c r="L37" i="60" s="1"/>
  <c r="AG38" i="60"/>
  <c r="E38" i="60" s="1"/>
  <c r="L38" i="60" s="1"/>
  <c r="AG39" i="60"/>
  <c r="E39" i="60"/>
  <c r="L39" i="60"/>
  <c r="AG40" i="60"/>
  <c r="E40" i="60"/>
  <c r="L40" i="60"/>
  <c r="AG41" i="60"/>
  <c r="E41" i="60" s="1"/>
  <c r="L41" i="60" s="1"/>
  <c r="AG42" i="60"/>
  <c r="E42" i="60"/>
  <c r="L42" i="60"/>
  <c r="AG43" i="60"/>
  <c r="AG44" i="60"/>
  <c r="E44" i="60"/>
  <c r="L44" i="60"/>
  <c r="AG45" i="60"/>
  <c r="E45" i="60" s="1"/>
  <c r="AG46" i="60"/>
  <c r="AG47" i="60"/>
  <c r="E47" i="60"/>
  <c r="L47" i="60" s="1"/>
  <c r="AG48" i="60"/>
  <c r="E48" i="60"/>
  <c r="L48" i="60" s="1"/>
  <c r="AG49" i="60"/>
  <c r="AG50" i="60"/>
  <c r="E50" i="60"/>
  <c r="L50" i="60"/>
  <c r="AG51" i="60"/>
  <c r="E51" i="60" s="1"/>
  <c r="L51" i="60" s="1"/>
  <c r="AG52" i="60"/>
  <c r="E52" i="60"/>
  <c r="L52" i="60"/>
  <c r="AG53" i="60"/>
  <c r="E53" i="60"/>
  <c r="L53" i="60"/>
  <c r="AG54" i="60"/>
  <c r="AG55" i="60"/>
  <c r="E55" i="60"/>
  <c r="L55" i="60" s="1"/>
  <c r="AG56" i="60"/>
  <c r="E56" i="60"/>
  <c r="L56" i="60" s="1"/>
  <c r="AG57" i="60"/>
  <c r="E57" i="60" s="1"/>
  <c r="L57" i="60" s="1"/>
  <c r="AG58" i="60"/>
  <c r="E58" i="60" s="1"/>
  <c r="L58" i="60" s="1"/>
  <c r="AG59" i="60"/>
  <c r="E59" i="60"/>
  <c r="L59" i="60" s="1"/>
  <c r="AG60" i="60"/>
  <c r="E60" i="60" s="1"/>
  <c r="L60" i="60" s="1"/>
  <c r="AG61" i="60"/>
  <c r="E61" i="60"/>
  <c r="L61" i="60" s="1"/>
  <c r="AG62" i="60"/>
  <c r="E62" i="60" s="1"/>
  <c r="L62" i="60" s="1"/>
  <c r="AG63" i="60"/>
  <c r="E63" i="60" s="1"/>
  <c r="L63" i="60" s="1"/>
  <c r="AG64" i="60"/>
  <c r="E64" i="60"/>
  <c r="L64" i="60"/>
  <c r="AG65" i="60"/>
  <c r="E65" i="60" s="1"/>
  <c r="L65" i="60" s="1"/>
  <c r="AG66" i="60"/>
  <c r="AG67" i="60"/>
  <c r="E67" i="60" s="1"/>
  <c r="L67" i="60" s="1"/>
  <c r="AG68" i="60"/>
  <c r="E68" i="60"/>
  <c r="L68" i="60"/>
  <c r="AG69" i="60"/>
  <c r="E69" i="60" s="1"/>
  <c r="L69" i="60" s="1"/>
  <c r="AG70" i="60"/>
  <c r="E70" i="60" s="1"/>
  <c r="L70" i="60" s="1"/>
  <c r="AG71" i="60"/>
  <c r="E71" i="60" s="1"/>
  <c r="L71" i="60" s="1"/>
  <c r="AG72" i="60"/>
  <c r="E72" i="60"/>
  <c r="L72" i="60"/>
  <c r="AG73" i="60"/>
  <c r="AG74" i="60"/>
  <c r="E74" i="60"/>
  <c r="L74" i="60"/>
  <c r="AG75" i="60"/>
  <c r="E75" i="60"/>
  <c r="L75" i="60"/>
  <c r="AG76" i="60"/>
  <c r="AG77" i="60"/>
  <c r="E77" i="60"/>
  <c r="L77" i="60"/>
  <c r="AG78" i="60"/>
  <c r="AG79" i="60"/>
  <c r="E79" i="60"/>
  <c r="L79" i="60"/>
  <c r="AG80" i="60"/>
  <c r="E80" i="60"/>
  <c r="L80" i="60"/>
  <c r="AG81" i="60"/>
  <c r="E81" i="60"/>
  <c r="L81" i="60"/>
  <c r="AG82" i="60"/>
  <c r="AG83" i="60"/>
  <c r="AG84" i="60"/>
  <c r="AG85" i="60"/>
  <c r="AG86" i="60"/>
  <c r="AG87" i="60"/>
  <c r="AG88" i="60"/>
  <c r="AG89" i="60"/>
  <c r="AG90" i="60"/>
  <c r="AG91" i="60"/>
  <c r="AG92" i="60"/>
  <c r="AG93" i="60"/>
  <c r="AG94" i="60"/>
  <c r="AG95" i="60"/>
  <c r="AG96" i="60"/>
  <c r="AG97" i="60"/>
  <c r="AG98" i="60"/>
  <c r="AG99" i="60"/>
  <c r="AG100" i="60"/>
  <c r="AG101" i="60"/>
  <c r="AG102" i="60"/>
  <c r="AG103" i="60"/>
  <c r="AG104" i="60"/>
  <c r="AG105" i="60"/>
  <c r="AG106" i="60"/>
  <c r="AG107" i="60"/>
  <c r="AG108" i="60"/>
  <c r="AG109" i="60"/>
  <c r="AG110" i="60"/>
  <c r="AG111" i="60"/>
  <c r="AG112" i="60"/>
  <c r="AG113" i="60"/>
  <c r="AG114" i="60"/>
  <c r="AG115" i="60"/>
  <c r="AG116" i="60"/>
  <c r="AG117" i="60"/>
  <c r="AG118" i="60"/>
  <c r="AG119" i="60"/>
  <c r="AG120" i="60"/>
  <c r="AG121" i="60"/>
  <c r="AG122" i="60"/>
  <c r="AG123" i="60"/>
  <c r="AG124" i="60"/>
  <c r="AG125" i="60"/>
  <c r="AG126" i="60"/>
  <c r="AG127" i="60"/>
  <c r="AG128" i="60"/>
  <c r="AG129" i="60"/>
  <c r="AG130" i="60"/>
  <c r="AG131" i="60"/>
  <c r="AG132" i="60"/>
  <c r="AG133" i="60"/>
  <c r="AG134" i="60"/>
  <c r="AG135" i="60"/>
  <c r="AG136" i="60"/>
  <c r="AG137" i="60"/>
  <c r="AG138" i="60"/>
  <c r="AG139" i="60"/>
  <c r="AG140" i="60"/>
  <c r="AG141" i="60"/>
  <c r="AG142" i="60"/>
  <c r="AG143" i="60"/>
  <c r="AG144" i="60"/>
  <c r="AG145" i="60"/>
  <c r="AG146" i="60"/>
  <c r="AG147" i="60"/>
  <c r="AG148" i="60"/>
  <c r="AG149" i="60"/>
  <c r="AG150" i="60"/>
  <c r="AG151" i="60"/>
  <c r="AG152" i="60"/>
  <c r="AG153" i="60"/>
  <c r="AG154" i="60"/>
  <c r="AG155" i="60"/>
  <c r="AG156" i="60"/>
  <c r="AG157" i="60"/>
  <c r="AG158" i="60"/>
  <c r="AG159" i="60"/>
  <c r="AG160" i="60"/>
  <c r="AG161" i="60"/>
  <c r="AG162" i="60"/>
  <c r="AG163" i="60"/>
  <c r="AG164" i="60"/>
  <c r="AG165" i="60"/>
  <c r="AG166" i="60"/>
  <c r="AG167" i="60"/>
  <c r="AG168" i="60"/>
  <c r="AG169" i="60"/>
  <c r="AG170" i="60"/>
  <c r="AG171" i="60"/>
  <c r="AG172" i="60"/>
  <c r="AG173" i="60"/>
  <c r="AG174" i="60"/>
  <c r="AG175" i="60"/>
  <c r="AG176" i="60"/>
  <c r="AG177" i="60"/>
  <c r="AG178" i="60"/>
  <c r="AG179" i="60"/>
  <c r="AG180" i="60"/>
  <c r="AG181" i="60"/>
  <c r="AG182" i="60"/>
  <c r="AG183" i="60"/>
  <c r="AG184" i="60"/>
  <c r="AG185" i="60"/>
  <c r="AG186" i="60"/>
  <c r="AG187" i="60"/>
  <c r="AG188" i="60"/>
  <c r="AG189" i="60"/>
  <c r="AG190" i="60"/>
  <c r="AG191" i="60"/>
  <c r="AG192" i="60"/>
  <c r="AG193" i="60"/>
  <c r="AG194" i="60"/>
  <c r="AG195" i="60"/>
  <c r="AG196" i="60"/>
  <c r="AG197" i="60"/>
  <c r="AG198" i="60"/>
  <c r="AG199" i="60"/>
  <c r="AG200" i="60"/>
  <c r="AG201" i="60"/>
  <c r="AG202" i="60"/>
  <c r="AG203" i="60"/>
  <c r="AG204" i="60"/>
  <c r="AG205" i="60"/>
  <c r="AG206" i="60"/>
  <c r="AG207" i="60"/>
  <c r="AG208" i="60"/>
  <c r="AG209" i="60"/>
  <c r="AG210" i="60"/>
  <c r="AG211" i="60"/>
  <c r="AG212" i="60"/>
  <c r="AG213" i="60"/>
  <c r="AG214" i="60"/>
  <c r="AG215" i="60"/>
  <c r="AG216" i="60"/>
  <c r="AG217" i="60"/>
  <c r="AG218" i="60"/>
  <c r="AG219" i="60"/>
  <c r="AG220" i="60"/>
  <c r="AG221" i="60"/>
  <c r="AG222" i="60"/>
  <c r="AG223" i="60"/>
  <c r="AG224" i="60"/>
  <c r="AG225" i="60"/>
  <c r="AG226" i="60"/>
  <c r="AG227" i="60"/>
  <c r="AG228" i="60"/>
  <c r="AG229" i="60"/>
  <c r="AG230" i="60"/>
  <c r="AG231" i="60"/>
  <c r="AG232" i="60"/>
  <c r="AG233" i="60"/>
  <c r="AG234" i="60"/>
  <c r="AG235" i="60"/>
  <c r="AG236" i="60"/>
  <c r="AG237" i="60"/>
  <c r="AG238" i="60"/>
  <c r="AG239" i="60"/>
  <c r="AG240" i="60"/>
  <c r="AG241" i="60"/>
  <c r="AG242" i="60"/>
  <c r="AG243" i="60"/>
  <c r="AG244" i="60"/>
  <c r="AG245" i="60"/>
  <c r="AG246" i="60"/>
  <c r="AG247" i="60"/>
  <c r="AG248" i="60"/>
  <c r="AG249" i="60"/>
  <c r="AG250" i="60"/>
  <c r="AG251" i="60"/>
  <c r="AG252" i="60"/>
  <c r="AG253" i="60"/>
  <c r="AG254" i="60"/>
  <c r="AG255" i="60"/>
  <c r="AG256" i="60"/>
  <c r="AG257" i="60"/>
  <c r="AG258" i="60"/>
  <c r="AG259" i="60"/>
  <c r="AG260" i="60"/>
  <c r="AG261" i="60"/>
  <c r="AG262" i="60"/>
  <c r="AG263" i="60"/>
  <c r="AG264" i="60"/>
  <c r="AG265" i="60"/>
  <c r="AG266" i="60"/>
  <c r="AG267" i="60"/>
  <c r="AG268" i="60"/>
  <c r="AG269" i="60"/>
  <c r="AG270" i="60"/>
  <c r="AG271" i="60"/>
  <c r="AG272" i="60"/>
  <c r="AG273" i="60"/>
  <c r="AG274" i="60"/>
  <c r="AG275" i="60"/>
  <c r="AG276" i="60"/>
  <c r="AG277" i="60"/>
  <c r="AG278" i="60"/>
  <c r="AG279" i="60"/>
  <c r="AG280" i="60"/>
  <c r="AG281" i="60"/>
  <c r="AG282" i="60"/>
  <c r="AG283" i="60"/>
  <c r="AG284" i="60"/>
  <c r="AG285" i="60"/>
  <c r="AG286" i="60"/>
  <c r="AG287" i="60"/>
  <c r="AG288" i="60"/>
  <c r="AG289" i="60"/>
  <c r="AG290" i="60"/>
  <c r="AG291" i="60"/>
  <c r="AG292" i="60"/>
  <c r="AG293" i="60"/>
  <c r="AG294" i="60"/>
  <c r="AG295" i="60"/>
  <c r="AG296" i="60"/>
  <c r="AG297" i="60"/>
  <c r="AG298" i="60"/>
  <c r="AG299" i="60"/>
  <c r="AG300" i="60"/>
  <c r="AG301" i="60"/>
  <c r="AG302" i="60"/>
  <c r="AG303" i="60"/>
  <c r="AG304" i="60"/>
  <c r="AG305" i="60"/>
  <c r="AG306" i="60"/>
  <c r="AG307" i="60"/>
  <c r="AG308" i="60"/>
  <c r="AG309" i="60"/>
  <c r="AG310" i="60"/>
  <c r="AG311" i="60"/>
  <c r="AG312" i="60"/>
  <c r="AG313" i="60"/>
  <c r="AG314" i="60"/>
  <c r="AG315" i="60"/>
  <c r="AG316" i="60"/>
  <c r="AG317" i="60"/>
  <c r="AG318" i="60"/>
  <c r="AG319" i="60"/>
  <c r="AG320" i="60"/>
  <c r="AG321" i="60"/>
  <c r="AG322" i="60"/>
  <c r="AG323" i="60"/>
  <c r="AG324" i="60"/>
  <c r="AG325" i="60"/>
  <c r="AG326" i="60"/>
  <c r="AG327" i="60"/>
  <c r="AG328" i="60"/>
  <c r="AG329" i="60"/>
  <c r="AG330" i="60"/>
  <c r="AG331" i="60"/>
  <c r="AG332" i="60"/>
  <c r="AG333" i="60"/>
  <c r="AG334" i="60"/>
  <c r="AG335" i="60"/>
  <c r="AG336" i="60"/>
  <c r="AG337" i="60"/>
  <c r="AG338" i="60"/>
  <c r="AG339" i="60"/>
  <c r="AG340" i="60"/>
  <c r="AG341" i="60"/>
  <c r="AG342" i="60"/>
  <c r="AG343" i="60"/>
  <c r="AG344" i="60"/>
  <c r="AG345" i="60"/>
  <c r="AG346" i="60"/>
  <c r="AG347" i="60"/>
  <c r="AG348" i="60"/>
  <c r="AG349" i="60"/>
  <c r="AG350" i="60"/>
  <c r="AG351" i="60"/>
  <c r="AG352" i="60"/>
  <c r="AG353" i="60"/>
  <c r="AG354" i="60"/>
  <c r="AG355" i="60"/>
  <c r="AG356" i="60"/>
  <c r="AG357" i="60"/>
  <c r="AG358" i="60"/>
  <c r="AG359" i="60"/>
  <c r="AG360" i="60"/>
  <c r="AG361" i="60"/>
  <c r="AG362" i="60"/>
  <c r="AG363" i="60"/>
  <c r="AG364" i="60"/>
  <c r="AG365" i="60"/>
  <c r="AG366" i="60"/>
  <c r="AG367" i="60"/>
  <c r="AG368" i="60"/>
  <c r="AG369" i="60"/>
  <c r="AG370" i="60"/>
  <c r="AG371" i="60"/>
  <c r="AG372" i="60"/>
  <c r="AG373" i="60"/>
  <c r="AG374" i="60"/>
  <c r="AG375" i="60"/>
  <c r="AG376" i="60"/>
  <c r="AG377" i="60"/>
  <c r="AG378" i="60"/>
  <c r="AG379" i="60"/>
  <c r="AG380" i="60"/>
  <c r="AG381" i="60"/>
  <c r="AG382" i="60"/>
  <c r="AG383" i="60"/>
  <c r="AG384" i="60"/>
  <c r="AG385" i="60"/>
  <c r="AG386" i="60"/>
  <c r="AG387" i="60"/>
  <c r="AG388" i="60"/>
  <c r="AG389" i="60"/>
  <c r="AG390" i="60"/>
  <c r="AG391" i="60"/>
  <c r="AG392" i="60"/>
  <c r="AG393" i="60"/>
  <c r="AG394" i="60"/>
  <c r="AG395" i="60"/>
  <c r="AG396" i="60"/>
  <c r="AG397" i="60"/>
  <c r="AG398" i="60"/>
  <c r="AG399" i="60"/>
  <c r="AG400" i="60"/>
  <c r="AG401" i="60"/>
  <c r="AG402" i="60"/>
  <c r="AG403" i="60"/>
  <c r="AG404" i="60"/>
  <c r="AG405" i="60"/>
  <c r="AG406" i="60"/>
  <c r="AG407" i="60"/>
  <c r="AG408" i="60"/>
  <c r="AG409" i="60"/>
  <c r="AG410" i="60"/>
  <c r="AG411" i="60"/>
  <c r="AG412" i="60"/>
  <c r="AG413" i="60"/>
  <c r="AG414" i="60"/>
  <c r="AG415" i="60"/>
  <c r="O40" i="60"/>
  <c r="N40" i="60"/>
  <c r="M40" i="60"/>
  <c r="N24" i="60"/>
  <c r="M24" i="60"/>
  <c r="O24" i="60"/>
  <c r="N68" i="60"/>
  <c r="O68" i="60"/>
  <c r="M68" i="60"/>
  <c r="M44" i="60"/>
  <c r="N44" i="60"/>
  <c r="O44" i="60"/>
  <c r="N50" i="60"/>
  <c r="M50" i="60"/>
  <c r="O50" i="60"/>
  <c r="N80" i="60"/>
  <c r="M80" i="60"/>
  <c r="O80" i="60"/>
  <c r="N79" i="60"/>
  <c r="M79" i="60"/>
  <c r="O79" i="60"/>
  <c r="N77" i="60"/>
  <c r="O77" i="60"/>
  <c r="M77" i="60"/>
  <c r="O81" i="60"/>
  <c r="M81" i="60"/>
  <c r="N81" i="60"/>
  <c r="O75" i="60"/>
  <c r="N75" i="60"/>
  <c r="M75" i="60"/>
  <c r="N74" i="60"/>
  <c r="O74" i="60"/>
  <c r="M74" i="60"/>
  <c r="N72" i="60"/>
  <c r="M72" i="60"/>
  <c r="O72" i="60"/>
  <c r="O64" i="60"/>
  <c r="N64" i="60"/>
  <c r="M64" i="60"/>
  <c r="N53" i="60"/>
  <c r="M53" i="60"/>
  <c r="O53" i="60"/>
  <c r="O52" i="60"/>
  <c r="N52" i="60"/>
  <c r="M52" i="60"/>
  <c r="O39" i="60"/>
  <c r="M39" i="60"/>
  <c r="N39" i="60"/>
  <c r="N42" i="60"/>
  <c r="M42" i="60"/>
  <c r="O42" i="60"/>
  <c r="N35" i="60"/>
  <c r="M35" i="60"/>
  <c r="O35" i="60"/>
  <c r="N32" i="60"/>
  <c r="M32" i="60"/>
  <c r="O32" i="60"/>
  <c r="O30" i="60"/>
  <c r="N30" i="60"/>
  <c r="O21" i="60"/>
  <c r="M21" i="60"/>
  <c r="N21" i="60"/>
  <c r="M17" i="60"/>
  <c r="O17" i="60"/>
  <c r="V27" i="59"/>
  <c r="V26" i="59"/>
  <c r="V25" i="59"/>
  <c r="V24" i="59"/>
  <c r="V23" i="59"/>
  <c r="V22" i="59"/>
  <c r="V21" i="59"/>
  <c r="V20" i="59"/>
  <c r="E201" i="59"/>
  <c r="E202" i="59"/>
  <c r="E203" i="59"/>
  <c r="E204" i="59"/>
  <c r="E205" i="59"/>
  <c r="E206" i="59"/>
  <c r="E207" i="59"/>
  <c r="E208" i="59"/>
  <c r="E209" i="59"/>
  <c r="E210" i="59"/>
  <c r="E211" i="59"/>
  <c r="E212" i="59"/>
  <c r="E213" i="59"/>
  <c r="E214" i="59"/>
  <c r="E215" i="59"/>
  <c r="E216" i="59"/>
  <c r="E217" i="59"/>
  <c r="E218" i="59"/>
  <c r="E219" i="59"/>
  <c r="E220" i="59"/>
  <c r="E221" i="59"/>
  <c r="E222" i="59"/>
  <c r="E223" i="59"/>
  <c r="E224" i="59"/>
  <c r="E225" i="59"/>
  <c r="E226" i="59"/>
  <c r="E227" i="59"/>
  <c r="E228" i="59"/>
  <c r="E229" i="59"/>
  <c r="E230" i="59"/>
  <c r="E231" i="59"/>
  <c r="E232" i="59"/>
  <c r="E233" i="59"/>
  <c r="E234" i="59"/>
  <c r="E235" i="59"/>
  <c r="E236" i="59"/>
  <c r="E237" i="59"/>
  <c r="E238" i="59"/>
  <c r="E239" i="59"/>
  <c r="E240" i="59"/>
  <c r="E241" i="59"/>
  <c r="E242" i="59"/>
  <c r="E243" i="59"/>
  <c r="E244" i="59"/>
  <c r="E245" i="59"/>
  <c r="E246" i="59"/>
  <c r="E247" i="59"/>
  <c r="E248" i="59"/>
  <c r="E249" i="59"/>
  <c r="E250" i="59"/>
  <c r="E251" i="59"/>
  <c r="E252" i="59"/>
  <c r="E253" i="59"/>
  <c r="E254" i="59"/>
  <c r="E255" i="59"/>
  <c r="E256" i="59"/>
  <c r="E257" i="59"/>
  <c r="E258" i="59"/>
  <c r="E259" i="59"/>
  <c r="E260" i="59"/>
  <c r="E261" i="59"/>
  <c r="E262" i="59"/>
  <c r="E263" i="59"/>
  <c r="E264" i="59"/>
  <c r="E265" i="59"/>
  <c r="E266" i="59"/>
  <c r="E267" i="59"/>
  <c r="E268" i="59"/>
  <c r="E269" i="59"/>
  <c r="E270" i="59"/>
  <c r="E271" i="59"/>
  <c r="E272" i="59"/>
  <c r="E273" i="59"/>
  <c r="E274" i="59"/>
  <c r="E275" i="59"/>
  <c r="E276" i="59"/>
  <c r="E277" i="59"/>
  <c r="E278" i="59"/>
  <c r="E279" i="59"/>
  <c r="E280" i="59"/>
  <c r="E281" i="59"/>
  <c r="E282" i="59"/>
  <c r="E283" i="59"/>
  <c r="E284" i="59"/>
  <c r="E285" i="59"/>
  <c r="E286" i="59"/>
  <c r="E287" i="59"/>
  <c r="E288" i="59"/>
  <c r="E289" i="59"/>
  <c r="E290" i="59"/>
  <c r="E291" i="59"/>
  <c r="E292" i="59"/>
  <c r="E293" i="59"/>
  <c r="E294" i="59"/>
  <c r="E295" i="59"/>
  <c r="E296" i="59"/>
  <c r="E297" i="59"/>
  <c r="E298" i="59"/>
  <c r="E299" i="59"/>
  <c r="E300" i="59"/>
  <c r="E301" i="59"/>
  <c r="E302" i="59"/>
  <c r="E303" i="59"/>
  <c r="E304" i="59"/>
  <c r="E305" i="59"/>
  <c r="E306" i="59"/>
  <c r="E307" i="59"/>
  <c r="E308" i="59"/>
  <c r="E309" i="59"/>
  <c r="E310" i="59"/>
  <c r="E311" i="59"/>
  <c r="E312" i="59"/>
  <c r="E313" i="59"/>
  <c r="E314" i="59"/>
  <c r="E315" i="59"/>
  <c r="E316" i="59"/>
  <c r="E317" i="59"/>
  <c r="E318" i="59"/>
  <c r="E319" i="59"/>
  <c r="E320" i="59"/>
  <c r="E321" i="59"/>
  <c r="E322" i="59"/>
  <c r="E323" i="59"/>
  <c r="E324" i="59"/>
  <c r="E325" i="59"/>
  <c r="E326" i="59"/>
  <c r="E327" i="59"/>
  <c r="E328" i="59"/>
  <c r="E329" i="59"/>
  <c r="E330" i="59"/>
  <c r="E331" i="59"/>
  <c r="E332" i="59"/>
  <c r="E333" i="59"/>
  <c r="E334" i="59"/>
  <c r="E335" i="59"/>
  <c r="E336" i="59"/>
  <c r="E337" i="59"/>
  <c r="E338" i="59"/>
  <c r="E339" i="59"/>
  <c r="E340" i="59"/>
  <c r="E341" i="59"/>
  <c r="E342" i="59"/>
  <c r="E343" i="59"/>
  <c r="E344" i="59"/>
  <c r="E345" i="59"/>
  <c r="E346" i="59"/>
  <c r="E347" i="59"/>
  <c r="E348" i="59"/>
  <c r="E349" i="59"/>
  <c r="E350" i="59"/>
  <c r="E351" i="59"/>
  <c r="E352" i="59"/>
  <c r="E353" i="59"/>
  <c r="E354" i="59"/>
  <c r="E355" i="59"/>
  <c r="E356" i="59"/>
  <c r="E357" i="59"/>
  <c r="E358" i="59"/>
  <c r="E359" i="59"/>
  <c r="E360" i="59"/>
  <c r="E361" i="59"/>
  <c r="E362" i="59"/>
  <c r="E363" i="59"/>
  <c r="E364" i="59"/>
  <c r="E365" i="59"/>
  <c r="E366" i="59"/>
  <c r="E367" i="59"/>
  <c r="E368" i="59"/>
  <c r="E369" i="59"/>
  <c r="E370" i="59"/>
  <c r="E371" i="59"/>
  <c r="E372" i="59"/>
  <c r="E373" i="59"/>
  <c r="E374" i="59"/>
  <c r="E375" i="59"/>
  <c r="E376" i="59"/>
  <c r="E377" i="59"/>
  <c r="E378" i="59"/>
  <c r="E379" i="59"/>
  <c r="E380" i="59"/>
  <c r="E381" i="59"/>
  <c r="E382" i="59"/>
  <c r="E383" i="59"/>
  <c r="E384" i="59"/>
  <c r="E385" i="59"/>
  <c r="E386" i="59"/>
  <c r="E387" i="59"/>
  <c r="E388" i="59"/>
  <c r="E389" i="59"/>
  <c r="E390" i="59"/>
  <c r="E391" i="59"/>
  <c r="E392" i="59"/>
  <c r="E393" i="59"/>
  <c r="E394" i="59"/>
  <c r="E395" i="59"/>
  <c r="E396" i="59"/>
  <c r="E397" i="59"/>
  <c r="E398" i="59"/>
  <c r="E399" i="59"/>
  <c r="E400" i="59"/>
  <c r="E401" i="59"/>
  <c r="E402" i="59"/>
  <c r="E403" i="59"/>
  <c r="E404" i="59"/>
  <c r="E405" i="59"/>
  <c r="E406" i="59"/>
  <c r="E407" i="59"/>
  <c r="E408" i="59"/>
  <c r="E409" i="59"/>
  <c r="E410" i="59"/>
  <c r="E411" i="59"/>
  <c r="E412" i="59"/>
  <c r="E413" i="59"/>
  <c r="E414" i="59"/>
  <c r="E415" i="59"/>
  <c r="E416" i="59"/>
  <c r="E417" i="59"/>
  <c r="E418" i="59"/>
  <c r="E419" i="59"/>
  <c r="E420" i="59"/>
  <c r="E421" i="59"/>
  <c r="E422" i="59"/>
  <c r="E423" i="59"/>
  <c r="E424" i="59"/>
  <c r="E425" i="59"/>
  <c r="E426" i="59"/>
  <c r="E427" i="59"/>
  <c r="E428" i="59"/>
  <c r="E429" i="59"/>
  <c r="E430" i="59"/>
  <c r="E431" i="59"/>
  <c r="E432" i="59"/>
  <c r="E433" i="59"/>
  <c r="E434" i="59"/>
  <c r="E435" i="59"/>
  <c r="E436" i="59"/>
  <c r="E437" i="59"/>
  <c r="E438" i="59"/>
  <c r="E439" i="59"/>
  <c r="E440" i="59"/>
  <c r="E441" i="59"/>
  <c r="E442" i="59"/>
  <c r="E443" i="59"/>
  <c r="E444" i="59"/>
  <c r="E445" i="59"/>
  <c r="E446" i="59"/>
  <c r="E447" i="59"/>
  <c r="E448" i="59"/>
  <c r="E449" i="59"/>
  <c r="E450" i="59"/>
  <c r="E451" i="59"/>
  <c r="E452" i="59"/>
  <c r="E453" i="59"/>
  <c r="E454" i="59"/>
  <c r="E455" i="59"/>
  <c r="E456" i="59"/>
  <c r="E457" i="59"/>
  <c r="E458" i="59"/>
  <c r="E459" i="59"/>
  <c r="E460" i="59"/>
  <c r="E461" i="59"/>
  <c r="E462" i="59"/>
  <c r="E463" i="59"/>
  <c r="E464" i="59"/>
  <c r="E465" i="59"/>
  <c r="E466" i="59"/>
  <c r="E467" i="59"/>
  <c r="E468" i="59"/>
  <c r="E469" i="59"/>
  <c r="E470" i="59"/>
  <c r="E471" i="59"/>
  <c r="E472" i="59"/>
  <c r="E473" i="59"/>
  <c r="E474" i="59"/>
  <c r="E475" i="59"/>
  <c r="E476" i="59"/>
  <c r="E477" i="59"/>
  <c r="E478" i="59"/>
  <c r="E479" i="59"/>
  <c r="E480" i="59"/>
  <c r="E481" i="59"/>
  <c r="E482" i="59"/>
  <c r="E483" i="59"/>
  <c r="E484" i="59"/>
  <c r="E485" i="59"/>
  <c r="E486" i="59"/>
  <c r="E487" i="59"/>
  <c r="E488" i="59"/>
  <c r="E489" i="59"/>
  <c r="E490" i="59"/>
  <c r="E491" i="59"/>
  <c r="E492" i="59"/>
  <c r="E493" i="59"/>
  <c r="E494" i="59"/>
  <c r="E495" i="59"/>
  <c r="E496" i="59"/>
  <c r="E497" i="59"/>
  <c r="E498" i="59"/>
  <c r="E499" i="59"/>
  <c r="E500" i="59"/>
  <c r="E501" i="59"/>
  <c r="E502" i="59"/>
  <c r="E503" i="59"/>
  <c r="E504" i="59"/>
  <c r="E505" i="59"/>
  <c r="E506" i="59"/>
  <c r="E507" i="59"/>
  <c r="E508" i="59"/>
  <c r="E509" i="59"/>
  <c r="E510" i="59"/>
  <c r="E511" i="59"/>
  <c r="E512" i="59"/>
  <c r="E513" i="59"/>
  <c r="E514" i="59"/>
  <c r="E515" i="59"/>
  <c r="E516" i="59"/>
  <c r="E517" i="59"/>
  <c r="E518" i="59"/>
  <c r="E519" i="59"/>
  <c r="E520" i="59"/>
  <c r="E521" i="59"/>
  <c r="E522" i="59"/>
  <c r="E523" i="59"/>
  <c r="E524" i="59"/>
  <c r="E525" i="59"/>
  <c r="E526" i="59"/>
  <c r="E527" i="59"/>
  <c r="E528" i="59"/>
  <c r="E529" i="59"/>
  <c r="E530" i="59"/>
  <c r="E531" i="59"/>
  <c r="E532" i="59"/>
  <c r="E533" i="59"/>
  <c r="E534" i="59"/>
  <c r="AG33" i="58"/>
  <c r="E33" i="58"/>
  <c r="L33" i="58" s="1"/>
  <c r="AG34" i="58"/>
  <c r="E34" i="58"/>
  <c r="L34" i="58"/>
  <c r="AG35" i="58"/>
  <c r="E35" i="58" s="1"/>
  <c r="L35" i="58" s="1"/>
  <c r="AG36" i="58"/>
  <c r="E36" i="58" s="1"/>
  <c r="L36" i="58" s="1"/>
  <c r="AG37" i="58"/>
  <c r="AG38" i="58"/>
  <c r="E38" i="58"/>
  <c r="L38" i="58"/>
  <c r="E41" i="58"/>
  <c r="L41" i="58"/>
  <c r="E43" i="58"/>
  <c r="L43" i="58"/>
  <c r="O38" i="58"/>
  <c r="N38" i="58"/>
  <c r="M38" i="58"/>
  <c r="M43" i="58"/>
  <c r="O43" i="58"/>
  <c r="N43" i="58"/>
  <c r="M41" i="58"/>
  <c r="O41" i="58"/>
  <c r="N41" i="58"/>
  <c r="O34" i="58"/>
  <c r="N34" i="58"/>
  <c r="M34" i="58"/>
  <c r="AG4" i="56"/>
  <c r="E4" i="56"/>
  <c r="L4" i="56"/>
  <c r="AG5" i="56"/>
  <c r="AG6" i="56"/>
  <c r="E6" i="56"/>
  <c r="L6" i="56"/>
  <c r="AG7" i="56"/>
  <c r="E7" i="56"/>
  <c r="L7" i="56"/>
  <c r="AG8" i="56"/>
  <c r="E8" i="56"/>
  <c r="L8" i="56"/>
  <c r="AG9" i="56"/>
  <c r="AG10" i="56"/>
  <c r="E10" i="56"/>
  <c r="L10" i="56"/>
  <c r="AG11" i="56"/>
  <c r="E11" i="56"/>
  <c r="L11" i="56"/>
  <c r="AG12" i="56"/>
  <c r="E12" i="56"/>
  <c r="L12" i="56"/>
  <c r="AG13" i="56"/>
  <c r="E13" i="56"/>
  <c r="L13" i="56"/>
  <c r="AG14" i="56"/>
  <c r="E14" i="56"/>
  <c r="L14" i="56"/>
  <c r="AG15" i="56"/>
  <c r="E15" i="56"/>
  <c r="L15" i="56"/>
  <c r="AG16" i="56"/>
  <c r="E16" i="56"/>
  <c r="L16" i="56"/>
  <c r="AG17" i="56"/>
  <c r="E17" i="56"/>
  <c r="L17" i="56"/>
  <c r="AG18" i="56"/>
  <c r="E18" i="56"/>
  <c r="L18" i="56"/>
  <c r="AG19" i="56"/>
  <c r="E19" i="56"/>
  <c r="L19" i="56"/>
  <c r="AG20" i="56"/>
  <c r="AG21" i="56"/>
  <c r="E21" i="56"/>
  <c r="L21" i="56"/>
  <c r="AG22" i="56"/>
  <c r="E22" i="56"/>
  <c r="L22" i="56"/>
  <c r="AG23" i="56"/>
  <c r="AG24" i="56"/>
  <c r="E24" i="56"/>
  <c r="L24" i="56"/>
  <c r="AG25" i="56"/>
  <c r="E25" i="56"/>
  <c r="L25" i="56"/>
  <c r="AG26" i="56"/>
  <c r="E26" i="56"/>
  <c r="L26" i="56"/>
  <c r="AG27" i="56"/>
  <c r="AG28" i="56"/>
  <c r="E28" i="56"/>
  <c r="L28" i="56"/>
  <c r="AG29" i="56"/>
  <c r="E29" i="56"/>
  <c r="L29" i="56"/>
  <c r="AG30" i="56"/>
  <c r="E30" i="56"/>
  <c r="L30" i="56"/>
  <c r="AG31" i="56"/>
  <c r="E31" i="56"/>
  <c r="L31" i="56"/>
  <c r="AG32" i="56"/>
  <c r="E32" i="56"/>
  <c r="L32" i="56"/>
  <c r="AG33" i="56"/>
  <c r="E33" i="56"/>
  <c r="L33" i="56"/>
  <c r="AG34" i="56"/>
  <c r="E34" i="56"/>
  <c r="L34" i="56"/>
  <c r="AG35" i="56"/>
  <c r="E35" i="56"/>
  <c r="L35" i="56"/>
  <c r="AG36" i="56"/>
  <c r="E36" i="56"/>
  <c r="L36" i="56"/>
  <c r="AG37" i="56"/>
  <c r="E37" i="56"/>
  <c r="L37" i="56"/>
  <c r="AG38" i="56"/>
  <c r="AG39" i="56"/>
  <c r="AG40" i="56"/>
  <c r="E40" i="56"/>
  <c r="L40" i="56"/>
  <c r="AG41" i="56"/>
  <c r="E41" i="56"/>
  <c r="L41" i="56"/>
  <c r="AG42" i="56"/>
  <c r="E42" i="56"/>
  <c r="L42" i="56"/>
  <c r="AG43" i="56"/>
  <c r="E43" i="56"/>
  <c r="L43" i="56"/>
  <c r="AG44" i="56"/>
  <c r="E44" i="56"/>
  <c r="L44" i="56"/>
  <c r="AG45" i="56"/>
  <c r="E45" i="56"/>
  <c r="L45" i="56"/>
  <c r="AG46" i="56"/>
  <c r="E46" i="56"/>
  <c r="L46" i="56"/>
  <c r="AG47" i="56"/>
  <c r="AG48" i="56"/>
  <c r="E48" i="56"/>
  <c r="L48" i="56"/>
  <c r="AG49" i="56"/>
  <c r="E49" i="56"/>
  <c r="L49" i="56"/>
  <c r="AG50" i="56"/>
  <c r="E50" i="56"/>
  <c r="L50" i="56"/>
  <c r="AG51" i="56"/>
  <c r="AG52" i="56"/>
  <c r="E52" i="56"/>
  <c r="L52" i="56"/>
  <c r="AG53" i="56"/>
  <c r="AG54" i="56"/>
  <c r="AG55" i="56"/>
  <c r="E55" i="56"/>
  <c r="L55" i="56"/>
  <c r="AG56" i="56"/>
  <c r="AG57" i="56"/>
  <c r="E57" i="56"/>
  <c r="L57" i="56"/>
  <c r="AG58" i="56"/>
  <c r="E58" i="56"/>
  <c r="L58" i="56"/>
  <c r="AG59" i="56"/>
  <c r="E59" i="56"/>
  <c r="L59" i="56"/>
  <c r="AG60" i="56"/>
  <c r="AG61" i="56"/>
  <c r="E61" i="56"/>
  <c r="L61" i="56"/>
  <c r="AG62" i="56"/>
  <c r="E62" i="56"/>
  <c r="L62" i="56"/>
  <c r="AG63" i="56"/>
  <c r="AG64" i="56"/>
  <c r="AG65" i="56"/>
  <c r="E65" i="56"/>
  <c r="L65" i="56"/>
  <c r="AG66" i="56"/>
  <c r="E66" i="56"/>
  <c r="L66" i="56"/>
  <c r="AG67" i="56"/>
  <c r="E67" i="56"/>
  <c r="L67" i="56"/>
  <c r="AG68" i="56"/>
  <c r="AG69" i="56"/>
  <c r="AG70" i="56"/>
  <c r="AG71" i="56"/>
  <c r="AG72" i="56"/>
  <c r="AG73" i="56"/>
  <c r="AG74" i="56"/>
  <c r="AG75" i="56"/>
  <c r="AG76" i="56"/>
  <c r="AG77" i="56"/>
  <c r="AG78" i="56"/>
  <c r="AG79" i="56"/>
  <c r="AG80" i="56"/>
  <c r="AG81" i="56"/>
  <c r="AG82" i="56"/>
  <c r="AG83" i="56"/>
  <c r="AG84" i="56"/>
  <c r="AG85" i="56"/>
  <c r="AG86" i="56"/>
  <c r="AG87" i="56"/>
  <c r="AG88" i="56"/>
  <c r="AG89" i="56"/>
  <c r="AG90" i="56"/>
  <c r="AG91" i="56"/>
  <c r="AG92" i="56"/>
  <c r="AG93" i="56"/>
  <c r="AG94" i="56"/>
  <c r="AG95" i="56"/>
  <c r="AG96" i="56"/>
  <c r="AG97" i="56"/>
  <c r="AG98" i="56"/>
  <c r="AG99" i="56"/>
  <c r="AG100" i="56"/>
  <c r="AG101" i="56"/>
  <c r="AG102" i="56"/>
  <c r="AG103" i="56"/>
  <c r="AG104" i="56"/>
  <c r="AG105" i="56"/>
  <c r="AG106" i="56"/>
  <c r="AG107" i="56"/>
  <c r="AG108" i="56"/>
  <c r="AG109" i="56"/>
  <c r="AG110" i="56"/>
  <c r="AG111" i="56"/>
  <c r="AG112" i="56"/>
  <c r="AG113" i="56"/>
  <c r="AG114" i="56"/>
  <c r="AG115" i="56"/>
  <c r="AG116" i="56"/>
  <c r="AG117" i="56"/>
  <c r="AG118" i="56"/>
  <c r="AG119" i="56"/>
  <c r="AG120" i="56"/>
  <c r="AG121" i="56"/>
  <c r="AG122" i="56"/>
  <c r="AG123" i="56"/>
  <c r="AG124" i="56"/>
  <c r="AG125" i="56"/>
  <c r="AG126" i="56"/>
  <c r="AG127" i="56"/>
  <c r="AG128" i="56"/>
  <c r="AG129" i="56"/>
  <c r="AG130" i="56"/>
  <c r="AG131" i="56"/>
  <c r="AG132" i="56"/>
  <c r="AG133" i="56"/>
  <c r="AG134" i="56"/>
  <c r="AG135" i="56"/>
  <c r="AG136" i="56"/>
  <c r="AG137" i="56"/>
  <c r="AG138" i="56"/>
  <c r="AG139" i="56"/>
  <c r="AG140" i="56"/>
  <c r="AG141" i="56"/>
  <c r="AG142" i="56"/>
  <c r="AG143" i="56"/>
  <c r="AG144" i="56"/>
  <c r="AG145" i="56"/>
  <c r="AG146" i="56"/>
  <c r="AG147" i="56"/>
  <c r="AG148" i="56"/>
  <c r="AG149" i="56"/>
  <c r="AG150" i="56"/>
  <c r="AG151" i="56"/>
  <c r="AG152" i="56"/>
  <c r="AG153" i="56"/>
  <c r="AG154" i="56"/>
  <c r="AG155" i="56"/>
  <c r="AG156" i="56"/>
  <c r="AG157" i="56"/>
  <c r="AG3" i="56"/>
  <c r="E3" i="56"/>
  <c r="L3" i="56"/>
  <c r="N67" i="56"/>
  <c r="O67" i="56"/>
  <c r="M67" i="56"/>
  <c r="N66" i="56"/>
  <c r="O66" i="56"/>
  <c r="M66" i="56"/>
  <c r="N65" i="56"/>
  <c r="O65" i="56"/>
  <c r="M65" i="56"/>
  <c r="O62" i="56"/>
  <c r="N62" i="56"/>
  <c r="M62" i="56"/>
  <c r="N61" i="56"/>
  <c r="M61" i="56"/>
  <c r="O61" i="56"/>
  <c r="N59" i="56"/>
  <c r="O59" i="56"/>
  <c r="M59" i="56"/>
  <c r="N58" i="56"/>
  <c r="O58" i="56"/>
  <c r="M58" i="56"/>
  <c r="N57" i="56"/>
  <c r="O57" i="56"/>
  <c r="M57" i="56"/>
  <c r="N55" i="56"/>
  <c r="M55" i="56"/>
  <c r="O55" i="56"/>
  <c r="O52" i="56"/>
  <c r="M52" i="56"/>
  <c r="N52" i="56"/>
  <c r="N50" i="56"/>
  <c r="M50" i="56"/>
  <c r="O50" i="56"/>
  <c r="N49" i="56"/>
  <c r="M49" i="56"/>
  <c r="O49" i="56"/>
  <c r="M42" i="56"/>
  <c r="N42" i="56"/>
  <c r="O42" i="56"/>
  <c r="L39" i="56"/>
  <c r="N39" i="56"/>
  <c r="E39" i="56"/>
  <c r="N24" i="56"/>
  <c r="M24" i="56"/>
  <c r="O24" i="56"/>
  <c r="O18" i="56"/>
  <c r="M18" i="56"/>
  <c r="N18" i="56"/>
  <c r="N14" i="56"/>
  <c r="M14" i="56"/>
  <c r="O14" i="56"/>
  <c r="N46" i="56"/>
  <c r="O46" i="56"/>
  <c r="M46" i="56"/>
  <c r="N45" i="56"/>
  <c r="O45" i="56"/>
  <c r="M45" i="56"/>
  <c r="O48" i="56"/>
  <c r="N48" i="56"/>
  <c r="M48" i="56"/>
  <c r="M44" i="56"/>
  <c r="N44" i="56"/>
  <c r="O44" i="56"/>
  <c r="M43" i="56"/>
  <c r="O43" i="56"/>
  <c r="N43" i="56"/>
  <c r="M41" i="56"/>
  <c r="N41" i="56"/>
  <c r="O41" i="56"/>
  <c r="M37" i="56"/>
  <c r="N37" i="56"/>
  <c r="O37" i="56"/>
  <c r="M36" i="56"/>
  <c r="O36" i="56"/>
  <c r="N36" i="56"/>
  <c r="M31" i="56"/>
  <c r="O31" i="56"/>
  <c r="N31" i="56"/>
  <c r="N32" i="56"/>
  <c r="M32" i="56"/>
  <c r="O32" i="56"/>
  <c r="M30" i="56"/>
  <c r="N30" i="56"/>
  <c r="O30" i="56"/>
  <c r="M29" i="56"/>
  <c r="N29" i="56"/>
  <c r="O29" i="56"/>
  <c r="M28" i="56"/>
  <c r="N28" i="56"/>
  <c r="O28" i="56"/>
  <c r="N26" i="56"/>
  <c r="O26" i="56"/>
  <c r="M26" i="56"/>
  <c r="M22" i="56"/>
  <c r="N22" i="56"/>
  <c r="O22" i="56"/>
  <c r="O16" i="56"/>
  <c r="N16" i="56"/>
  <c r="M16" i="56"/>
  <c r="O10" i="56"/>
  <c r="N10" i="56"/>
  <c r="M10" i="56"/>
  <c r="M8" i="56"/>
  <c r="O8" i="56"/>
  <c r="N8" i="56"/>
  <c r="M6" i="56"/>
  <c r="O6" i="56"/>
  <c r="N6" i="56"/>
  <c r="O19" i="56"/>
  <c r="M19" i="56"/>
  <c r="N19" i="56"/>
  <c r="O11" i="56"/>
  <c r="M11" i="56"/>
  <c r="N11" i="56"/>
  <c r="M34" i="56"/>
  <c r="N34" i="56"/>
  <c r="O34" i="56"/>
  <c r="N33" i="56"/>
  <c r="O33" i="56"/>
  <c r="M33" i="56"/>
  <c r="N15" i="56"/>
  <c r="M15" i="56"/>
  <c r="O15" i="56"/>
  <c r="M40" i="56"/>
  <c r="N40" i="56"/>
  <c r="O40" i="56"/>
  <c r="M39" i="56"/>
  <c r="O39" i="56"/>
  <c r="O35" i="56"/>
  <c r="M35" i="56"/>
  <c r="N35" i="56"/>
  <c r="N25" i="56"/>
  <c r="M25" i="56"/>
  <c r="O25" i="56"/>
  <c r="N21" i="56"/>
  <c r="M21" i="56"/>
  <c r="O21" i="56"/>
  <c r="O17" i="56"/>
  <c r="N17" i="56"/>
  <c r="M17" i="56"/>
  <c r="O13" i="56"/>
  <c r="N13" i="56"/>
  <c r="M13" i="56"/>
  <c r="O12" i="56"/>
  <c r="N12" i="56"/>
  <c r="M12" i="56"/>
  <c r="N7" i="56"/>
  <c r="M7" i="56"/>
  <c r="O7" i="56"/>
  <c r="O3" i="56"/>
  <c r="N3" i="56"/>
  <c r="M3" i="56"/>
  <c r="O4" i="56"/>
  <c r="N4" i="56"/>
  <c r="M4" i="56"/>
  <c r="AG74" i="26"/>
  <c r="AG75" i="26"/>
  <c r="E75" i="26"/>
  <c r="L75" i="26"/>
  <c r="AG76" i="26"/>
  <c r="AG77" i="26"/>
  <c r="E77" i="26"/>
  <c r="L77" i="26"/>
  <c r="AG78" i="26"/>
  <c r="E78" i="26"/>
  <c r="L78" i="26"/>
  <c r="AG79" i="26"/>
  <c r="AG80" i="26"/>
  <c r="AG81" i="26"/>
  <c r="E81" i="26"/>
  <c r="L81" i="26"/>
  <c r="AG82" i="26"/>
  <c r="E82" i="26"/>
  <c r="L82" i="26"/>
  <c r="AG83" i="26"/>
  <c r="AG84" i="26"/>
  <c r="AG85" i="26"/>
  <c r="AG86" i="26"/>
  <c r="AG87" i="26"/>
  <c r="AG88" i="26"/>
  <c r="AG89" i="26"/>
  <c r="AG90" i="26"/>
  <c r="AG91" i="26"/>
  <c r="AG92" i="26"/>
  <c r="AG93" i="26"/>
  <c r="AG94" i="26"/>
  <c r="AG95" i="26"/>
  <c r="AG96" i="26"/>
  <c r="AG97" i="26"/>
  <c r="AG98" i="26"/>
  <c r="AG99" i="26"/>
  <c r="AG100" i="26"/>
  <c r="AG101" i="26"/>
  <c r="AG102" i="26"/>
  <c r="AG103" i="26"/>
  <c r="AG104" i="26"/>
  <c r="AG105" i="26"/>
  <c r="AG106" i="26"/>
  <c r="AG107" i="26"/>
  <c r="AG108" i="26"/>
  <c r="AG109" i="26"/>
  <c r="AG110" i="26"/>
  <c r="AG111" i="26"/>
  <c r="AG112" i="26"/>
  <c r="AG113" i="26"/>
  <c r="AG114" i="26"/>
  <c r="AG115" i="26"/>
  <c r="AG116" i="26"/>
  <c r="AG117" i="26"/>
  <c r="AG118" i="26"/>
  <c r="AG119" i="26"/>
  <c r="AG120" i="26"/>
  <c r="AG121" i="26"/>
  <c r="AG122" i="26"/>
  <c r="AG123" i="26"/>
  <c r="AG124" i="26"/>
  <c r="AG125" i="26"/>
  <c r="AG126" i="26"/>
  <c r="AG127" i="26"/>
  <c r="AG128" i="26"/>
  <c r="AG129" i="26"/>
  <c r="AG130" i="26"/>
  <c r="AG131" i="26"/>
  <c r="AG132" i="26"/>
  <c r="AG133" i="26"/>
  <c r="AG134" i="26"/>
  <c r="AG135" i="26"/>
  <c r="AG136" i="26"/>
  <c r="AG137" i="26"/>
  <c r="AG138" i="26"/>
  <c r="AG139" i="26"/>
  <c r="AG140" i="26"/>
  <c r="AG141" i="26"/>
  <c r="AG142" i="26"/>
  <c r="AG143" i="26"/>
  <c r="AG144" i="26"/>
  <c r="AG145" i="26"/>
  <c r="AG146" i="26"/>
  <c r="AG147" i="26"/>
  <c r="AG148" i="26"/>
  <c r="AG149" i="26"/>
  <c r="AG150" i="26"/>
  <c r="AG151" i="26"/>
  <c r="AG152" i="26"/>
  <c r="AG153" i="26"/>
  <c r="AG154" i="26"/>
  <c r="M82" i="26"/>
  <c r="O82" i="26"/>
  <c r="N82" i="26"/>
  <c r="M81" i="26"/>
  <c r="N81" i="26"/>
  <c r="O81" i="26"/>
  <c r="O78" i="26"/>
  <c r="N78" i="26"/>
  <c r="M78" i="26"/>
  <c r="O77" i="26"/>
  <c r="N77" i="26"/>
  <c r="M77" i="26"/>
  <c r="N75" i="26"/>
  <c r="M75" i="26"/>
  <c r="O75" i="26"/>
  <c r="V85" i="66"/>
  <c r="V84" i="66"/>
  <c r="AG6" i="66"/>
  <c r="E6" i="66"/>
  <c r="L6" i="66" s="1"/>
  <c r="AG4" i="66"/>
  <c r="E4" i="66" s="1"/>
  <c r="AG5" i="66"/>
  <c r="E5" i="66"/>
  <c r="L5" i="66" s="1"/>
  <c r="AG7" i="66"/>
  <c r="E7" i="66" s="1"/>
  <c r="L7" i="66" s="1"/>
  <c r="AG8" i="66"/>
  <c r="AG9" i="66"/>
  <c r="E9" i="66" s="1"/>
  <c r="L9" i="66" s="1"/>
  <c r="AG10" i="66"/>
  <c r="E10" i="66"/>
  <c r="L10" i="66"/>
  <c r="AG11" i="66"/>
  <c r="E11" i="66"/>
  <c r="L11" i="66"/>
  <c r="AG12" i="66"/>
  <c r="E12" i="66" s="1"/>
  <c r="L12" i="66" s="1"/>
  <c r="AG13" i="66"/>
  <c r="E13" i="66" s="1"/>
  <c r="AG14" i="66"/>
  <c r="E14" i="66"/>
  <c r="L14" i="66"/>
  <c r="AG15" i="66"/>
  <c r="E15" i="66" s="1"/>
  <c r="L15" i="66" s="1"/>
  <c r="AG16" i="66"/>
  <c r="E16" i="66" s="1"/>
  <c r="L16" i="66" s="1"/>
  <c r="O16" i="66" s="1"/>
  <c r="AG17" i="66"/>
  <c r="E17" i="66" s="1"/>
  <c r="L17" i="66" s="1"/>
  <c r="AG18" i="66"/>
  <c r="AG19" i="66"/>
  <c r="E19" i="66" s="1"/>
  <c r="L19" i="66" s="1"/>
  <c r="AG20" i="66"/>
  <c r="E20" i="66"/>
  <c r="L20" i="66"/>
  <c r="AG21" i="66"/>
  <c r="E21" i="66" s="1"/>
  <c r="L21" i="66" s="1"/>
  <c r="AG22" i="66"/>
  <c r="AG23" i="66"/>
  <c r="E23" i="66" s="1"/>
  <c r="L23" i="66" s="1"/>
  <c r="O23" i="66" s="1"/>
  <c r="AG24" i="66"/>
  <c r="AG25" i="66"/>
  <c r="E25" i="66"/>
  <c r="L25" i="66" s="1"/>
  <c r="AG26" i="66"/>
  <c r="E26" i="66"/>
  <c r="L26" i="66" s="1"/>
  <c r="AG27" i="66"/>
  <c r="E27" i="66"/>
  <c r="L27" i="66"/>
  <c r="AG28" i="66"/>
  <c r="E28" i="66"/>
  <c r="L28" i="66"/>
  <c r="AG29" i="66"/>
  <c r="AG30" i="66"/>
  <c r="E30" i="66"/>
  <c r="L30" i="66"/>
  <c r="AG31" i="66"/>
  <c r="E31" i="66"/>
  <c r="L31" i="66" s="1"/>
  <c r="AG32" i="66"/>
  <c r="E32" i="66"/>
  <c r="L32" i="66"/>
  <c r="O32" i="66" s="1"/>
  <c r="AG33" i="66"/>
  <c r="E33" i="66"/>
  <c r="L33" i="66"/>
  <c r="AG34" i="66"/>
  <c r="E34" i="66"/>
  <c r="L34" i="66"/>
  <c r="AG35" i="66"/>
  <c r="E35" i="66"/>
  <c r="L35" i="66"/>
  <c r="N35" i="66" s="1"/>
  <c r="AG36" i="66"/>
  <c r="E36" i="66"/>
  <c r="L36" i="66"/>
  <c r="AG37" i="66"/>
  <c r="E37" i="66"/>
  <c r="L37" i="66" s="1"/>
  <c r="AG38" i="66"/>
  <c r="E38" i="66"/>
  <c r="L38" i="66"/>
  <c r="AG39" i="66"/>
  <c r="E39" i="66"/>
  <c r="L39" i="66"/>
  <c r="AG40" i="66"/>
  <c r="E40" i="66"/>
  <c r="L40" i="66"/>
  <c r="AG41" i="66"/>
  <c r="E41" i="66"/>
  <c r="L41" i="66"/>
  <c r="AG42" i="66"/>
  <c r="E42" i="66"/>
  <c r="L42" i="66"/>
  <c r="AG43" i="66"/>
  <c r="E43" i="66"/>
  <c r="L43" i="66" s="1"/>
  <c r="AG44" i="66"/>
  <c r="L44" i="66"/>
  <c r="AG45" i="66"/>
  <c r="E45" i="66"/>
  <c r="L45" i="66" s="1"/>
  <c r="AG46" i="66"/>
  <c r="E46" i="66" s="1"/>
  <c r="L46" i="66" s="1"/>
  <c r="AG47" i="66"/>
  <c r="E47" i="66" s="1"/>
  <c r="L47" i="66" s="1"/>
  <c r="AG48" i="66"/>
  <c r="E48" i="66" s="1"/>
  <c r="L48" i="66" s="1"/>
  <c r="AG49" i="66"/>
  <c r="E49" i="66" s="1"/>
  <c r="L49" i="66" s="1"/>
  <c r="AG50" i="66"/>
  <c r="E50" i="66"/>
  <c r="L50" i="66"/>
  <c r="AG51" i="66"/>
  <c r="AG52" i="66"/>
  <c r="E52" i="66" s="1"/>
  <c r="L52" i="66" s="1"/>
  <c r="AG53" i="66"/>
  <c r="E53" i="66"/>
  <c r="L53" i="66"/>
  <c r="AG54" i="66"/>
  <c r="E54" i="66"/>
  <c r="L54" i="66" s="1"/>
  <c r="AG55" i="66"/>
  <c r="AG56" i="66"/>
  <c r="AG57" i="66"/>
  <c r="E57" i="66" s="1"/>
  <c r="L57" i="66" s="1"/>
  <c r="AG58" i="66"/>
  <c r="E58" i="66"/>
  <c r="L58" i="66"/>
  <c r="AG59" i="66"/>
  <c r="E59" i="66" s="1"/>
  <c r="L59" i="66" s="1"/>
  <c r="AG60" i="66"/>
  <c r="E60" i="66"/>
  <c r="L60" i="66"/>
  <c r="M60" i="66" s="1"/>
  <c r="AG61" i="66"/>
  <c r="E61" i="66"/>
  <c r="L61" i="66" s="1"/>
  <c r="AG62" i="66"/>
  <c r="E62" i="66"/>
  <c r="L62" i="66" s="1"/>
  <c r="AG63" i="66"/>
  <c r="E63" i="66"/>
  <c r="L63" i="66"/>
  <c r="AG64" i="66"/>
  <c r="AG65" i="66"/>
  <c r="E65" i="66"/>
  <c r="L65" i="66"/>
  <c r="AG66" i="66"/>
  <c r="AG67" i="66"/>
  <c r="E67" i="66"/>
  <c r="L67" i="66"/>
  <c r="AG68" i="66"/>
  <c r="AG69" i="66"/>
  <c r="E69" i="66"/>
  <c r="L69" i="66"/>
  <c r="AG70" i="66"/>
  <c r="AG71" i="66"/>
  <c r="E71" i="66"/>
  <c r="L71" i="66"/>
  <c r="AG72" i="66"/>
  <c r="E72" i="66"/>
  <c r="L72" i="66"/>
  <c r="AG73" i="66"/>
  <c r="AG74" i="66"/>
  <c r="E74" i="66"/>
  <c r="L74" i="66"/>
  <c r="AG75" i="66"/>
  <c r="E75" i="66"/>
  <c r="L75" i="66"/>
  <c r="AG76" i="66"/>
  <c r="E76" i="66"/>
  <c r="L76" i="66"/>
  <c r="AG77" i="66"/>
  <c r="AG78" i="66"/>
  <c r="AG79" i="66"/>
  <c r="AG80" i="66"/>
  <c r="E80" i="66"/>
  <c r="L80" i="66"/>
  <c r="AG81" i="66"/>
  <c r="AG82" i="66"/>
  <c r="E82" i="66"/>
  <c r="L82" i="66"/>
  <c r="AG83" i="66"/>
  <c r="AG84" i="66"/>
  <c r="E84" i="66"/>
  <c r="L84" i="66"/>
  <c r="AG85" i="66"/>
  <c r="E85" i="66"/>
  <c r="L85" i="66"/>
  <c r="AG86" i="66"/>
  <c r="E86" i="66"/>
  <c r="L86" i="66"/>
  <c r="AG87" i="66"/>
  <c r="AG88" i="66"/>
  <c r="E88" i="66"/>
  <c r="L88" i="66"/>
  <c r="AG89" i="66"/>
  <c r="AG90" i="66"/>
  <c r="E90" i="66"/>
  <c r="L90" i="66"/>
  <c r="AG91" i="66"/>
  <c r="E91" i="66"/>
  <c r="L91" i="66"/>
  <c r="AG92" i="66"/>
  <c r="E92" i="66"/>
  <c r="L92" i="66"/>
  <c r="AG93" i="66"/>
  <c r="E93" i="66"/>
  <c r="L93" i="66"/>
  <c r="AG94" i="66"/>
  <c r="AG95" i="66"/>
  <c r="AG96" i="66"/>
  <c r="AG97" i="66"/>
  <c r="E97" i="66"/>
  <c r="L97" i="66"/>
  <c r="AG98" i="66"/>
  <c r="AG99" i="66"/>
  <c r="AG100" i="66"/>
  <c r="AG101" i="66"/>
  <c r="AG102" i="66"/>
  <c r="AG103" i="66"/>
  <c r="AG104" i="66"/>
  <c r="AG105" i="66"/>
  <c r="AG106" i="66"/>
  <c r="AG107" i="66"/>
  <c r="AG108" i="66"/>
  <c r="AG109" i="66"/>
  <c r="AG110" i="66"/>
  <c r="AG111" i="66"/>
  <c r="AG112" i="66"/>
  <c r="AG113" i="66"/>
  <c r="AG114" i="66"/>
  <c r="AG115" i="66"/>
  <c r="AG116" i="66"/>
  <c r="AG117" i="66"/>
  <c r="AG118" i="66"/>
  <c r="AG119" i="66"/>
  <c r="AG120" i="66"/>
  <c r="AG121" i="66"/>
  <c r="AG122" i="66"/>
  <c r="AG123" i="66"/>
  <c r="AG124" i="66"/>
  <c r="AG125" i="66"/>
  <c r="AG126" i="66"/>
  <c r="AG127" i="66"/>
  <c r="AG128" i="66"/>
  <c r="AG129" i="66"/>
  <c r="AG130" i="66"/>
  <c r="AG131" i="66"/>
  <c r="AG132" i="66"/>
  <c r="AG133" i="66"/>
  <c r="AG134" i="66"/>
  <c r="AG135" i="66"/>
  <c r="AG136" i="66"/>
  <c r="AG137" i="66"/>
  <c r="AG138" i="66"/>
  <c r="AG139" i="66"/>
  <c r="AG140" i="66"/>
  <c r="AG141" i="66"/>
  <c r="AG142" i="66"/>
  <c r="AG143" i="66"/>
  <c r="AG144" i="66"/>
  <c r="AG145" i="66"/>
  <c r="AG146" i="66"/>
  <c r="AG147" i="66"/>
  <c r="AG148" i="66"/>
  <c r="AG149" i="66"/>
  <c r="AG150" i="66"/>
  <c r="AG151" i="66"/>
  <c r="AG152" i="66"/>
  <c r="AG153" i="66"/>
  <c r="AG154" i="66"/>
  <c r="AG155" i="66"/>
  <c r="AG156" i="66"/>
  <c r="AG157" i="66"/>
  <c r="AG158" i="66"/>
  <c r="AG159" i="66"/>
  <c r="AG160" i="66"/>
  <c r="AG161" i="66"/>
  <c r="AG162" i="66"/>
  <c r="AG163" i="66"/>
  <c r="AG164" i="66"/>
  <c r="AG165" i="66"/>
  <c r="AG166" i="66"/>
  <c r="V28" i="66"/>
  <c r="V27" i="66"/>
  <c r="V26" i="66"/>
  <c r="V25" i="66"/>
  <c r="V24" i="66"/>
  <c r="V23" i="66"/>
  <c r="V21" i="66"/>
  <c r="V22" i="66"/>
  <c r="V12" i="66"/>
  <c r="V11" i="66"/>
  <c r="V10" i="66"/>
  <c r="V9" i="66"/>
  <c r="V8" i="66"/>
  <c r="V7" i="66"/>
  <c r="V6" i="66"/>
  <c r="V5" i="66"/>
  <c r="V4" i="68"/>
  <c r="M97" i="66"/>
  <c r="N97" i="66"/>
  <c r="O97" i="66"/>
  <c r="N92" i="66"/>
  <c r="O92" i="66"/>
  <c r="M92" i="66"/>
  <c r="N93" i="66"/>
  <c r="O93" i="66"/>
  <c r="M93" i="66"/>
  <c r="N91" i="66"/>
  <c r="O91" i="66"/>
  <c r="M91" i="66"/>
  <c r="M90" i="66"/>
  <c r="N90" i="66"/>
  <c r="O90" i="66"/>
  <c r="M88" i="66"/>
  <c r="N88" i="66"/>
  <c r="O88" i="66"/>
  <c r="N85" i="66"/>
  <c r="O85" i="66"/>
  <c r="M85" i="66"/>
  <c r="O86" i="66"/>
  <c r="N86" i="66"/>
  <c r="M86" i="66"/>
  <c r="M84" i="66"/>
  <c r="O84" i="66"/>
  <c r="N84" i="66"/>
  <c r="M82" i="66"/>
  <c r="N82" i="66"/>
  <c r="O82" i="66"/>
  <c r="M80" i="66"/>
  <c r="O80" i="66"/>
  <c r="N80" i="66"/>
  <c r="O76" i="66"/>
  <c r="M76" i="66"/>
  <c r="N76" i="66"/>
  <c r="O75" i="66"/>
  <c r="M75" i="66"/>
  <c r="N75" i="66"/>
  <c r="M74" i="66"/>
  <c r="N74" i="66"/>
  <c r="O74" i="66"/>
  <c r="O72" i="66"/>
  <c r="N72" i="66"/>
  <c r="M72" i="66"/>
  <c r="O69" i="66"/>
  <c r="N69" i="66"/>
  <c r="M69" i="66"/>
  <c r="O67" i="66"/>
  <c r="N67" i="66"/>
  <c r="M67" i="66"/>
  <c r="M71" i="66"/>
  <c r="N71" i="66"/>
  <c r="O71" i="66"/>
  <c r="O65" i="66"/>
  <c r="N65" i="66"/>
  <c r="M65" i="66"/>
  <c r="O63" i="66"/>
  <c r="N63" i="66"/>
  <c r="M63" i="66"/>
  <c r="O58" i="66"/>
  <c r="M58" i="66"/>
  <c r="N58" i="66"/>
  <c r="N60" i="66"/>
  <c r="N53" i="66"/>
  <c r="M53" i="66"/>
  <c r="O53" i="66"/>
  <c r="N50" i="66"/>
  <c r="M50" i="66"/>
  <c r="O50" i="66"/>
  <c r="O44" i="66"/>
  <c r="N44" i="66"/>
  <c r="M44" i="66"/>
  <c r="M39" i="66"/>
  <c r="O39" i="66"/>
  <c r="N39" i="66"/>
  <c r="O38" i="66"/>
  <c r="N38" i="66"/>
  <c r="M38" i="66"/>
  <c r="N32" i="66"/>
  <c r="M32" i="66"/>
  <c r="O30" i="66"/>
  <c r="N30" i="66"/>
  <c r="M30" i="66"/>
  <c r="M14" i="66"/>
  <c r="N14" i="66"/>
  <c r="O14" i="66"/>
  <c r="O42" i="66"/>
  <c r="N42" i="66"/>
  <c r="M42" i="66"/>
  <c r="O41" i="66"/>
  <c r="N41" i="66"/>
  <c r="M41" i="66"/>
  <c r="N40" i="66"/>
  <c r="M40" i="66"/>
  <c r="O40" i="66"/>
  <c r="N36" i="66"/>
  <c r="M36" i="66"/>
  <c r="O36" i="66"/>
  <c r="O34" i="66"/>
  <c r="N34" i="66"/>
  <c r="M34" i="66"/>
  <c r="O33" i="66"/>
  <c r="N33" i="66"/>
  <c r="M33" i="66"/>
  <c r="N28" i="66"/>
  <c r="M28" i="66"/>
  <c r="O28" i="66"/>
  <c r="O27" i="66"/>
  <c r="N27" i="66"/>
  <c r="M27" i="66"/>
  <c r="O20" i="66"/>
  <c r="N20" i="66"/>
  <c r="M20" i="66"/>
  <c r="O11" i="66"/>
  <c r="N11" i="66"/>
  <c r="M11" i="66"/>
  <c r="O10" i="66"/>
  <c r="N10" i="66"/>
  <c r="M10" i="66"/>
  <c r="V41" i="66"/>
  <c r="V44" i="66"/>
  <c r="E385" i="68"/>
  <c r="E386" i="68"/>
  <c r="AG128" i="68"/>
  <c r="AG127" i="68"/>
  <c r="AG126" i="68"/>
  <c r="AG125" i="68"/>
  <c r="V84" i="68"/>
  <c r="V83" i="68"/>
  <c r="E59" i="68"/>
  <c r="L59" i="68" s="1"/>
  <c r="E58" i="68"/>
  <c r="L58" i="68"/>
  <c r="E49" i="68"/>
  <c r="L49" i="68" s="1"/>
  <c r="E48" i="68"/>
  <c r="L48" i="68"/>
  <c r="E46" i="68"/>
  <c r="L46" i="68"/>
  <c r="E42" i="68"/>
  <c r="L42" i="68"/>
  <c r="E41" i="68"/>
  <c r="L41" i="68" s="1"/>
  <c r="E40" i="68"/>
  <c r="L40" i="68" s="1"/>
  <c r="E37" i="68"/>
  <c r="L37" i="68"/>
  <c r="E34" i="68"/>
  <c r="L34" i="68"/>
  <c r="E30" i="68"/>
  <c r="L30" i="68" s="1"/>
  <c r="E27" i="68"/>
  <c r="L27" i="68" s="1"/>
  <c r="V27" i="68"/>
  <c r="E26" i="68"/>
  <c r="L26" i="68"/>
  <c r="N26" i="68" s="1"/>
  <c r="V26" i="68"/>
  <c r="V25" i="68"/>
  <c r="V24" i="68"/>
  <c r="V23" i="68"/>
  <c r="V22" i="68"/>
  <c r="V21" i="68"/>
  <c r="V20" i="68"/>
  <c r="V11" i="68"/>
  <c r="V10" i="68"/>
  <c r="V9" i="68"/>
  <c r="V8" i="68"/>
  <c r="V7" i="68"/>
  <c r="V6" i="68"/>
  <c r="V5" i="68"/>
  <c r="AG3" i="68"/>
  <c r="E3" i="68"/>
  <c r="L3" i="68"/>
  <c r="O34" i="68"/>
  <c r="N34" i="68"/>
  <c r="M34" i="68"/>
  <c r="O58" i="68"/>
  <c r="M58" i="68"/>
  <c r="N58" i="68"/>
  <c r="E21" i="68"/>
  <c r="L21" i="68"/>
  <c r="E25" i="68"/>
  <c r="L25" i="68" s="1"/>
  <c r="E31" i="68"/>
  <c r="L31" i="68"/>
  <c r="O31" i="68"/>
  <c r="E32" i="68"/>
  <c r="L32" i="68"/>
  <c r="E22" i="68"/>
  <c r="L22" i="68" s="1"/>
  <c r="E33" i="68"/>
  <c r="L33" i="68"/>
  <c r="O42" i="68"/>
  <c r="M42" i="68"/>
  <c r="N42" i="68"/>
  <c r="E19" i="68"/>
  <c r="L19" i="68"/>
  <c r="E23" i="68"/>
  <c r="E24" i="68"/>
  <c r="L24" i="68" s="1"/>
  <c r="E29" i="68"/>
  <c r="L29" i="68"/>
  <c r="M48" i="68"/>
  <c r="N48" i="68"/>
  <c r="O48" i="68"/>
  <c r="O46" i="68"/>
  <c r="N46" i="68"/>
  <c r="M46" i="68"/>
  <c r="O37" i="68"/>
  <c r="M37" i="68"/>
  <c r="N37" i="68"/>
  <c r="O3" i="68"/>
  <c r="N3" i="68"/>
  <c r="M3" i="68"/>
  <c r="V43" i="68"/>
  <c r="V40" i="68"/>
  <c r="V38" i="68"/>
  <c r="AG128" i="64"/>
  <c r="AG127" i="64"/>
  <c r="AG126" i="64"/>
  <c r="AG125" i="64"/>
  <c r="AG124" i="64"/>
  <c r="AG123" i="64"/>
  <c r="AG122" i="64"/>
  <c r="AG121" i="64"/>
  <c r="M31" i="68"/>
  <c r="O29" i="68"/>
  <c r="M29" i="68"/>
  <c r="N21" i="68"/>
  <c r="O21" i="68"/>
  <c r="O19" i="68"/>
  <c r="N19" i="68"/>
  <c r="M19" i="68"/>
  <c r="M32" i="68"/>
  <c r="O32" i="68"/>
  <c r="N32" i="68"/>
  <c r="O33" i="68"/>
  <c r="N33" i="68"/>
  <c r="M33" i="68"/>
  <c r="N29" i="68"/>
  <c r="N31" i="68"/>
  <c r="M21" i="68"/>
  <c r="AG113" i="64"/>
  <c r="AG114" i="64"/>
  <c r="AG115" i="64"/>
  <c r="AG116" i="64"/>
  <c r="AG117" i="64"/>
  <c r="AG118" i="64"/>
  <c r="AG119" i="64"/>
  <c r="AG120" i="64"/>
  <c r="AG112" i="64"/>
  <c r="AG111" i="64"/>
  <c r="AG110" i="64"/>
  <c r="AG104" i="64"/>
  <c r="AG105" i="64"/>
  <c r="AG106" i="64"/>
  <c r="AG107" i="64"/>
  <c r="AG108" i="64"/>
  <c r="AG109" i="64"/>
  <c r="AG103" i="64"/>
  <c r="AG102" i="64"/>
  <c r="AG7" i="64"/>
  <c r="E7" i="64" s="1"/>
  <c r="AG3" i="64"/>
  <c r="E3" i="64" s="1"/>
  <c r="AG4" i="64"/>
  <c r="E4" i="64"/>
  <c r="L4" i="64"/>
  <c r="AG5" i="64"/>
  <c r="E5" i="64"/>
  <c r="L5" i="64" s="1"/>
  <c r="AG6" i="64"/>
  <c r="AG8" i="64"/>
  <c r="E8" i="64"/>
  <c r="L8" i="64"/>
  <c r="AG9" i="64"/>
  <c r="E9" i="64"/>
  <c r="L9" i="64"/>
  <c r="AG10" i="64"/>
  <c r="E10" i="64"/>
  <c r="L10" i="64"/>
  <c r="AG11" i="64"/>
  <c r="E11" i="64" s="1"/>
  <c r="L11" i="64" s="1"/>
  <c r="AG12" i="64"/>
  <c r="E12" i="64"/>
  <c r="L12" i="64" s="1"/>
  <c r="AG13" i="64"/>
  <c r="E13" i="64" s="1"/>
  <c r="L13" i="64" s="1"/>
  <c r="AG14" i="64"/>
  <c r="E14" i="64"/>
  <c r="L14" i="64"/>
  <c r="AG15" i="64"/>
  <c r="AG16" i="64"/>
  <c r="E16" i="64"/>
  <c r="L16" i="64"/>
  <c r="AG17" i="64"/>
  <c r="E17" i="64" s="1"/>
  <c r="L17" i="64" s="1"/>
  <c r="O17" i="64" s="1"/>
  <c r="AG18" i="64"/>
  <c r="E18" i="64" s="1"/>
  <c r="L18" i="64" s="1"/>
  <c r="N18" i="64" s="1"/>
  <c r="AG19" i="64"/>
  <c r="O16" i="64"/>
  <c r="N16" i="64"/>
  <c r="M16" i="64"/>
  <c r="O14" i="64"/>
  <c r="N14" i="64"/>
  <c r="M14" i="64"/>
  <c r="O10" i="64"/>
  <c r="N10" i="64"/>
  <c r="M10" i="64"/>
  <c r="O9" i="64"/>
  <c r="N9" i="64"/>
  <c r="M9" i="64"/>
  <c r="N8" i="64"/>
  <c r="M8" i="64"/>
  <c r="O8" i="64"/>
  <c r="O4" i="64"/>
  <c r="N4" i="64"/>
  <c r="M4" i="64"/>
  <c r="V77" i="62"/>
  <c r="V76" i="62"/>
  <c r="AG105" i="61"/>
  <c r="AG106" i="61"/>
  <c r="AG107" i="61"/>
  <c r="AG108" i="61"/>
  <c r="AG109" i="61"/>
  <c r="AG110" i="61"/>
  <c r="AG111" i="61"/>
  <c r="AG112" i="61"/>
  <c r="AG113" i="61"/>
  <c r="AG104" i="61"/>
  <c r="AG103" i="61"/>
  <c r="AG102" i="61"/>
  <c r="AG101" i="61"/>
  <c r="AG4" i="61"/>
  <c r="E4" i="61" s="1"/>
  <c r="AG5" i="61"/>
  <c r="E5" i="61"/>
  <c r="L5" i="61" s="1"/>
  <c r="AG6" i="61"/>
  <c r="E6" i="61"/>
  <c r="L6" i="61"/>
  <c r="AG7" i="61"/>
  <c r="E7" i="61" s="1"/>
  <c r="L7" i="61" s="1"/>
  <c r="AG8" i="61"/>
  <c r="E8" i="61"/>
  <c r="L8" i="61"/>
  <c r="AG9" i="61"/>
  <c r="E9" i="61"/>
  <c r="L9" i="61"/>
  <c r="AG10" i="61"/>
  <c r="E10" i="61"/>
  <c r="L10" i="61" s="1"/>
  <c r="AG11" i="61"/>
  <c r="E11" i="61"/>
  <c r="L11" i="61"/>
  <c r="AG12" i="61"/>
  <c r="E12" i="61"/>
  <c r="L12" i="61"/>
  <c r="AG13" i="61"/>
  <c r="E13" i="61"/>
  <c r="L13" i="61"/>
  <c r="AG14" i="61"/>
  <c r="E14" i="61"/>
  <c r="L14" i="61"/>
  <c r="AG15" i="61"/>
  <c r="AG16" i="61"/>
  <c r="E16" i="61" s="1"/>
  <c r="AG17" i="61"/>
  <c r="E17" i="61" s="1"/>
  <c r="L17" i="61" s="1"/>
  <c r="AG18" i="61"/>
  <c r="E18" i="61"/>
  <c r="L18" i="61"/>
  <c r="AG19" i="61"/>
  <c r="E19" i="61"/>
  <c r="L19" i="61"/>
  <c r="AG20" i="61"/>
  <c r="E20" i="61"/>
  <c r="L20" i="61" s="1"/>
  <c r="AG21" i="61"/>
  <c r="E21" i="61"/>
  <c r="L21" i="61" s="1"/>
  <c r="M21" i="61" s="1"/>
  <c r="AG22" i="61"/>
  <c r="E22" i="61"/>
  <c r="L22" i="61"/>
  <c r="AG23" i="61"/>
  <c r="E23" i="61" s="1"/>
  <c r="L23" i="61" s="1"/>
  <c r="AG24" i="61"/>
  <c r="AG25" i="61"/>
  <c r="AG26" i="61"/>
  <c r="E26" i="61"/>
  <c r="L26" i="61"/>
  <c r="AG27" i="61"/>
  <c r="E27" i="61" s="1"/>
  <c r="AG28" i="61"/>
  <c r="E28" i="61" s="1"/>
  <c r="AG29" i="61"/>
  <c r="E29" i="61" s="1"/>
  <c r="L29" i="61" s="1"/>
  <c r="AG30" i="61"/>
  <c r="E30" i="61"/>
  <c r="L30" i="61" s="1"/>
  <c r="AG31" i="61"/>
  <c r="E31" i="61" s="1"/>
  <c r="L31" i="61" s="1"/>
  <c r="AG32" i="61"/>
  <c r="E32" i="61" s="1"/>
  <c r="L32" i="61" s="1"/>
  <c r="AG33" i="61"/>
  <c r="E33" i="61"/>
  <c r="L33" i="61"/>
  <c r="AG34" i="61"/>
  <c r="E34" i="61"/>
  <c r="L34" i="61"/>
  <c r="AG35" i="61"/>
  <c r="E35" i="61"/>
  <c r="L35" i="61"/>
  <c r="AG36" i="61"/>
  <c r="E36" i="61" s="1"/>
  <c r="L36" i="61" s="1"/>
  <c r="M36" i="61" s="1"/>
  <c r="AG37" i="61"/>
  <c r="E37" i="61" s="1"/>
  <c r="AG38" i="61"/>
  <c r="E38" i="61" s="1"/>
  <c r="L38" i="61" s="1"/>
  <c r="AG39" i="61"/>
  <c r="E39" i="61"/>
  <c r="L39" i="61"/>
  <c r="AG40" i="61"/>
  <c r="AG41" i="61"/>
  <c r="AG42" i="61"/>
  <c r="E42" i="61"/>
  <c r="L42" i="61" s="1"/>
  <c r="AG43" i="61"/>
  <c r="E43" i="61" s="1"/>
  <c r="L43" i="61" s="1"/>
  <c r="AG44" i="61"/>
  <c r="E44" i="61" s="1"/>
  <c r="L44" i="61" s="1"/>
  <c r="AG45" i="61"/>
  <c r="AG46" i="61"/>
  <c r="E46" i="61"/>
  <c r="L46" i="61" s="1"/>
  <c r="AG47" i="61"/>
  <c r="E47" i="61"/>
  <c r="L47" i="61" s="1"/>
  <c r="AG48" i="61"/>
  <c r="E48" i="61"/>
  <c r="L48" i="61" s="1"/>
  <c r="AG49" i="61"/>
  <c r="M39" i="61"/>
  <c r="O39" i="61"/>
  <c r="N39" i="61"/>
  <c r="M35" i="61"/>
  <c r="O35" i="61"/>
  <c r="N35" i="61"/>
  <c r="O33" i="61"/>
  <c r="M33" i="61"/>
  <c r="N33" i="61"/>
  <c r="O34" i="61"/>
  <c r="N34" i="61"/>
  <c r="M34" i="61"/>
  <c r="O12" i="61"/>
  <c r="N12" i="61"/>
  <c r="M12" i="61"/>
  <c r="N8" i="61"/>
  <c r="M8" i="61"/>
  <c r="O8" i="61"/>
  <c r="N6" i="61"/>
  <c r="M6" i="61"/>
  <c r="O6" i="61"/>
  <c r="O26" i="61"/>
  <c r="N26" i="61"/>
  <c r="M26" i="61"/>
  <c r="M22" i="61"/>
  <c r="O22" i="61"/>
  <c r="N22" i="61"/>
  <c r="N19" i="61"/>
  <c r="M19" i="61"/>
  <c r="O19" i="61"/>
  <c r="N18" i="61"/>
  <c r="M18" i="61"/>
  <c r="O18" i="61"/>
  <c r="O14" i="61"/>
  <c r="M14" i="61"/>
  <c r="N14" i="61"/>
  <c r="M13" i="61"/>
  <c r="N13" i="61"/>
  <c r="O13" i="61"/>
  <c r="N11" i="61"/>
  <c r="M11" i="61"/>
  <c r="O11" i="61"/>
  <c r="O9" i="61"/>
  <c r="N9" i="61"/>
  <c r="M9" i="61"/>
  <c r="AG3" i="61"/>
  <c r="E3" i="61"/>
  <c r="L3" i="61"/>
  <c r="M3" i="61" s="1"/>
  <c r="AG30" i="59"/>
  <c r="E30" i="59" s="1"/>
  <c r="L30" i="59" s="1"/>
  <c r="AG29" i="59"/>
  <c r="E29" i="59" s="1"/>
  <c r="L29" i="59" s="1"/>
  <c r="AG31" i="59"/>
  <c r="E31" i="59"/>
  <c r="L31" i="59"/>
  <c r="AG32" i="59"/>
  <c r="E32" i="59"/>
  <c r="L32" i="59"/>
  <c r="AG33" i="59"/>
  <c r="E33" i="59" s="1"/>
  <c r="L33" i="59" s="1"/>
  <c r="AG34" i="59"/>
  <c r="E34" i="59" s="1"/>
  <c r="AG35" i="59"/>
  <c r="E35" i="59"/>
  <c r="L35" i="59"/>
  <c r="AG36" i="59"/>
  <c r="AG37" i="59"/>
  <c r="E37" i="59" s="1"/>
  <c r="L37" i="59" s="1"/>
  <c r="AG38" i="59"/>
  <c r="E38" i="59"/>
  <c r="L38" i="59"/>
  <c r="AG39" i="59"/>
  <c r="E39" i="59"/>
  <c r="L39" i="59"/>
  <c r="AG40" i="59"/>
  <c r="E40" i="59"/>
  <c r="L40" i="59"/>
  <c r="AG41" i="59"/>
  <c r="E41" i="59" s="1"/>
  <c r="L41" i="59" s="1"/>
  <c r="AG42" i="59"/>
  <c r="E42" i="59" s="1"/>
  <c r="L42" i="59" s="1"/>
  <c r="AG43" i="59"/>
  <c r="E43" i="59" s="1"/>
  <c r="L43" i="59" s="1"/>
  <c r="AG44" i="59"/>
  <c r="E44" i="59" s="1"/>
  <c r="L44" i="59" s="1"/>
  <c r="AG45" i="59"/>
  <c r="L45" i="59"/>
  <c r="AG46" i="59"/>
  <c r="L46" i="59"/>
  <c r="AG47" i="59"/>
  <c r="L47" i="59"/>
  <c r="AG48" i="59"/>
  <c r="E48" i="59" s="1"/>
  <c r="L48" i="59" s="1"/>
  <c r="AG49" i="59"/>
  <c r="E49" i="59" s="1"/>
  <c r="AG50" i="59"/>
  <c r="E50" i="59"/>
  <c r="L50" i="59"/>
  <c r="AG51" i="59"/>
  <c r="E51" i="59" s="1"/>
  <c r="L51" i="59" s="1"/>
  <c r="AG52" i="59"/>
  <c r="AG53" i="59"/>
  <c r="E53" i="59" s="1"/>
  <c r="L53" i="59" s="1"/>
  <c r="AG54" i="59"/>
  <c r="E54" i="59" s="1"/>
  <c r="L54" i="59" s="1"/>
  <c r="AG55" i="59"/>
  <c r="E55" i="59"/>
  <c r="L55" i="59" s="1"/>
  <c r="AG56" i="59"/>
  <c r="E56" i="59" s="1"/>
  <c r="AG57" i="59"/>
  <c r="AG58" i="59"/>
  <c r="AG59" i="59"/>
  <c r="E59" i="59" s="1"/>
  <c r="L59" i="59" s="1"/>
  <c r="AG60" i="59"/>
  <c r="E60" i="59" s="1"/>
  <c r="L60" i="59" s="1"/>
  <c r="AG61" i="59"/>
  <c r="E61" i="59" s="1"/>
  <c r="L61" i="59" s="1"/>
  <c r="AG62" i="59"/>
  <c r="E62" i="59" s="1"/>
  <c r="L62" i="59" s="1"/>
  <c r="AG63" i="59"/>
  <c r="E63" i="59" s="1"/>
  <c r="L63" i="59" s="1"/>
  <c r="AG64" i="59"/>
  <c r="AG65" i="59"/>
  <c r="E65" i="59" s="1"/>
  <c r="L65" i="59" s="1"/>
  <c r="AG66" i="59"/>
  <c r="AG67" i="59"/>
  <c r="E67" i="59" s="1"/>
  <c r="L67" i="59" s="1"/>
  <c r="AG68" i="59"/>
  <c r="E68" i="59" s="1"/>
  <c r="L68" i="59" s="1"/>
  <c r="AG69" i="59"/>
  <c r="E69" i="59" s="1"/>
  <c r="L69" i="59" s="1"/>
  <c r="AG70" i="59"/>
  <c r="AG71" i="59"/>
  <c r="AG72" i="59"/>
  <c r="AG73" i="59"/>
  <c r="E73" i="59" s="1"/>
  <c r="L73" i="59" s="1"/>
  <c r="AG74" i="59"/>
  <c r="E74" i="59" s="1"/>
  <c r="L74" i="59" s="1"/>
  <c r="AG75" i="59"/>
  <c r="AG76" i="59"/>
  <c r="AG77" i="59"/>
  <c r="E77" i="59" s="1"/>
  <c r="L77" i="59" s="1"/>
  <c r="AG78" i="59"/>
  <c r="E78" i="59" s="1"/>
  <c r="L78" i="59" s="1"/>
  <c r="AG79" i="59"/>
  <c r="E79" i="59" s="1"/>
  <c r="L79" i="59" s="1"/>
  <c r="AG80" i="59"/>
  <c r="E80" i="59" s="1"/>
  <c r="L80" i="59" s="1"/>
  <c r="AG81" i="59"/>
  <c r="AG82" i="59"/>
  <c r="AG83" i="59"/>
  <c r="AG84" i="59"/>
  <c r="AG85" i="59"/>
  <c r="AG86" i="59"/>
  <c r="AG87" i="59"/>
  <c r="AG88" i="59"/>
  <c r="AG89" i="59"/>
  <c r="E89" i="59" s="1"/>
  <c r="L89" i="59" s="1"/>
  <c r="AG90" i="59"/>
  <c r="AG91" i="59"/>
  <c r="E91" i="59" s="1"/>
  <c r="L91" i="59" s="1"/>
  <c r="AG92" i="59"/>
  <c r="AG93" i="59"/>
  <c r="AG94" i="59"/>
  <c r="E94" i="59" s="1"/>
  <c r="L94" i="59" s="1"/>
  <c r="AG95" i="59"/>
  <c r="E95" i="59" s="1"/>
  <c r="L95" i="59" s="1"/>
  <c r="AG96" i="59"/>
  <c r="AG97" i="59"/>
  <c r="E97" i="59" s="1"/>
  <c r="L97" i="59" s="1"/>
  <c r="AG98" i="59"/>
  <c r="E98" i="59" s="1"/>
  <c r="L98" i="59" s="1"/>
  <c r="AG99" i="59"/>
  <c r="AG100" i="59"/>
  <c r="E100" i="59" s="1"/>
  <c r="L100" i="59" s="1"/>
  <c r="AG101" i="59"/>
  <c r="E101" i="59" s="1"/>
  <c r="L101" i="59" s="1"/>
  <c r="AG102" i="59"/>
  <c r="E102" i="59" s="1"/>
  <c r="L102" i="59" s="1"/>
  <c r="AG4" i="26"/>
  <c r="E4" i="26"/>
  <c r="L4" i="26"/>
  <c r="AG5" i="26"/>
  <c r="AG6" i="26"/>
  <c r="E6" i="26"/>
  <c r="L6" i="26"/>
  <c r="AG7" i="26"/>
  <c r="AG8" i="26"/>
  <c r="E8" i="26"/>
  <c r="L8" i="26"/>
  <c r="AG9" i="26"/>
  <c r="AG10" i="26"/>
  <c r="E10" i="26"/>
  <c r="L10" i="26"/>
  <c r="AG11" i="26"/>
  <c r="E11" i="26"/>
  <c r="L11" i="26"/>
  <c r="AG12" i="26"/>
  <c r="E12" i="26"/>
  <c r="L12" i="26"/>
  <c r="AG13" i="26"/>
  <c r="E13" i="26"/>
  <c r="L13" i="26"/>
  <c r="AG14" i="26"/>
  <c r="E14" i="26"/>
  <c r="L14" i="26"/>
  <c r="AG15" i="26"/>
  <c r="E15" i="26"/>
  <c r="L15" i="26"/>
  <c r="AG16" i="26"/>
  <c r="E16" i="26"/>
  <c r="L16" i="26"/>
  <c r="AG17" i="26"/>
  <c r="E17" i="26"/>
  <c r="L17" i="26"/>
  <c r="AG18" i="26"/>
  <c r="E18" i="26"/>
  <c r="L18" i="26"/>
  <c r="AG19" i="26"/>
  <c r="E19" i="26"/>
  <c r="L19" i="26"/>
  <c r="AG20" i="26"/>
  <c r="AG21" i="26"/>
  <c r="E21" i="26"/>
  <c r="L21" i="26"/>
  <c r="AG22" i="26"/>
  <c r="E22" i="26"/>
  <c r="L22" i="26"/>
  <c r="AG23" i="26"/>
  <c r="E23" i="26"/>
  <c r="L23" i="26"/>
  <c r="AG24" i="26"/>
  <c r="E24" i="26"/>
  <c r="L24" i="26"/>
  <c r="AG25" i="26"/>
  <c r="AG26" i="26"/>
  <c r="E26" i="26"/>
  <c r="L26" i="26"/>
  <c r="AG27" i="26"/>
  <c r="E27" i="26"/>
  <c r="L27" i="26"/>
  <c r="AG28" i="26"/>
  <c r="E28" i="26"/>
  <c r="L28" i="26"/>
  <c r="AG29" i="26"/>
  <c r="E29" i="26"/>
  <c r="L29" i="26"/>
  <c r="AG30" i="26"/>
  <c r="E30" i="26"/>
  <c r="L30" i="26"/>
  <c r="AG31" i="26"/>
  <c r="E31" i="26"/>
  <c r="L31" i="26"/>
  <c r="AG32" i="26"/>
  <c r="AG33" i="26"/>
  <c r="AG34" i="26"/>
  <c r="AG35" i="26"/>
  <c r="AG36" i="26"/>
  <c r="AG37" i="26"/>
  <c r="AG38" i="26"/>
  <c r="E38" i="26"/>
  <c r="L38" i="26"/>
  <c r="M38" i="26"/>
  <c r="AG39" i="26"/>
  <c r="E39" i="26"/>
  <c r="L39" i="26"/>
  <c r="M39" i="26"/>
  <c r="AG40" i="26"/>
  <c r="E40" i="26"/>
  <c r="L40" i="26"/>
  <c r="AG41" i="26"/>
  <c r="E41" i="26"/>
  <c r="L41" i="26"/>
  <c r="AG42" i="26"/>
  <c r="E42" i="26"/>
  <c r="L42" i="26"/>
  <c r="AG43" i="26"/>
  <c r="E43" i="26"/>
  <c r="L43" i="26"/>
  <c r="AG44" i="26"/>
  <c r="AG45" i="26"/>
  <c r="AG46" i="26"/>
  <c r="AG47" i="26"/>
  <c r="E47" i="26"/>
  <c r="L47" i="26"/>
  <c r="AG48" i="26"/>
  <c r="AG49" i="26"/>
  <c r="E49" i="26"/>
  <c r="L49" i="26"/>
  <c r="AG50" i="26"/>
  <c r="E50" i="26"/>
  <c r="L50" i="26"/>
  <c r="AG51" i="26"/>
  <c r="E51" i="26"/>
  <c r="L51" i="26"/>
  <c r="AG52" i="26"/>
  <c r="E52" i="26"/>
  <c r="L52" i="26"/>
  <c r="AG53" i="26"/>
  <c r="E53" i="26"/>
  <c r="L53" i="26"/>
  <c r="AG54" i="26"/>
  <c r="AG55" i="26"/>
  <c r="AG56" i="26"/>
  <c r="AG57" i="26"/>
  <c r="AG58" i="26"/>
  <c r="AG59" i="26"/>
  <c r="E59" i="26"/>
  <c r="L59" i="26"/>
  <c r="AG60" i="26"/>
  <c r="E60" i="26"/>
  <c r="L60" i="26"/>
  <c r="AG61" i="26"/>
  <c r="E61" i="26"/>
  <c r="L61" i="26"/>
  <c r="AG62" i="26"/>
  <c r="AG63" i="26"/>
  <c r="E63" i="26"/>
  <c r="L63" i="26"/>
  <c r="AG64" i="26"/>
  <c r="AG65" i="26"/>
  <c r="E65" i="26"/>
  <c r="L65" i="26"/>
  <c r="AG66" i="26"/>
  <c r="E66" i="26"/>
  <c r="L66" i="26"/>
  <c r="AG67" i="26"/>
  <c r="E67" i="26"/>
  <c r="L67" i="26"/>
  <c r="AG68" i="26"/>
  <c r="AG69" i="26"/>
  <c r="AG70" i="26"/>
  <c r="AG71" i="26"/>
  <c r="E71" i="26"/>
  <c r="L71" i="26"/>
  <c r="AG72" i="26"/>
  <c r="AG73" i="26"/>
  <c r="M71" i="26"/>
  <c r="O71" i="26"/>
  <c r="N71" i="26"/>
  <c r="M67" i="26"/>
  <c r="O67" i="26"/>
  <c r="N67" i="26"/>
  <c r="M63" i="26"/>
  <c r="O63" i="26"/>
  <c r="N63" i="26"/>
  <c r="O66" i="26"/>
  <c r="N66" i="26"/>
  <c r="M66" i="26"/>
  <c r="M61" i="26"/>
  <c r="O61" i="26"/>
  <c r="N61" i="26"/>
  <c r="O65" i="26"/>
  <c r="N65" i="26"/>
  <c r="M65" i="26"/>
  <c r="O60" i="26"/>
  <c r="N60" i="26"/>
  <c r="M60" i="26"/>
  <c r="O59" i="26"/>
  <c r="N59" i="26"/>
  <c r="M59" i="26"/>
  <c r="M52" i="26"/>
  <c r="O52" i="26"/>
  <c r="N52" i="26"/>
  <c r="M50" i="26"/>
  <c r="O50" i="26"/>
  <c r="N50" i="26"/>
  <c r="N28" i="26"/>
  <c r="M28" i="26"/>
  <c r="O28" i="26"/>
  <c r="O10" i="26"/>
  <c r="N10" i="26"/>
  <c r="M10" i="26"/>
  <c r="O39" i="59"/>
  <c r="N39" i="59"/>
  <c r="M39" i="59"/>
  <c r="O38" i="59"/>
  <c r="N38" i="59"/>
  <c r="M38" i="59"/>
  <c r="O35" i="59"/>
  <c r="N35" i="59"/>
  <c r="M35" i="59"/>
  <c r="O31" i="59"/>
  <c r="M31" i="59"/>
  <c r="N31" i="59"/>
  <c r="O43" i="26"/>
  <c r="N43" i="26"/>
  <c r="M43" i="26"/>
  <c r="O8" i="26"/>
  <c r="N8" i="26"/>
  <c r="M8" i="26"/>
  <c r="N15" i="26"/>
  <c r="M15" i="26"/>
  <c r="O15" i="26"/>
  <c r="N53" i="26"/>
  <c r="M53" i="26"/>
  <c r="O53" i="26"/>
  <c r="O51" i="26"/>
  <c r="N51" i="26"/>
  <c r="M51" i="26"/>
  <c r="O49" i="26"/>
  <c r="M49" i="26"/>
  <c r="N49" i="26"/>
  <c r="M47" i="26"/>
  <c r="N47" i="26"/>
  <c r="O47" i="26"/>
  <c r="M42" i="26"/>
  <c r="N42" i="26"/>
  <c r="O42" i="26"/>
  <c r="M40" i="26"/>
  <c r="O40" i="26"/>
  <c r="N40" i="26"/>
  <c r="O39" i="26"/>
  <c r="N39" i="26"/>
  <c r="M22" i="26"/>
  <c r="N22" i="26"/>
  <c r="O22" i="26"/>
  <c r="O17" i="26"/>
  <c r="N17" i="26"/>
  <c r="M17" i="26"/>
  <c r="O16" i="26"/>
  <c r="N16" i="26"/>
  <c r="M16" i="26"/>
  <c r="M6" i="26"/>
  <c r="O6" i="26"/>
  <c r="N6" i="26"/>
  <c r="N29" i="26"/>
  <c r="M29" i="26"/>
  <c r="O29" i="26"/>
  <c r="N47" i="59"/>
  <c r="M47" i="59"/>
  <c r="O47" i="59"/>
  <c r="N45" i="59"/>
  <c r="M45" i="59"/>
  <c r="O45" i="59"/>
  <c r="M23" i="26"/>
  <c r="N23" i="26"/>
  <c r="O23" i="26"/>
  <c r="O50" i="59"/>
  <c r="N50" i="59"/>
  <c r="M50" i="59"/>
  <c r="O46" i="59"/>
  <c r="N46" i="59"/>
  <c r="M46" i="59"/>
  <c r="O40" i="59"/>
  <c r="N40" i="59"/>
  <c r="M40" i="59"/>
  <c r="O32" i="59"/>
  <c r="N32" i="59"/>
  <c r="M32" i="59"/>
  <c r="M41" i="26"/>
  <c r="N41" i="26"/>
  <c r="O41" i="26"/>
  <c r="O38" i="26"/>
  <c r="N38" i="26"/>
  <c r="O31" i="26"/>
  <c r="M31" i="26"/>
  <c r="N31" i="26"/>
  <c r="M30" i="26"/>
  <c r="N30" i="26"/>
  <c r="O30" i="26"/>
  <c r="M27" i="26"/>
  <c r="N27" i="26"/>
  <c r="O27" i="26"/>
  <c r="N26" i="26"/>
  <c r="M26" i="26"/>
  <c r="O26" i="26"/>
  <c r="M24" i="26"/>
  <c r="N24" i="26"/>
  <c r="O24" i="26"/>
  <c r="N21" i="26"/>
  <c r="O21" i="26"/>
  <c r="M21" i="26"/>
  <c r="N19" i="26"/>
  <c r="O19" i="26"/>
  <c r="M19" i="26"/>
  <c r="O18" i="26"/>
  <c r="N18" i="26"/>
  <c r="M18" i="26"/>
  <c r="M14" i="26"/>
  <c r="N14" i="26"/>
  <c r="O14" i="26"/>
  <c r="M13" i="26"/>
  <c r="N13" i="26"/>
  <c r="O13" i="26"/>
  <c r="M12" i="26"/>
  <c r="N12" i="26"/>
  <c r="O12" i="26"/>
  <c r="M11" i="26"/>
  <c r="N11" i="26"/>
  <c r="O11" i="26"/>
  <c r="O4" i="26"/>
  <c r="N4" i="26"/>
  <c r="M4" i="26"/>
  <c r="AG14" i="62"/>
  <c r="E14" i="62" s="1"/>
  <c r="L14" i="62" s="1"/>
  <c r="AG15" i="62"/>
  <c r="E15" i="62" s="1"/>
  <c r="L15" i="62" s="1"/>
  <c r="AG16" i="62"/>
  <c r="E16" i="62" s="1"/>
  <c r="L16" i="62" s="1"/>
  <c r="AG17" i="62"/>
  <c r="AG18" i="62"/>
  <c r="E18" i="62"/>
  <c r="L18" i="62"/>
  <c r="AG19" i="62"/>
  <c r="E19" i="62" s="1"/>
  <c r="L19" i="62" s="1"/>
  <c r="N19" i="62" s="1"/>
  <c r="AG20" i="62"/>
  <c r="E20" i="62"/>
  <c r="L20" i="62"/>
  <c r="AG21" i="62"/>
  <c r="E21" i="62" s="1"/>
  <c r="L21" i="62" s="1"/>
  <c r="AG22" i="62"/>
  <c r="E22" i="62"/>
  <c r="L22" i="62" s="1"/>
  <c r="AG23" i="62"/>
  <c r="E23" i="62"/>
  <c r="L23" i="62"/>
  <c r="O23" i="62" s="1"/>
  <c r="AG24" i="62"/>
  <c r="E24" i="62"/>
  <c r="L24" i="62" s="1"/>
  <c r="AG25" i="62"/>
  <c r="E25" i="62" s="1"/>
  <c r="L25" i="62" s="1"/>
  <c r="AG26" i="62"/>
  <c r="E26" i="62" s="1"/>
  <c r="L26" i="62" s="1"/>
  <c r="AG27" i="62"/>
  <c r="E27" i="62" s="1"/>
  <c r="L27" i="62" s="1"/>
  <c r="AG28" i="62"/>
  <c r="E28" i="62" s="1"/>
  <c r="L28" i="62" s="1"/>
  <c r="AG29" i="62"/>
  <c r="E29" i="62" s="1"/>
  <c r="L29" i="62" s="1"/>
  <c r="AG30" i="62"/>
  <c r="E30" i="62"/>
  <c r="L30" i="62" s="1"/>
  <c r="AG31" i="62"/>
  <c r="E31" i="62"/>
  <c r="L31" i="62" s="1"/>
  <c r="AG32" i="62"/>
  <c r="E32" i="62" s="1"/>
  <c r="L32" i="62" s="1"/>
  <c r="AG33" i="62"/>
  <c r="E33" i="62"/>
  <c r="L33" i="62"/>
  <c r="AG34" i="62"/>
  <c r="E34" i="62" s="1"/>
  <c r="AG35" i="62"/>
  <c r="E35" i="62" s="1"/>
  <c r="L35" i="62" s="1"/>
  <c r="AG36" i="62"/>
  <c r="E36" i="62"/>
  <c r="L36" i="62"/>
  <c r="AG37" i="62"/>
  <c r="E37" i="62"/>
  <c r="L37" i="62"/>
  <c r="AG38" i="62"/>
  <c r="E38" i="62"/>
  <c r="L38" i="62"/>
  <c r="E39" i="62"/>
  <c r="L39" i="62"/>
  <c r="E40" i="62"/>
  <c r="L40" i="62" s="1"/>
  <c r="AG87" i="62"/>
  <c r="AG88" i="62"/>
  <c r="AG89" i="62"/>
  <c r="AG90" i="62"/>
  <c r="AG91" i="62"/>
  <c r="AG92" i="62"/>
  <c r="AG93" i="62"/>
  <c r="AG94" i="62"/>
  <c r="AG95" i="62"/>
  <c r="AG96" i="62"/>
  <c r="AG97" i="62"/>
  <c r="AG98" i="62"/>
  <c r="AG8" i="62"/>
  <c r="E8" i="62" s="1"/>
  <c r="AG9" i="62"/>
  <c r="E9" i="62"/>
  <c r="L9" i="62"/>
  <c r="O9" i="62" s="1"/>
  <c r="AG10" i="62"/>
  <c r="E10" i="62"/>
  <c r="L10" i="62"/>
  <c r="AG11" i="62"/>
  <c r="E11" i="62" s="1"/>
  <c r="L11" i="62" s="1"/>
  <c r="AG12" i="62"/>
  <c r="E12" i="62" s="1"/>
  <c r="L12" i="62" s="1"/>
  <c r="AG13" i="62"/>
  <c r="E13" i="62"/>
  <c r="L13" i="62"/>
  <c r="AG99" i="62"/>
  <c r="N37" i="62"/>
  <c r="M37" i="62"/>
  <c r="O37" i="62"/>
  <c r="O33" i="62"/>
  <c r="M33" i="62"/>
  <c r="N33" i="62"/>
  <c r="N13" i="62"/>
  <c r="M13" i="62"/>
  <c r="O13" i="62"/>
  <c r="O10" i="62"/>
  <c r="N10" i="62"/>
  <c r="M10" i="62"/>
  <c r="O20" i="62"/>
  <c r="N20" i="62"/>
  <c r="M20" i="62"/>
  <c r="N38" i="62"/>
  <c r="M38" i="62"/>
  <c r="O38" i="62"/>
  <c r="O36" i="62"/>
  <c r="N36" i="62"/>
  <c r="M36" i="62"/>
  <c r="O39" i="62"/>
  <c r="N39" i="62"/>
  <c r="M39" i="62"/>
  <c r="N23" i="62"/>
  <c r="M23" i="62"/>
  <c r="M18" i="62"/>
  <c r="O18" i="62"/>
  <c r="N18" i="62"/>
  <c r="M9" i="62"/>
  <c r="AG101" i="64"/>
  <c r="AG100" i="64"/>
  <c r="AG99" i="64"/>
  <c r="AG98" i="64"/>
  <c r="AG97" i="64"/>
  <c r="AG96" i="64"/>
  <c r="AG95" i="64"/>
  <c r="AG94" i="64"/>
  <c r="AG93" i="64"/>
  <c r="AG92" i="64"/>
  <c r="AG91" i="64"/>
  <c r="AG90" i="64"/>
  <c r="E90" i="64" s="1"/>
  <c r="L90" i="64" s="1"/>
  <c r="AG89" i="64"/>
  <c r="E89" i="64" s="1"/>
  <c r="L89" i="64" s="1"/>
  <c r="AG88" i="64"/>
  <c r="E88" i="64" s="1"/>
  <c r="L88" i="64" s="1"/>
  <c r="AG87" i="64"/>
  <c r="AG86" i="64"/>
  <c r="E86" i="64" s="1"/>
  <c r="L86" i="64" s="1"/>
  <c r="AG85" i="64"/>
  <c r="AG84" i="64"/>
  <c r="AG83" i="64"/>
  <c r="AG82" i="64"/>
  <c r="AG81" i="64"/>
  <c r="E81" i="64"/>
  <c r="L81" i="64"/>
  <c r="AG80" i="64"/>
  <c r="AG79" i="64"/>
  <c r="E79" i="64" s="1"/>
  <c r="AG78" i="64"/>
  <c r="E78" i="64" s="1"/>
  <c r="L78" i="64" s="1"/>
  <c r="AG77" i="64"/>
  <c r="E77" i="64" s="1"/>
  <c r="L77" i="64" s="1"/>
  <c r="AG76" i="64"/>
  <c r="E76" i="64"/>
  <c r="L76" i="64"/>
  <c r="AG75" i="64"/>
  <c r="E75" i="64"/>
  <c r="L75" i="64"/>
  <c r="AG74" i="64"/>
  <c r="E74" i="64" s="1"/>
  <c r="L74" i="64" s="1"/>
  <c r="AG73" i="64"/>
  <c r="E73" i="64"/>
  <c r="L73" i="64" s="1"/>
  <c r="AG72" i="64"/>
  <c r="E72" i="64"/>
  <c r="L72" i="64"/>
  <c r="AG71" i="64"/>
  <c r="L71" i="64"/>
  <c r="AG70" i="64"/>
  <c r="E70" i="64" s="1"/>
  <c r="L70" i="64" s="1"/>
  <c r="V84" i="64"/>
  <c r="AG69" i="64"/>
  <c r="E69" i="64" s="1"/>
  <c r="L69" i="64" s="1"/>
  <c r="V83" i="64"/>
  <c r="AG68" i="64"/>
  <c r="E68" i="64" s="1"/>
  <c r="L68" i="64" s="1"/>
  <c r="AG67" i="64"/>
  <c r="AG66" i="64"/>
  <c r="E66" i="64"/>
  <c r="L66" i="64"/>
  <c r="AG65" i="64"/>
  <c r="E65" i="64"/>
  <c r="L65" i="64"/>
  <c r="AG64" i="64"/>
  <c r="E64" i="64" s="1"/>
  <c r="AG63" i="64"/>
  <c r="E63" i="64" s="1"/>
  <c r="L63" i="64" s="1"/>
  <c r="AG62" i="64"/>
  <c r="AG61" i="64"/>
  <c r="E61" i="64" s="1"/>
  <c r="L61" i="64" s="1"/>
  <c r="AG60" i="64"/>
  <c r="E60" i="64" s="1"/>
  <c r="L60" i="64" s="1"/>
  <c r="AG59" i="64"/>
  <c r="E59" i="64" s="1"/>
  <c r="L59" i="64" s="1"/>
  <c r="AG58" i="64"/>
  <c r="E58" i="64"/>
  <c r="V39" i="64" s="1"/>
  <c r="L58" i="64"/>
  <c r="AG57" i="64"/>
  <c r="E57" i="64"/>
  <c r="L57" i="64"/>
  <c r="AG56" i="64"/>
  <c r="E56" i="64" s="1"/>
  <c r="L56" i="64" s="1"/>
  <c r="AG55" i="64"/>
  <c r="E55" i="64" s="1"/>
  <c r="L55" i="64" s="1"/>
  <c r="AG54" i="64"/>
  <c r="E54" i="64" s="1"/>
  <c r="L54" i="64" s="1"/>
  <c r="AG53" i="64"/>
  <c r="E53" i="64" s="1"/>
  <c r="L53" i="64" s="1"/>
  <c r="AG52" i="64"/>
  <c r="E52" i="64"/>
  <c r="L52" i="64"/>
  <c r="AG51" i="64"/>
  <c r="E51" i="64" s="1"/>
  <c r="L51" i="64" s="1"/>
  <c r="AG50" i="64"/>
  <c r="E50" i="64"/>
  <c r="L50" i="64" s="1"/>
  <c r="AG49" i="64"/>
  <c r="E49" i="64" s="1"/>
  <c r="L49" i="64" s="1"/>
  <c r="AG48" i="64"/>
  <c r="E48" i="64" s="1"/>
  <c r="L48" i="64" s="1"/>
  <c r="AG47" i="64"/>
  <c r="AG46" i="64"/>
  <c r="E46" i="64" s="1"/>
  <c r="L46" i="64" s="1"/>
  <c r="AG45" i="64"/>
  <c r="E45" i="64"/>
  <c r="L45" i="64" s="1"/>
  <c r="AG44" i="64"/>
  <c r="E44" i="64" s="1"/>
  <c r="L44" i="64" s="1"/>
  <c r="AG43" i="64"/>
  <c r="E43" i="64"/>
  <c r="L43" i="64"/>
  <c r="AG42" i="64"/>
  <c r="E42" i="64"/>
  <c r="L42" i="64"/>
  <c r="AG41" i="64"/>
  <c r="E41" i="64" s="1"/>
  <c r="L41" i="64" s="1"/>
  <c r="AG40" i="64"/>
  <c r="E40" i="64"/>
  <c r="L40" i="64"/>
  <c r="AG39" i="64"/>
  <c r="E39" i="64" s="1"/>
  <c r="L39" i="64" s="1"/>
  <c r="AG38" i="64"/>
  <c r="E38" i="64"/>
  <c r="L38" i="64" s="1"/>
  <c r="AG37" i="64"/>
  <c r="E37" i="64"/>
  <c r="L37" i="64"/>
  <c r="AG36" i="64"/>
  <c r="AG35" i="64"/>
  <c r="E35" i="64"/>
  <c r="L35" i="64"/>
  <c r="AG34" i="64"/>
  <c r="E34" i="64" s="1"/>
  <c r="L34" i="64" s="1"/>
  <c r="AG33" i="64"/>
  <c r="E33" i="64"/>
  <c r="L33" i="64"/>
  <c r="AG32" i="64"/>
  <c r="E32" i="64"/>
  <c r="L32" i="64" s="1"/>
  <c r="AG31" i="64"/>
  <c r="E31" i="64" s="1"/>
  <c r="L31" i="64" s="1"/>
  <c r="AG30" i="64"/>
  <c r="E30" i="64"/>
  <c r="L30" i="64" s="1"/>
  <c r="AG29" i="64"/>
  <c r="AG28" i="64"/>
  <c r="E28" i="64"/>
  <c r="L28" i="64"/>
  <c r="V27" i="64"/>
  <c r="AG27" i="64"/>
  <c r="E27" i="64" s="1"/>
  <c r="L27" i="64" s="1"/>
  <c r="V26" i="64"/>
  <c r="AG26" i="64"/>
  <c r="E26" i="64"/>
  <c r="L26" i="64" s="1"/>
  <c r="V25" i="64"/>
  <c r="AG25" i="64"/>
  <c r="E25" i="64"/>
  <c r="L25" i="64" s="1"/>
  <c r="V24" i="64"/>
  <c r="AG24" i="64"/>
  <c r="E24" i="64"/>
  <c r="L24" i="64" s="1"/>
  <c r="V23" i="64"/>
  <c r="AG23" i="64"/>
  <c r="E23" i="64"/>
  <c r="L23" i="64" s="1"/>
  <c r="V22" i="64"/>
  <c r="AG22" i="64"/>
  <c r="E22" i="64" s="1"/>
  <c r="L22" i="64" s="1"/>
  <c r="V21" i="64"/>
  <c r="AG21" i="64"/>
  <c r="E21" i="64"/>
  <c r="L21" i="64"/>
  <c r="V20" i="64"/>
  <c r="AG20" i="64"/>
  <c r="E20" i="64"/>
  <c r="L20" i="64" s="1"/>
  <c r="V11" i="64"/>
  <c r="V10" i="64"/>
  <c r="V9" i="64"/>
  <c r="V8" i="64"/>
  <c r="V7" i="64"/>
  <c r="V6" i="64"/>
  <c r="V5" i="64"/>
  <c r="V4" i="64"/>
  <c r="C2" i="54" s="1"/>
  <c r="U84" i="63"/>
  <c r="U83" i="63"/>
  <c r="U40" i="63"/>
  <c r="U27" i="63"/>
  <c r="U26" i="63"/>
  <c r="U25" i="63"/>
  <c r="U24" i="63"/>
  <c r="U23" i="63"/>
  <c r="U22" i="63"/>
  <c r="U21" i="63"/>
  <c r="U20" i="63"/>
  <c r="U11" i="63"/>
  <c r="U10" i="63"/>
  <c r="U9" i="63"/>
  <c r="U8" i="63"/>
  <c r="U7" i="63"/>
  <c r="U6" i="63"/>
  <c r="U5" i="63"/>
  <c r="U4" i="63"/>
  <c r="AF3" i="63"/>
  <c r="AG100" i="62"/>
  <c r="V43" i="62"/>
  <c r="V27" i="62"/>
  <c r="V26" i="62"/>
  <c r="V25" i="62"/>
  <c r="V24" i="62"/>
  <c r="V23" i="62"/>
  <c r="V22" i="62"/>
  <c r="V21" i="62"/>
  <c r="V20" i="62"/>
  <c r="V11" i="62"/>
  <c r="V10" i="62"/>
  <c r="V9" i="62"/>
  <c r="V8" i="62"/>
  <c r="AG7" i="62"/>
  <c r="E7" i="62" s="1"/>
  <c r="L7" i="62" s="1"/>
  <c r="V7" i="62"/>
  <c r="AG6" i="62"/>
  <c r="E6" i="62" s="1"/>
  <c r="L6" i="62" s="1"/>
  <c r="V6" i="62"/>
  <c r="AG5" i="62"/>
  <c r="E5" i="62" s="1"/>
  <c r="V5" i="62"/>
  <c r="AG4" i="62"/>
  <c r="E4" i="62"/>
  <c r="L4" i="62"/>
  <c r="N4" i="62" s="1"/>
  <c r="V4" i="62"/>
  <c r="AG3" i="62"/>
  <c r="E3" i="62"/>
  <c r="L3" i="62"/>
  <c r="AG100" i="61"/>
  <c r="AG99" i="61"/>
  <c r="AG98" i="61"/>
  <c r="AG97" i="61"/>
  <c r="AG96" i="61"/>
  <c r="AG95" i="61"/>
  <c r="AG94" i="61"/>
  <c r="E94" i="61"/>
  <c r="L94" i="61"/>
  <c r="AG93" i="61"/>
  <c r="E93" i="61"/>
  <c r="L93" i="61"/>
  <c r="AG92" i="61"/>
  <c r="AG91" i="61"/>
  <c r="E91" i="61"/>
  <c r="L91" i="61"/>
  <c r="AG90" i="61"/>
  <c r="AG89" i="61"/>
  <c r="AG88" i="61"/>
  <c r="E88" i="61"/>
  <c r="L88" i="61"/>
  <c r="AG87" i="61"/>
  <c r="E87" i="61"/>
  <c r="L87" i="61"/>
  <c r="AG86" i="61"/>
  <c r="E86" i="61"/>
  <c r="L86" i="61"/>
  <c r="AG85" i="61"/>
  <c r="E85" i="61"/>
  <c r="L85" i="61"/>
  <c r="AG84" i="61"/>
  <c r="AG83" i="61"/>
  <c r="AG82" i="61"/>
  <c r="E82" i="61"/>
  <c r="L82" i="61"/>
  <c r="AG81" i="61"/>
  <c r="AG80" i="61"/>
  <c r="E80" i="61"/>
  <c r="L80" i="61"/>
  <c r="AG79" i="61"/>
  <c r="E79" i="61"/>
  <c r="L79" i="61"/>
  <c r="AG78" i="61"/>
  <c r="E78" i="61"/>
  <c r="L78" i="61"/>
  <c r="AG77" i="61"/>
  <c r="E77" i="61"/>
  <c r="L77" i="61"/>
  <c r="AG76" i="61"/>
  <c r="AG75" i="61"/>
  <c r="E75" i="61"/>
  <c r="L75" i="61"/>
  <c r="AG74" i="61"/>
  <c r="E74" i="61"/>
  <c r="L74" i="61"/>
  <c r="AG73" i="61"/>
  <c r="E73" i="61"/>
  <c r="L73" i="61"/>
  <c r="AG72" i="61"/>
  <c r="E72" i="61"/>
  <c r="L72" i="61"/>
  <c r="AG71" i="61"/>
  <c r="AG70" i="61"/>
  <c r="AG69" i="61"/>
  <c r="E69" i="61"/>
  <c r="L69" i="61"/>
  <c r="AG68" i="61"/>
  <c r="E68" i="61"/>
  <c r="L68" i="61"/>
  <c r="AG67" i="61"/>
  <c r="AG66" i="61"/>
  <c r="AG65" i="61"/>
  <c r="AG64" i="61"/>
  <c r="AG63" i="61"/>
  <c r="AG62" i="61"/>
  <c r="AG61" i="61"/>
  <c r="AG60" i="61"/>
  <c r="N81" i="64"/>
  <c r="M81" i="64"/>
  <c r="O81" i="64"/>
  <c r="O65" i="64"/>
  <c r="M65" i="64"/>
  <c r="N65" i="64"/>
  <c r="O58" i="64"/>
  <c r="N58" i="64"/>
  <c r="M58" i="64"/>
  <c r="O52" i="64"/>
  <c r="N52" i="64"/>
  <c r="M52" i="64"/>
  <c r="O40" i="64"/>
  <c r="N40" i="64"/>
  <c r="M40" i="64"/>
  <c r="M28" i="64"/>
  <c r="N28" i="64"/>
  <c r="O28" i="64"/>
  <c r="O21" i="64"/>
  <c r="N21" i="64"/>
  <c r="M21" i="64"/>
  <c r="N76" i="64"/>
  <c r="M76" i="64"/>
  <c r="O76" i="64"/>
  <c r="O75" i="64"/>
  <c r="N75" i="64"/>
  <c r="M75" i="64"/>
  <c r="N72" i="64"/>
  <c r="M72" i="64"/>
  <c r="O72" i="64"/>
  <c r="O71" i="64"/>
  <c r="N71" i="64"/>
  <c r="M71" i="64"/>
  <c r="O66" i="64"/>
  <c r="N66" i="64"/>
  <c r="M66" i="64"/>
  <c r="N57" i="64"/>
  <c r="M57" i="64"/>
  <c r="O57" i="64"/>
  <c r="M35" i="64"/>
  <c r="O35" i="64"/>
  <c r="N35" i="64"/>
  <c r="M74" i="61"/>
  <c r="O74" i="61"/>
  <c r="N74" i="61"/>
  <c r="O68" i="61"/>
  <c r="M68" i="61"/>
  <c r="N68" i="61"/>
  <c r="V43" i="64"/>
  <c r="O43" i="64"/>
  <c r="N43" i="64"/>
  <c r="M43" i="64"/>
  <c r="O42" i="64"/>
  <c r="N42" i="64"/>
  <c r="M42" i="64"/>
  <c r="N37" i="64"/>
  <c r="M37" i="64"/>
  <c r="O37" i="64"/>
  <c r="O33" i="64"/>
  <c r="N33" i="64"/>
  <c r="M33" i="64"/>
  <c r="N93" i="61"/>
  <c r="O93" i="61"/>
  <c r="M93" i="61"/>
  <c r="M94" i="61"/>
  <c r="O94" i="61"/>
  <c r="N94" i="61"/>
  <c r="N91" i="61"/>
  <c r="M91" i="61"/>
  <c r="O91" i="61"/>
  <c r="N87" i="61"/>
  <c r="O87" i="61"/>
  <c r="M87" i="61"/>
  <c r="O88" i="61"/>
  <c r="N88" i="61"/>
  <c r="M88" i="61"/>
  <c r="O86" i="61"/>
  <c r="N86" i="61"/>
  <c r="M86" i="61"/>
  <c r="O85" i="61"/>
  <c r="M85" i="61"/>
  <c r="N85" i="61"/>
  <c r="O82" i="61"/>
  <c r="N82" i="61"/>
  <c r="M82" i="61"/>
  <c r="O79" i="61"/>
  <c r="N79" i="61"/>
  <c r="M79" i="61"/>
  <c r="O80" i="61"/>
  <c r="N80" i="61"/>
  <c r="M80" i="61"/>
  <c r="O78" i="61"/>
  <c r="N78" i="61"/>
  <c r="M78" i="61"/>
  <c r="N77" i="61"/>
  <c r="M77" i="61"/>
  <c r="O77" i="61"/>
  <c r="N75" i="61"/>
  <c r="O75" i="61"/>
  <c r="M75" i="61"/>
  <c r="O73" i="61"/>
  <c r="N73" i="61"/>
  <c r="M73" i="61"/>
  <c r="O72" i="61"/>
  <c r="N72" i="61"/>
  <c r="M72" i="61"/>
  <c r="O69" i="61"/>
  <c r="N69" i="61"/>
  <c r="M69" i="61"/>
  <c r="N3" i="62"/>
  <c r="M3" i="62"/>
  <c r="O3" i="62"/>
  <c r="O4" i="62"/>
  <c r="M4" i="62"/>
  <c r="V40" i="64"/>
  <c r="V40" i="62"/>
  <c r="AG59" i="61"/>
  <c r="E59" i="61"/>
  <c r="L59" i="61" s="1"/>
  <c r="AG58" i="61"/>
  <c r="E58" i="61"/>
  <c r="L58" i="61"/>
  <c r="AG57" i="61"/>
  <c r="E57" i="61"/>
  <c r="L57" i="61"/>
  <c r="AG56" i="61"/>
  <c r="E56" i="61"/>
  <c r="L56" i="61"/>
  <c r="AG55" i="61"/>
  <c r="E55" i="61"/>
  <c r="L55" i="61"/>
  <c r="AG54" i="61"/>
  <c r="E54" i="61"/>
  <c r="L54" i="61"/>
  <c r="AG53" i="61"/>
  <c r="E53" i="61"/>
  <c r="L53" i="61"/>
  <c r="AG52" i="61"/>
  <c r="E52" i="61"/>
  <c r="L52" i="61" s="1"/>
  <c r="AG51" i="61"/>
  <c r="E51" i="61" s="1"/>
  <c r="V43" i="61" s="1"/>
  <c r="AG50" i="61"/>
  <c r="E50" i="61"/>
  <c r="L50" i="61"/>
  <c r="M58" i="61"/>
  <c r="O58" i="61"/>
  <c r="N58" i="61"/>
  <c r="N54" i="61"/>
  <c r="M54" i="61"/>
  <c r="O54" i="61"/>
  <c r="O57" i="61"/>
  <c r="N57" i="61"/>
  <c r="M57" i="61"/>
  <c r="N56" i="61"/>
  <c r="O56" i="61"/>
  <c r="M56" i="61"/>
  <c r="N55" i="61"/>
  <c r="M55" i="61"/>
  <c r="O55" i="61"/>
  <c r="O53" i="61"/>
  <c r="M53" i="61"/>
  <c r="N53" i="61"/>
  <c r="N50" i="61"/>
  <c r="O50" i="61"/>
  <c r="M50" i="61"/>
  <c r="U43" i="63"/>
  <c r="AH41" i="61"/>
  <c r="V39" i="61"/>
  <c r="V27" i="61"/>
  <c r="V26" i="61"/>
  <c r="V25" i="61"/>
  <c r="V24" i="61"/>
  <c r="V23" i="61"/>
  <c r="V22" i="61"/>
  <c r="V21" i="61"/>
  <c r="V20" i="61"/>
  <c r="V76" i="61"/>
  <c r="V75" i="61"/>
  <c r="V11" i="61"/>
  <c r="V10" i="61"/>
  <c r="V9" i="61"/>
  <c r="V8" i="61"/>
  <c r="V7" i="61"/>
  <c r="V6" i="61"/>
  <c r="V5" i="61"/>
  <c r="V4" i="61"/>
  <c r="V78" i="60"/>
  <c r="V77" i="60"/>
  <c r="V39" i="60"/>
  <c r="V27" i="60"/>
  <c r="V26" i="60"/>
  <c r="V25" i="60"/>
  <c r="V24" i="60"/>
  <c r="V23" i="60"/>
  <c r="V22" i="60"/>
  <c r="V21" i="60"/>
  <c r="V20" i="60"/>
  <c r="AG14" i="60"/>
  <c r="E14" i="60"/>
  <c r="V40" i="60"/>
  <c r="AG13" i="60"/>
  <c r="E13" i="60"/>
  <c r="L13" i="60"/>
  <c r="AG12" i="60"/>
  <c r="E12" i="60"/>
  <c r="L12" i="60"/>
  <c r="AG11" i="60"/>
  <c r="E11" i="60" s="1"/>
  <c r="L11" i="60" s="1"/>
  <c r="V11" i="60"/>
  <c r="AG10" i="60"/>
  <c r="E10" i="60" s="1"/>
  <c r="L10" i="60" s="1"/>
  <c r="V10" i="60"/>
  <c r="AG9" i="60"/>
  <c r="E9" i="60"/>
  <c r="L9" i="60"/>
  <c r="V9" i="60"/>
  <c r="AG8" i="60"/>
  <c r="E8" i="60" s="1"/>
  <c r="L8" i="60" s="1"/>
  <c r="V8" i="60"/>
  <c r="AG7" i="60"/>
  <c r="E7" i="60"/>
  <c r="L7" i="60"/>
  <c r="V7" i="60"/>
  <c r="AG6" i="60"/>
  <c r="E6" i="60"/>
  <c r="V6" i="60"/>
  <c r="AG5" i="60"/>
  <c r="E5" i="60"/>
  <c r="L5" i="60"/>
  <c r="V5" i="60"/>
  <c r="AG4" i="60"/>
  <c r="E4" i="60"/>
  <c r="V4" i="60"/>
  <c r="AG3" i="60"/>
  <c r="E3" i="60"/>
  <c r="V41" i="60" s="1"/>
  <c r="V81" i="59"/>
  <c r="V80" i="59"/>
  <c r="N13" i="60"/>
  <c r="M13" i="60"/>
  <c r="O13" i="60"/>
  <c r="O12" i="60"/>
  <c r="N12" i="60"/>
  <c r="M12" i="60"/>
  <c r="N9" i="60"/>
  <c r="O9" i="60"/>
  <c r="M9" i="60"/>
  <c r="N7" i="60"/>
  <c r="M7" i="60"/>
  <c r="O7" i="60"/>
  <c r="O5" i="60"/>
  <c r="N5" i="60"/>
  <c r="M5" i="60"/>
  <c r="V38" i="60"/>
  <c r="AG28" i="59"/>
  <c r="E28" i="59"/>
  <c r="L28" i="59"/>
  <c r="AG27" i="59"/>
  <c r="E27" i="59" s="1"/>
  <c r="L27" i="59" s="1"/>
  <c r="AG26" i="59"/>
  <c r="E26" i="59" s="1"/>
  <c r="L26" i="59" s="1"/>
  <c r="AG25" i="59"/>
  <c r="E25" i="59" s="1"/>
  <c r="AG24" i="59"/>
  <c r="E24" i="59"/>
  <c r="L24" i="59"/>
  <c r="AG23" i="59"/>
  <c r="AG22" i="59"/>
  <c r="E22" i="59" s="1"/>
  <c r="L22" i="59" s="1"/>
  <c r="AG21" i="59"/>
  <c r="AG20" i="59"/>
  <c r="E20" i="59"/>
  <c r="L20" i="59"/>
  <c r="AG19" i="59"/>
  <c r="E19" i="59"/>
  <c r="L19" i="59"/>
  <c r="AG18" i="59"/>
  <c r="E18" i="59"/>
  <c r="L18" i="59" s="1"/>
  <c r="AG17" i="59"/>
  <c r="E17" i="59" s="1"/>
  <c r="L17" i="59" s="1"/>
  <c r="AG16" i="59"/>
  <c r="E16" i="59"/>
  <c r="L16" i="59"/>
  <c r="AG15" i="59"/>
  <c r="E15" i="59" s="1"/>
  <c r="L15" i="59" s="1"/>
  <c r="O15" i="59" s="1"/>
  <c r="AG14" i="59"/>
  <c r="E14" i="59"/>
  <c r="AG13" i="59"/>
  <c r="E13" i="59"/>
  <c r="L13" i="59"/>
  <c r="AG12" i="59"/>
  <c r="E12" i="59" s="1"/>
  <c r="L12" i="59" s="1"/>
  <c r="O19" i="59"/>
  <c r="N19" i="59"/>
  <c r="M19" i="59"/>
  <c r="O28" i="59"/>
  <c r="N28" i="59"/>
  <c r="M28" i="59"/>
  <c r="M24" i="59"/>
  <c r="N24" i="59"/>
  <c r="O24" i="59"/>
  <c r="O20" i="59"/>
  <c r="N20" i="59"/>
  <c r="M20" i="59"/>
  <c r="O16" i="59"/>
  <c r="N16" i="59"/>
  <c r="M16" i="59"/>
  <c r="O13" i="59"/>
  <c r="M13" i="59"/>
  <c r="N13" i="59"/>
  <c r="V39" i="59"/>
  <c r="V43" i="59"/>
  <c r="V40" i="59"/>
  <c r="AG11" i="59"/>
  <c r="E11" i="59"/>
  <c r="L11" i="59" s="1"/>
  <c r="V11" i="59"/>
  <c r="AG10" i="59"/>
  <c r="E10" i="59"/>
  <c r="L10" i="59" s="1"/>
  <c r="V10" i="59"/>
  <c r="AG9" i="59"/>
  <c r="E9" i="59"/>
  <c r="L9" i="59"/>
  <c r="V9" i="59"/>
  <c r="AG8" i="59"/>
  <c r="E8" i="59"/>
  <c r="L8" i="59"/>
  <c r="V8" i="59"/>
  <c r="AG7" i="59"/>
  <c r="E7" i="59"/>
  <c r="L7" i="59"/>
  <c r="V7" i="59"/>
  <c r="AG6" i="59"/>
  <c r="E6" i="59" s="1"/>
  <c r="V6" i="59"/>
  <c r="AG5" i="59"/>
  <c r="E5" i="59"/>
  <c r="L5" i="59" s="1"/>
  <c r="V5" i="59"/>
  <c r="AG4" i="59"/>
  <c r="E4" i="59"/>
  <c r="L4" i="59"/>
  <c r="V4" i="59"/>
  <c r="AG3" i="59"/>
  <c r="E3" i="59"/>
  <c r="L3" i="59"/>
  <c r="AG100" i="58"/>
  <c r="AG99" i="58"/>
  <c r="AG98" i="58"/>
  <c r="AG97" i="58"/>
  <c r="AG96" i="58"/>
  <c r="AG95" i="58"/>
  <c r="AG94" i="58"/>
  <c r="AG93" i="58"/>
  <c r="V84" i="58"/>
  <c r="V83" i="58"/>
  <c r="AG32" i="58"/>
  <c r="E32" i="58"/>
  <c r="L32" i="58" s="1"/>
  <c r="AG31" i="58"/>
  <c r="E31" i="58" s="1"/>
  <c r="L31" i="58" s="1"/>
  <c r="AG30" i="58"/>
  <c r="E30" i="58" s="1"/>
  <c r="L30" i="58" s="1"/>
  <c r="AG29" i="58"/>
  <c r="AG28" i="58"/>
  <c r="E28" i="58"/>
  <c r="L28" i="58"/>
  <c r="AG27" i="58"/>
  <c r="E27" i="58" s="1"/>
  <c r="L27" i="58" s="1"/>
  <c r="V27" i="58"/>
  <c r="AG26" i="58"/>
  <c r="E26" i="58" s="1"/>
  <c r="L26" i="58" s="1"/>
  <c r="V26" i="58"/>
  <c r="AG25" i="58"/>
  <c r="E25" i="58" s="1"/>
  <c r="V25" i="58"/>
  <c r="AG24" i="58"/>
  <c r="E24" i="58" s="1"/>
  <c r="L24" i="58" s="1"/>
  <c r="V24" i="58"/>
  <c r="AG23" i="58"/>
  <c r="V23" i="58"/>
  <c r="AG22" i="58"/>
  <c r="V22" i="58"/>
  <c r="AG21" i="58"/>
  <c r="E21" i="58"/>
  <c r="L21" i="58"/>
  <c r="V21" i="58"/>
  <c r="AG20" i="58"/>
  <c r="E20" i="58" s="1"/>
  <c r="L20" i="58" s="1"/>
  <c r="V20" i="58"/>
  <c r="AG19" i="58"/>
  <c r="E19" i="58"/>
  <c r="L19" i="58"/>
  <c r="AG18" i="58"/>
  <c r="E18" i="58"/>
  <c r="AG17" i="58"/>
  <c r="E17" i="58" s="1"/>
  <c r="L17" i="58" s="1"/>
  <c r="AG16" i="58"/>
  <c r="AG15" i="58"/>
  <c r="AG14" i="58"/>
  <c r="AG13" i="58"/>
  <c r="AG12" i="58"/>
  <c r="AG11" i="58"/>
  <c r="E11" i="58" s="1"/>
  <c r="V11" i="58"/>
  <c r="V10" i="58"/>
  <c r="V9" i="58"/>
  <c r="AG8" i="58"/>
  <c r="E8" i="58"/>
  <c r="L8" i="58"/>
  <c r="V8" i="58"/>
  <c r="AG7" i="58"/>
  <c r="E7" i="58"/>
  <c r="L7" i="58"/>
  <c r="V7" i="58"/>
  <c r="AG6" i="58"/>
  <c r="E6" i="58"/>
  <c r="L6" i="58"/>
  <c r="V6" i="58"/>
  <c r="L5" i="58"/>
  <c r="V5" i="58"/>
  <c r="AG4" i="58"/>
  <c r="E4" i="58"/>
  <c r="L4" i="58"/>
  <c r="V4" i="58"/>
  <c r="L3" i="58"/>
  <c r="AG114" i="57"/>
  <c r="AG113" i="57"/>
  <c r="AG112" i="57"/>
  <c r="AG111" i="57"/>
  <c r="AG110" i="57"/>
  <c r="AG109" i="57"/>
  <c r="AG108" i="57"/>
  <c r="AG107" i="57"/>
  <c r="AG106" i="57"/>
  <c r="AG105" i="57"/>
  <c r="AG104" i="57"/>
  <c r="AG103" i="57"/>
  <c r="AG102" i="57"/>
  <c r="AG101" i="57"/>
  <c r="AG100" i="57"/>
  <c r="AG99" i="57"/>
  <c r="AG98" i="57"/>
  <c r="AG97" i="57"/>
  <c r="AG96" i="57"/>
  <c r="AG95" i="57"/>
  <c r="AG94" i="57"/>
  <c r="AG93" i="57"/>
  <c r="AG92" i="57"/>
  <c r="AG91" i="57"/>
  <c r="AG90" i="57"/>
  <c r="E90" i="57"/>
  <c r="AG89" i="57"/>
  <c r="AG88" i="57"/>
  <c r="AG87" i="57"/>
  <c r="AG86" i="57"/>
  <c r="AG85" i="57"/>
  <c r="AG81" i="57"/>
  <c r="AG80" i="57"/>
  <c r="AG79" i="57"/>
  <c r="E79" i="57"/>
  <c r="L79" i="57"/>
  <c r="AG78" i="57"/>
  <c r="E78" i="57"/>
  <c r="L78" i="57"/>
  <c r="AG77" i="57"/>
  <c r="E77" i="57"/>
  <c r="L77" i="57"/>
  <c r="AG76" i="57"/>
  <c r="E76" i="57"/>
  <c r="L76" i="57"/>
  <c r="AG75" i="57"/>
  <c r="E75" i="57"/>
  <c r="L75" i="57"/>
  <c r="AG73" i="57"/>
  <c r="E73" i="57"/>
  <c r="L73" i="57"/>
  <c r="AG71" i="57"/>
  <c r="E71" i="57"/>
  <c r="L71" i="57"/>
  <c r="AG70" i="57"/>
  <c r="E70" i="57"/>
  <c r="L70" i="57"/>
  <c r="V79" i="57"/>
  <c r="C55" i="35"/>
  <c r="AG68" i="57"/>
  <c r="E68" i="57"/>
  <c r="L68" i="57"/>
  <c r="V78" i="57"/>
  <c r="C54" i="35"/>
  <c r="AG67" i="57"/>
  <c r="E67" i="57"/>
  <c r="L67" i="57"/>
  <c r="AG66" i="57"/>
  <c r="E66" i="57"/>
  <c r="L66" i="57"/>
  <c r="AG64" i="57"/>
  <c r="E64" i="57"/>
  <c r="L64" i="57"/>
  <c r="AG63" i="57"/>
  <c r="E63" i="57"/>
  <c r="L63" i="57"/>
  <c r="AG61" i="57"/>
  <c r="E61" i="57"/>
  <c r="L61" i="57"/>
  <c r="AG60" i="57"/>
  <c r="E60" i="57"/>
  <c r="L60" i="57"/>
  <c r="AG58" i="57"/>
  <c r="E58" i="57"/>
  <c r="L58" i="57"/>
  <c r="M7" i="59"/>
  <c r="O7" i="59"/>
  <c r="N7" i="59"/>
  <c r="N21" i="58"/>
  <c r="O21" i="58"/>
  <c r="M21" i="58"/>
  <c r="N8" i="58"/>
  <c r="M8" i="58"/>
  <c r="O8" i="58"/>
  <c r="O79" i="57"/>
  <c r="N79" i="57"/>
  <c r="M79" i="57"/>
  <c r="M78" i="57"/>
  <c r="O78" i="57"/>
  <c r="N78" i="57"/>
  <c r="O77" i="57"/>
  <c r="N77" i="57"/>
  <c r="M77" i="57"/>
  <c r="O76" i="57"/>
  <c r="N76" i="57"/>
  <c r="M76" i="57"/>
  <c r="O75" i="57"/>
  <c r="N75" i="57"/>
  <c r="M75" i="57"/>
  <c r="O73" i="57"/>
  <c r="N73" i="57"/>
  <c r="M73" i="57"/>
  <c r="O71" i="57"/>
  <c r="N71" i="57"/>
  <c r="M71" i="57"/>
  <c r="M70" i="57"/>
  <c r="N70" i="57"/>
  <c r="O70" i="57"/>
  <c r="O66" i="57"/>
  <c r="N66" i="57"/>
  <c r="M66" i="57"/>
  <c r="O67" i="57"/>
  <c r="N67" i="57"/>
  <c r="M67" i="57"/>
  <c r="O64" i="57"/>
  <c r="N64" i="57"/>
  <c r="M64" i="57"/>
  <c r="O63" i="57"/>
  <c r="N63" i="57"/>
  <c r="M63" i="57"/>
  <c r="O19" i="58"/>
  <c r="M19" i="58"/>
  <c r="N19" i="58"/>
  <c r="V42" i="59"/>
  <c r="N9" i="59"/>
  <c r="O9" i="59"/>
  <c r="M9" i="59"/>
  <c r="N8" i="59"/>
  <c r="O8" i="59"/>
  <c r="M8" i="59"/>
  <c r="N28" i="58"/>
  <c r="O28" i="58"/>
  <c r="M28" i="58"/>
  <c r="M7" i="58"/>
  <c r="O7" i="58"/>
  <c r="N7" i="58"/>
  <c r="O6" i="58"/>
  <c r="M6" i="58"/>
  <c r="N6" i="58"/>
  <c r="O5" i="58"/>
  <c r="M5" i="58"/>
  <c r="N5" i="58"/>
  <c r="O68" i="57"/>
  <c r="M68" i="57"/>
  <c r="N68" i="57"/>
  <c r="O61" i="57"/>
  <c r="N61" i="57"/>
  <c r="M61" i="57"/>
  <c r="N60" i="57"/>
  <c r="O60" i="57"/>
  <c r="M60" i="57"/>
  <c r="M58" i="57"/>
  <c r="N58" i="57"/>
  <c r="O58" i="57"/>
  <c r="N4" i="59"/>
  <c r="M4" i="59"/>
  <c r="O4" i="59"/>
  <c r="O3" i="59"/>
  <c r="N3" i="59"/>
  <c r="M3" i="59"/>
  <c r="N3" i="58"/>
  <c r="M3" i="58"/>
  <c r="O3" i="58"/>
  <c r="N4" i="58"/>
  <c r="O4" i="58"/>
  <c r="M4" i="58"/>
  <c r="V39" i="58"/>
  <c r="AG59" i="57"/>
  <c r="AG57" i="57"/>
  <c r="E57" i="57"/>
  <c r="L57" i="57"/>
  <c r="V43" i="58"/>
  <c r="V40" i="58"/>
  <c r="AG56" i="57"/>
  <c r="E56" i="57"/>
  <c r="L56" i="57"/>
  <c r="AG55" i="57"/>
  <c r="AG53" i="57"/>
  <c r="E53" i="57"/>
  <c r="L53" i="57"/>
  <c r="AG52" i="57"/>
  <c r="E52" i="57"/>
  <c r="L52" i="57"/>
  <c r="AG51" i="57"/>
  <c r="E51" i="57"/>
  <c r="L51" i="57"/>
  <c r="AG50" i="57"/>
  <c r="E50" i="57"/>
  <c r="L50" i="57"/>
  <c r="AG49" i="57"/>
  <c r="E49" i="57"/>
  <c r="AG48" i="57"/>
  <c r="AG47" i="57"/>
  <c r="E47" i="57"/>
  <c r="L47" i="57"/>
  <c r="AG46" i="57"/>
  <c r="E46" i="57"/>
  <c r="L46" i="57"/>
  <c r="AG45" i="57"/>
  <c r="E45" i="57"/>
  <c r="L45" i="57"/>
  <c r="AG44" i="57"/>
  <c r="E44" i="57"/>
  <c r="L44" i="57"/>
  <c r="AG43" i="57"/>
  <c r="E43" i="57"/>
  <c r="L43" i="57"/>
  <c r="V43" i="57"/>
  <c r="AG41" i="57"/>
  <c r="AG39" i="57"/>
  <c r="E39" i="57"/>
  <c r="L39" i="57"/>
  <c r="AG38" i="57"/>
  <c r="E38" i="57"/>
  <c r="L38" i="57"/>
  <c r="AG37" i="57"/>
  <c r="E37" i="57"/>
  <c r="L37" i="57"/>
  <c r="AG36" i="57"/>
  <c r="E36" i="57"/>
  <c r="L36" i="57"/>
  <c r="N51" i="57"/>
  <c r="M51" i="57"/>
  <c r="O51" i="57"/>
  <c r="O50" i="57"/>
  <c r="N50" i="57"/>
  <c r="M50" i="57"/>
  <c r="O47" i="57"/>
  <c r="N47" i="57"/>
  <c r="M47" i="57"/>
  <c r="M44" i="57"/>
  <c r="O44" i="57"/>
  <c r="N44" i="57"/>
  <c r="N39" i="57"/>
  <c r="M39" i="57"/>
  <c r="O39" i="57"/>
  <c r="O37" i="57"/>
  <c r="N37" i="57"/>
  <c r="M37" i="57"/>
  <c r="O36" i="57"/>
  <c r="N36" i="57"/>
  <c r="M36" i="57"/>
  <c r="N57" i="57"/>
  <c r="M57" i="57"/>
  <c r="O57" i="57"/>
  <c r="N56" i="57"/>
  <c r="O56" i="57"/>
  <c r="M56" i="57"/>
  <c r="O53" i="57"/>
  <c r="N53" i="57"/>
  <c r="M53" i="57"/>
  <c r="O52" i="57"/>
  <c r="N52" i="57"/>
  <c r="M52" i="57"/>
  <c r="O46" i="57"/>
  <c r="N46" i="57"/>
  <c r="M46" i="57"/>
  <c r="O45" i="57"/>
  <c r="N45" i="57"/>
  <c r="M45" i="57"/>
  <c r="N43" i="57"/>
  <c r="O43" i="57"/>
  <c r="M43" i="57"/>
  <c r="N38" i="57"/>
  <c r="M38" i="57"/>
  <c r="O38" i="57"/>
  <c r="AG54" i="57"/>
  <c r="E54" i="57"/>
  <c r="L54" i="57"/>
  <c r="AG35" i="57"/>
  <c r="AG33" i="57"/>
  <c r="E33" i="57"/>
  <c r="L33" i="57"/>
  <c r="M54" i="57"/>
  <c r="O54" i="57"/>
  <c r="N54" i="57"/>
  <c r="N33" i="57"/>
  <c r="M33" i="57"/>
  <c r="AG29" i="57"/>
  <c r="AG28" i="57"/>
  <c r="AG27" i="57"/>
  <c r="E27" i="57"/>
  <c r="L27" i="57"/>
  <c r="V27" i="57"/>
  <c r="C19" i="35"/>
  <c r="AG26" i="57"/>
  <c r="E26" i="57"/>
  <c r="L26" i="57"/>
  <c r="V26" i="57"/>
  <c r="C18" i="35"/>
  <c r="AG25" i="57"/>
  <c r="E25" i="57"/>
  <c r="L25" i="57"/>
  <c r="V25" i="57"/>
  <c r="C17" i="35"/>
  <c r="V24" i="57"/>
  <c r="C16" i="35"/>
  <c r="AG23" i="57"/>
  <c r="E23" i="57"/>
  <c r="L23" i="57"/>
  <c r="V23" i="57"/>
  <c r="C15" i="35"/>
  <c r="AG22" i="57"/>
  <c r="E22" i="57"/>
  <c r="L22" i="57"/>
  <c r="V22" i="57"/>
  <c r="C14" i="35"/>
  <c r="AG21" i="57"/>
  <c r="E21" i="57"/>
  <c r="L21" i="57"/>
  <c r="V21" i="57"/>
  <c r="C13" i="35"/>
  <c r="V20" i="57"/>
  <c r="AG19" i="57"/>
  <c r="E19" i="57"/>
  <c r="L19" i="57"/>
  <c r="AG17" i="57"/>
  <c r="AG16" i="57"/>
  <c r="E16" i="57"/>
  <c r="L16" i="57"/>
  <c r="AG15" i="57"/>
  <c r="E15" i="57"/>
  <c r="L15" i="57"/>
  <c r="AG14" i="57"/>
  <c r="E14" i="57"/>
  <c r="L14" i="57"/>
  <c r="AG13" i="57"/>
  <c r="E13" i="57"/>
  <c r="L13" i="57"/>
  <c r="AG12" i="57"/>
  <c r="E12" i="57"/>
  <c r="L12" i="57"/>
  <c r="AG11" i="57"/>
  <c r="V11" i="57"/>
  <c r="AG10" i="57"/>
  <c r="E10" i="57"/>
  <c r="L10" i="57"/>
  <c r="V10" i="57"/>
  <c r="AG9" i="57"/>
  <c r="E9" i="57"/>
  <c r="L9" i="57"/>
  <c r="V9" i="57"/>
  <c r="AG8" i="57"/>
  <c r="E8" i="57"/>
  <c r="L8" i="57"/>
  <c r="V8" i="57"/>
  <c r="AG7" i="57"/>
  <c r="E7" i="57"/>
  <c r="L7" i="57"/>
  <c r="V7" i="57"/>
  <c r="AG6" i="57"/>
  <c r="V6" i="57"/>
  <c r="C4" i="35"/>
  <c r="AG5" i="57"/>
  <c r="E5" i="57"/>
  <c r="L5" i="57"/>
  <c r="V5" i="57"/>
  <c r="C3" i="35"/>
  <c r="AG4" i="57"/>
  <c r="E4" i="57"/>
  <c r="L4" i="57"/>
  <c r="V4" i="57"/>
  <c r="C2" i="35"/>
  <c r="AG3" i="57"/>
  <c r="E3" i="57"/>
  <c r="L3" i="57"/>
  <c r="V77" i="56"/>
  <c r="V76" i="56"/>
  <c r="V40" i="56"/>
  <c r="V39" i="56"/>
  <c r="V38" i="56"/>
  <c r="M26" i="57"/>
  <c r="N26" i="57"/>
  <c r="M25" i="57"/>
  <c r="N25" i="57"/>
  <c r="O19" i="57"/>
  <c r="N19" i="57"/>
  <c r="M19" i="57"/>
  <c r="O21" i="57"/>
  <c r="N21" i="57"/>
  <c r="M21" i="57"/>
  <c r="O15" i="57"/>
  <c r="N15" i="57"/>
  <c r="M15" i="57"/>
  <c r="O14" i="57"/>
  <c r="N14" i="57"/>
  <c r="M14" i="57"/>
  <c r="O13" i="57"/>
  <c r="N13" i="57"/>
  <c r="M13" i="57"/>
  <c r="O10" i="57"/>
  <c r="N10" i="57"/>
  <c r="M10" i="57"/>
  <c r="N9" i="57"/>
  <c r="O9" i="57"/>
  <c r="M9" i="57"/>
  <c r="N8" i="57"/>
  <c r="M8" i="57"/>
  <c r="O8" i="57"/>
  <c r="M32" i="57"/>
  <c r="N32" i="57"/>
  <c r="N31" i="57"/>
  <c r="M31" i="57"/>
  <c r="N27" i="57"/>
  <c r="M27" i="57"/>
  <c r="N23" i="57"/>
  <c r="O23" i="57"/>
  <c r="M23" i="57"/>
  <c r="O22" i="57"/>
  <c r="M22" i="57"/>
  <c r="N22" i="57"/>
  <c r="M16" i="57"/>
  <c r="O16" i="57"/>
  <c r="N16" i="57"/>
  <c r="O12" i="57"/>
  <c r="N12" i="57"/>
  <c r="M12" i="57"/>
  <c r="N7" i="57"/>
  <c r="O7" i="57"/>
  <c r="M7" i="57"/>
  <c r="M5" i="57"/>
  <c r="O5" i="57"/>
  <c r="N5" i="57"/>
  <c r="O4" i="57"/>
  <c r="N4" i="57"/>
  <c r="M4" i="57"/>
  <c r="N3" i="57"/>
  <c r="M3" i="57"/>
  <c r="O3" i="57"/>
  <c r="V39" i="57"/>
  <c r="C25" i="35"/>
  <c r="V38" i="57"/>
  <c r="C24" i="35"/>
  <c r="V42" i="56"/>
  <c r="V42" i="57"/>
  <c r="C28" i="35"/>
  <c r="V41" i="57"/>
  <c r="C27" i="35"/>
  <c r="V27" i="56"/>
  <c r="V26" i="56"/>
  <c r="V25" i="56"/>
  <c r="V24" i="56"/>
  <c r="V23" i="56"/>
  <c r="V22" i="56"/>
  <c r="V21" i="56"/>
  <c r="V20" i="56"/>
  <c r="V11" i="56"/>
  <c r="V10" i="56"/>
  <c r="V9" i="56"/>
  <c r="V8" i="56"/>
  <c r="V7" i="56"/>
  <c r="V6" i="56"/>
  <c r="V5" i="56"/>
  <c r="V4" i="56"/>
  <c r="V77" i="26"/>
  <c r="V76" i="26"/>
  <c r="V59" i="56"/>
  <c r="V55" i="57"/>
  <c r="V94" i="57"/>
  <c r="C58" i="35"/>
  <c r="V40" i="57"/>
  <c r="C26" i="35"/>
  <c r="V37" i="56"/>
  <c r="V36" i="56"/>
  <c r="V92" i="56"/>
  <c r="V41" i="56"/>
  <c r="V29" i="56"/>
  <c r="V13" i="56"/>
  <c r="V43" i="26"/>
  <c r="V40" i="26"/>
  <c r="V56" i="57"/>
  <c r="V65" i="57"/>
  <c r="V64" i="57"/>
  <c r="V58" i="57"/>
  <c r="V57" i="57"/>
  <c r="V66" i="57"/>
  <c r="V60" i="56"/>
  <c r="V61" i="56"/>
  <c r="V70" i="56"/>
  <c r="V62" i="56"/>
  <c r="V68" i="56"/>
  <c r="V93" i="56"/>
  <c r="V27" i="26"/>
  <c r="V26" i="26"/>
  <c r="V25" i="26"/>
  <c r="V24" i="26"/>
  <c r="V23" i="26"/>
  <c r="V22" i="26"/>
  <c r="V21" i="26"/>
  <c r="V20" i="26"/>
  <c r="V41" i="26"/>
  <c r="V11" i="26"/>
  <c r="V10" i="26"/>
  <c r="V9" i="26"/>
  <c r="C7" i="35"/>
  <c r="V8" i="26"/>
  <c r="C6" i="35"/>
  <c r="V7" i="26"/>
  <c r="V6" i="26"/>
  <c r="V5" i="26"/>
  <c r="V4" i="26"/>
  <c r="AG3" i="26"/>
  <c r="E3" i="26"/>
  <c r="L3" i="26"/>
  <c r="V71" i="56"/>
  <c r="D68" i="55"/>
  <c r="V67" i="57"/>
  <c r="D69" i="55"/>
  <c r="V69" i="56"/>
  <c r="V42" i="26"/>
  <c r="V83" i="26"/>
  <c r="C12" i="35"/>
  <c r="V39" i="26"/>
  <c r="C5" i="35"/>
  <c r="V38" i="26"/>
  <c r="C8" i="35"/>
  <c r="C9" i="35"/>
  <c r="V29" i="26"/>
  <c r="V37" i="26"/>
  <c r="O3" i="26"/>
  <c r="N3" i="26"/>
  <c r="M3" i="26"/>
  <c r="V59" i="26"/>
  <c r="C39" i="35"/>
  <c r="V82" i="26"/>
  <c r="V36" i="26"/>
  <c r="V61" i="26"/>
  <c r="V70" i="26"/>
  <c r="V60" i="26"/>
  <c r="V69" i="26"/>
  <c r="C40" i="35"/>
  <c r="C48" i="35"/>
  <c r="C47" i="35"/>
  <c r="C42" i="35"/>
  <c r="C50" i="35"/>
  <c r="C41" i="35"/>
  <c r="C49" i="35"/>
  <c r="V62" i="26"/>
  <c r="V71" i="26"/>
  <c r="V68" i="26"/>
  <c r="D67" i="55"/>
  <c r="E67" i="55"/>
  <c r="E68" i="55"/>
  <c r="E69" i="55"/>
  <c r="V52" i="26"/>
  <c r="V54" i="26"/>
  <c r="V53" i="26"/>
  <c r="V54" i="56"/>
  <c r="V43" i="56"/>
  <c r="C29" i="35" s="1"/>
  <c r="V53" i="56"/>
  <c r="V52" i="56"/>
  <c r="V55" i="56"/>
  <c r="V55" i="26"/>
  <c r="L4" i="63"/>
  <c r="L3" i="63"/>
  <c r="N3" i="63" s="1"/>
  <c r="O3" i="63"/>
  <c r="N4" i="63"/>
  <c r="M4" i="63"/>
  <c r="O4" i="63"/>
  <c r="M3" i="63"/>
  <c r="V95" i="57"/>
  <c r="C59" i="35"/>
  <c r="L90" i="57"/>
  <c r="N90" i="57"/>
  <c r="V37" i="57"/>
  <c r="C23" i="35"/>
  <c r="M90" i="57"/>
  <c r="L86" i="57"/>
  <c r="V48" i="57"/>
  <c r="C33" i="35"/>
  <c r="V47" i="57"/>
  <c r="C32" i="35"/>
  <c r="V50" i="57"/>
  <c r="C35" i="35"/>
  <c r="V49" i="57"/>
  <c r="C34" i="35"/>
  <c r="O90" i="57"/>
  <c r="N86" i="57"/>
  <c r="M86" i="57"/>
  <c r="O86" i="57"/>
  <c r="N61" i="66" l="1"/>
  <c r="M61" i="66"/>
  <c r="O61" i="66"/>
  <c r="O60" i="66"/>
  <c r="N59" i="66"/>
  <c r="M59" i="66"/>
  <c r="O59" i="66"/>
  <c r="O62" i="66"/>
  <c r="M62" i="66"/>
  <c r="N62" i="66"/>
  <c r="N57" i="66"/>
  <c r="M57" i="66"/>
  <c r="O57" i="66"/>
  <c r="O54" i="66"/>
  <c r="N54" i="66"/>
  <c r="M54" i="66"/>
  <c r="M52" i="66"/>
  <c r="N52" i="66"/>
  <c r="O52" i="66"/>
  <c r="O49" i="66"/>
  <c r="N49" i="66"/>
  <c r="M49" i="66"/>
  <c r="M47" i="66"/>
  <c r="O47" i="66"/>
  <c r="N47" i="66"/>
  <c r="M46" i="66"/>
  <c r="O46" i="66"/>
  <c r="N46" i="66"/>
  <c r="V39" i="66"/>
  <c r="O48" i="66"/>
  <c r="N48" i="66"/>
  <c r="M48" i="66"/>
  <c r="N45" i="66"/>
  <c r="O45" i="66"/>
  <c r="M45" i="66"/>
  <c r="O43" i="66"/>
  <c r="N43" i="66"/>
  <c r="M43" i="66"/>
  <c r="O37" i="66"/>
  <c r="M37" i="66"/>
  <c r="N37" i="66"/>
  <c r="M35" i="66"/>
  <c r="O35" i="66"/>
  <c r="O31" i="66"/>
  <c r="N31" i="66"/>
  <c r="M31" i="66"/>
  <c r="M26" i="66"/>
  <c r="O26" i="66"/>
  <c r="N26" i="66"/>
  <c r="V42" i="66"/>
  <c r="M25" i="66"/>
  <c r="O25" i="66"/>
  <c r="N25" i="66"/>
  <c r="N21" i="66"/>
  <c r="O21" i="66"/>
  <c r="V40" i="66"/>
  <c r="C26" i="54" s="1"/>
  <c r="M21" i="66"/>
  <c r="M23" i="66"/>
  <c r="N23" i="66"/>
  <c r="C3" i="54"/>
  <c r="O17" i="66"/>
  <c r="N17" i="66"/>
  <c r="M17" i="66"/>
  <c r="N18" i="66"/>
  <c r="M19" i="66"/>
  <c r="N19" i="66"/>
  <c r="O19" i="66"/>
  <c r="M16" i="66"/>
  <c r="N16" i="66"/>
  <c r="O15" i="66"/>
  <c r="N15" i="66"/>
  <c r="M15" i="66"/>
  <c r="L13" i="66"/>
  <c r="V37" i="66"/>
  <c r="O13" i="66"/>
  <c r="N13" i="66"/>
  <c r="M13" i="66"/>
  <c r="O12" i="66"/>
  <c r="M12" i="66"/>
  <c r="N12" i="66"/>
  <c r="O7" i="66"/>
  <c r="N7" i="66"/>
  <c r="M7" i="66"/>
  <c r="O9" i="66"/>
  <c r="N9" i="66"/>
  <c r="M9" i="66"/>
  <c r="N6" i="66"/>
  <c r="O6" i="66"/>
  <c r="M6" i="66"/>
  <c r="N5" i="66"/>
  <c r="O5" i="66"/>
  <c r="M5" i="66"/>
  <c r="V43" i="66"/>
  <c r="C29" i="54" s="1"/>
  <c r="V100" i="66"/>
  <c r="V55" i="66"/>
  <c r="V53" i="66"/>
  <c r="V101" i="66"/>
  <c r="V38" i="66"/>
  <c r="L4" i="66"/>
  <c r="V56" i="66"/>
  <c r="V54" i="66"/>
  <c r="M68" i="68"/>
  <c r="O68" i="68"/>
  <c r="N68" i="68"/>
  <c r="O66" i="68"/>
  <c r="M66" i="68"/>
  <c r="O59" i="68"/>
  <c r="N59" i="68"/>
  <c r="M59" i="68"/>
  <c r="O52" i="68"/>
  <c r="N52" i="68"/>
  <c r="M52" i="68"/>
  <c r="N54" i="68"/>
  <c r="O54" i="68"/>
  <c r="M54" i="68"/>
  <c r="O49" i="68"/>
  <c r="N49" i="68"/>
  <c r="M49" i="68"/>
  <c r="N47" i="68"/>
  <c r="O47" i="68"/>
  <c r="N44" i="68"/>
  <c r="O44" i="68"/>
  <c r="O45" i="68"/>
  <c r="N45" i="68"/>
  <c r="M45" i="68"/>
  <c r="M44" i="68"/>
  <c r="M40" i="68"/>
  <c r="N40" i="68"/>
  <c r="O40" i="68"/>
  <c r="V41" i="68"/>
  <c r="M41" i="68"/>
  <c r="O41" i="68"/>
  <c r="N41" i="68"/>
  <c r="N39" i="68"/>
  <c r="O39" i="68"/>
  <c r="M36" i="68"/>
  <c r="O35" i="68"/>
  <c r="N35" i="68"/>
  <c r="M35" i="68"/>
  <c r="V99" i="68"/>
  <c r="O30" i="68"/>
  <c r="M30" i="68"/>
  <c r="N30" i="68"/>
  <c r="V42" i="68"/>
  <c r="V39" i="68"/>
  <c r="V37" i="68"/>
  <c r="M27" i="68"/>
  <c r="N27" i="68"/>
  <c r="O27" i="68"/>
  <c r="M26" i="68"/>
  <c r="O26" i="68"/>
  <c r="N25" i="68"/>
  <c r="O25" i="68"/>
  <c r="M25" i="68"/>
  <c r="O24" i="68"/>
  <c r="N24" i="68"/>
  <c r="M24" i="68"/>
  <c r="M22" i="68"/>
  <c r="O22" i="68"/>
  <c r="N22" i="68"/>
  <c r="L23" i="68"/>
  <c r="C16" i="54"/>
  <c r="O20" i="68"/>
  <c r="N20" i="68"/>
  <c r="M20" i="68"/>
  <c r="M17" i="68"/>
  <c r="O16" i="68"/>
  <c r="N16" i="68"/>
  <c r="M16" i="68"/>
  <c r="M13" i="68"/>
  <c r="O13" i="68"/>
  <c r="N13" i="68"/>
  <c r="M14" i="68"/>
  <c r="O14" i="68"/>
  <c r="N14" i="68"/>
  <c r="V53" i="68"/>
  <c r="O11" i="68"/>
  <c r="M11" i="68"/>
  <c r="N11" i="68"/>
  <c r="M10" i="68"/>
  <c r="N10" i="68"/>
  <c r="O10" i="68"/>
  <c r="O8" i="68"/>
  <c r="N8" i="68"/>
  <c r="M8" i="68"/>
  <c r="V100" i="68"/>
  <c r="C7" i="54"/>
  <c r="C4" i="54"/>
  <c r="C8" i="54"/>
  <c r="L6" i="68"/>
  <c r="M6" i="68" s="1"/>
  <c r="V55" i="68"/>
  <c r="V36" i="68"/>
  <c r="N7" i="68"/>
  <c r="M7" i="68"/>
  <c r="O7" i="68"/>
  <c r="N4" i="68"/>
  <c r="O4" i="68"/>
  <c r="M4" i="68"/>
  <c r="V59" i="68"/>
  <c r="V60" i="68" s="1"/>
  <c r="V69" i="68" s="1"/>
  <c r="V52" i="68"/>
  <c r="V54" i="68"/>
  <c r="C15" i="54"/>
  <c r="C18" i="54"/>
  <c r="C38" i="54"/>
  <c r="C39" i="54"/>
  <c r="C17" i="54"/>
  <c r="C5" i="54"/>
  <c r="C9" i="54"/>
  <c r="C12" i="54"/>
  <c r="C13" i="54"/>
  <c r="C19" i="54"/>
  <c r="C6" i="54"/>
  <c r="C14" i="54"/>
  <c r="N90" i="64"/>
  <c r="M90" i="64"/>
  <c r="O90" i="64"/>
  <c r="O89" i="64"/>
  <c r="N89" i="64"/>
  <c r="M89" i="64"/>
  <c r="N87" i="64"/>
  <c r="M87" i="64"/>
  <c r="O87" i="64"/>
  <c r="N88" i="64"/>
  <c r="O88" i="64"/>
  <c r="M88" i="64"/>
  <c r="O86" i="64"/>
  <c r="N86" i="64"/>
  <c r="M86" i="64"/>
  <c r="L79" i="64"/>
  <c r="V42" i="64"/>
  <c r="N78" i="64"/>
  <c r="M78" i="64"/>
  <c r="O78" i="64"/>
  <c r="O77" i="64"/>
  <c r="N77" i="64"/>
  <c r="M77" i="64"/>
  <c r="V38" i="64"/>
  <c r="N74" i="64"/>
  <c r="M74" i="64"/>
  <c r="O74" i="64"/>
  <c r="M73" i="64"/>
  <c r="O73" i="64"/>
  <c r="N73" i="64"/>
  <c r="N70" i="64"/>
  <c r="M70" i="64"/>
  <c r="O70" i="64"/>
  <c r="N68" i="64"/>
  <c r="M68" i="64"/>
  <c r="O68" i="64"/>
  <c r="O69" i="64"/>
  <c r="N69" i="64"/>
  <c r="M69" i="64"/>
  <c r="N67" i="64"/>
  <c r="M67" i="64"/>
  <c r="O67" i="64"/>
  <c r="N63" i="64"/>
  <c r="M63" i="64"/>
  <c r="O63" i="64"/>
  <c r="V41" i="64"/>
  <c r="L64" i="64"/>
  <c r="O61" i="64"/>
  <c r="N61" i="64"/>
  <c r="M61" i="64"/>
  <c r="O60" i="64"/>
  <c r="N60" i="64"/>
  <c r="M60" i="64"/>
  <c r="O59" i="64"/>
  <c r="N59" i="64"/>
  <c r="M59" i="64"/>
  <c r="M56" i="64"/>
  <c r="N56" i="64"/>
  <c r="O56" i="64"/>
  <c r="O55" i="64"/>
  <c r="N55" i="64"/>
  <c r="M55" i="64"/>
  <c r="M54" i="64"/>
  <c r="O54" i="64"/>
  <c r="N54" i="64"/>
  <c r="M51" i="64"/>
  <c r="O51" i="64"/>
  <c r="N51" i="64"/>
  <c r="O50" i="64"/>
  <c r="N50" i="64"/>
  <c r="M50" i="64"/>
  <c r="O53" i="64"/>
  <c r="N53" i="64"/>
  <c r="M53" i="64"/>
  <c r="M49" i="64"/>
  <c r="O49" i="64"/>
  <c r="N49" i="64"/>
  <c r="O48" i="64"/>
  <c r="N48" i="64"/>
  <c r="M48" i="64"/>
  <c r="M47" i="64"/>
  <c r="O47" i="64"/>
  <c r="N47" i="64"/>
  <c r="N46" i="64"/>
  <c r="M46" i="64"/>
  <c r="O46" i="64"/>
  <c r="N45" i="64"/>
  <c r="M45" i="64"/>
  <c r="O45" i="64"/>
  <c r="M44" i="64"/>
  <c r="N44" i="64"/>
  <c r="O44" i="64"/>
  <c r="N41" i="64"/>
  <c r="M41" i="64"/>
  <c r="O41" i="64"/>
  <c r="O39" i="64"/>
  <c r="N39" i="64"/>
  <c r="M39" i="64"/>
  <c r="N38" i="64"/>
  <c r="M38" i="64"/>
  <c r="O38" i="64"/>
  <c r="M34" i="64"/>
  <c r="N34" i="64"/>
  <c r="O34" i="64"/>
  <c r="O32" i="64"/>
  <c r="M32" i="64"/>
  <c r="N32" i="64"/>
  <c r="M31" i="64"/>
  <c r="N31" i="64"/>
  <c r="O31" i="64"/>
  <c r="O30" i="64"/>
  <c r="N30" i="64"/>
  <c r="M30" i="64"/>
  <c r="M29" i="64"/>
  <c r="O29" i="64"/>
  <c r="N29" i="64"/>
  <c r="O27" i="64"/>
  <c r="M27" i="64"/>
  <c r="N27" i="64"/>
  <c r="M26" i="64"/>
  <c r="O26" i="64"/>
  <c r="N26" i="64"/>
  <c r="N25" i="64"/>
  <c r="M25" i="64"/>
  <c r="O25" i="64"/>
  <c r="O24" i="64"/>
  <c r="N24" i="64"/>
  <c r="M24" i="64"/>
  <c r="M23" i="64"/>
  <c r="O23" i="64"/>
  <c r="N23" i="64"/>
  <c r="O22" i="64"/>
  <c r="N22" i="64"/>
  <c r="M22" i="64"/>
  <c r="N20" i="64"/>
  <c r="M20" i="64"/>
  <c r="O20" i="64"/>
  <c r="O18" i="64"/>
  <c r="M18" i="64"/>
  <c r="N17" i="64"/>
  <c r="M17" i="64"/>
  <c r="O12" i="64"/>
  <c r="N12" i="64"/>
  <c r="M12" i="64"/>
  <c r="O13" i="64"/>
  <c r="M13" i="64"/>
  <c r="N13" i="64"/>
  <c r="M11" i="64"/>
  <c r="O11" i="64"/>
  <c r="N11" i="64"/>
  <c r="L7" i="64"/>
  <c r="O7" i="64" s="1"/>
  <c r="V37" i="64"/>
  <c r="V100" i="64"/>
  <c r="N7" i="64"/>
  <c r="M7" i="64"/>
  <c r="M5" i="64"/>
  <c r="O5" i="64"/>
  <c r="N5" i="64"/>
  <c r="L3" i="64"/>
  <c r="V52" i="64"/>
  <c r="V53" i="64"/>
  <c r="V54" i="64"/>
  <c r="V36" i="64"/>
  <c r="V55" i="64"/>
  <c r="V99" i="64"/>
  <c r="M3" i="64"/>
  <c r="V59" i="64"/>
  <c r="N3" i="64"/>
  <c r="O3" i="64"/>
  <c r="M76" i="63"/>
  <c r="N76" i="63"/>
  <c r="O75" i="63"/>
  <c r="M75" i="63"/>
  <c r="M73" i="63"/>
  <c r="N73" i="63"/>
  <c r="O73" i="63"/>
  <c r="M72" i="63"/>
  <c r="N72" i="63"/>
  <c r="N71" i="63"/>
  <c r="O71" i="63"/>
  <c r="O68" i="63"/>
  <c r="M68" i="63"/>
  <c r="O69" i="63"/>
  <c r="M69" i="63"/>
  <c r="M70" i="63"/>
  <c r="N70" i="63"/>
  <c r="C17" i="53"/>
  <c r="U39" i="63"/>
  <c r="C25" i="53" s="1"/>
  <c r="L67" i="63"/>
  <c r="N67" i="63"/>
  <c r="N62" i="63"/>
  <c r="O62" i="63"/>
  <c r="N57" i="63"/>
  <c r="M57" i="63"/>
  <c r="M59" i="63"/>
  <c r="N59" i="63"/>
  <c r="O57" i="63"/>
  <c r="O56" i="63"/>
  <c r="M56" i="63"/>
  <c r="M55" i="63"/>
  <c r="N55" i="63"/>
  <c r="O55" i="63"/>
  <c r="O53" i="63"/>
  <c r="M53" i="63"/>
  <c r="N53" i="63"/>
  <c r="N52" i="63"/>
  <c r="O52" i="63"/>
  <c r="M52" i="63"/>
  <c r="M38" i="63"/>
  <c r="N38" i="63"/>
  <c r="O38" i="63"/>
  <c r="C16" i="53"/>
  <c r="M50" i="63"/>
  <c r="O50" i="63"/>
  <c r="O49" i="63"/>
  <c r="N49" i="63"/>
  <c r="M49" i="63"/>
  <c r="C18" i="53"/>
  <c r="M44" i="63"/>
  <c r="N44" i="63"/>
  <c r="N42" i="63"/>
  <c r="M42" i="63"/>
  <c r="O42" i="63"/>
  <c r="O39" i="63"/>
  <c r="O37" i="63"/>
  <c r="N37" i="63"/>
  <c r="M37" i="63"/>
  <c r="O33" i="63"/>
  <c r="M33" i="63"/>
  <c r="N33" i="63"/>
  <c r="U41" i="63"/>
  <c r="L27" i="63"/>
  <c r="M19" i="63"/>
  <c r="N19" i="63"/>
  <c r="N22" i="63"/>
  <c r="M22" i="63"/>
  <c r="O22" i="63"/>
  <c r="O17" i="63"/>
  <c r="M17" i="63"/>
  <c r="N17" i="63"/>
  <c r="L16" i="63"/>
  <c r="N16" i="63" s="1"/>
  <c r="U36" i="63"/>
  <c r="O16" i="63"/>
  <c r="L13" i="63"/>
  <c r="U42" i="63"/>
  <c r="U37" i="63"/>
  <c r="L9" i="63"/>
  <c r="M9" i="63" s="1"/>
  <c r="U100" i="63"/>
  <c r="O9" i="63"/>
  <c r="U38" i="63"/>
  <c r="U55" i="63"/>
  <c r="L6" i="63"/>
  <c r="U99" i="63"/>
  <c r="U53" i="63"/>
  <c r="U54" i="63"/>
  <c r="U52" i="63"/>
  <c r="U59" i="63"/>
  <c r="U68" i="63" s="1"/>
  <c r="C52" i="53"/>
  <c r="M73" i="62"/>
  <c r="N73" i="62"/>
  <c r="O71" i="62"/>
  <c r="N71" i="62"/>
  <c r="M71" i="62"/>
  <c r="M70" i="62"/>
  <c r="O70" i="62"/>
  <c r="N70" i="62"/>
  <c r="O66" i="62"/>
  <c r="M66" i="62"/>
  <c r="N66" i="62"/>
  <c r="M65" i="62"/>
  <c r="N65" i="62"/>
  <c r="O65" i="62"/>
  <c r="M60" i="62"/>
  <c r="O60" i="62"/>
  <c r="N60" i="62"/>
  <c r="N58" i="62"/>
  <c r="M58" i="62"/>
  <c r="O58" i="62"/>
  <c r="M57" i="62"/>
  <c r="N57" i="62"/>
  <c r="O57" i="62"/>
  <c r="M55" i="62"/>
  <c r="O55" i="62"/>
  <c r="N55" i="62"/>
  <c r="M54" i="62"/>
  <c r="O54" i="62"/>
  <c r="N54" i="62"/>
  <c r="O47" i="62"/>
  <c r="M47" i="62"/>
  <c r="M46" i="62"/>
  <c r="N46" i="62"/>
  <c r="O43" i="62"/>
  <c r="N43" i="62"/>
  <c r="M43" i="62"/>
  <c r="N42" i="62"/>
  <c r="M42" i="62"/>
  <c r="O42" i="62"/>
  <c r="O40" i="62"/>
  <c r="M40" i="62"/>
  <c r="N40" i="62"/>
  <c r="O35" i="62"/>
  <c r="N35" i="62"/>
  <c r="M35" i="62"/>
  <c r="V42" i="62"/>
  <c r="L34" i="62"/>
  <c r="N34" i="62" s="1"/>
  <c r="M34" i="62"/>
  <c r="M32" i="62"/>
  <c r="O32" i="62"/>
  <c r="N32" i="62"/>
  <c r="O31" i="62"/>
  <c r="N31" i="62"/>
  <c r="M31" i="62"/>
  <c r="M30" i="62"/>
  <c r="O30" i="62"/>
  <c r="N30" i="62"/>
  <c r="M28" i="62"/>
  <c r="O28" i="62"/>
  <c r="N28" i="62"/>
  <c r="O29" i="62"/>
  <c r="N29" i="62"/>
  <c r="M29" i="62"/>
  <c r="M27" i="62"/>
  <c r="O27" i="62"/>
  <c r="N27" i="62"/>
  <c r="O24" i="62"/>
  <c r="N24" i="62"/>
  <c r="M24" i="62"/>
  <c r="C19" i="53"/>
  <c r="O26" i="62"/>
  <c r="M26" i="62"/>
  <c r="N26" i="62"/>
  <c r="O25" i="62"/>
  <c r="N25" i="62"/>
  <c r="M25" i="62"/>
  <c r="N22" i="62"/>
  <c r="M22" i="62"/>
  <c r="O22" i="62"/>
  <c r="N21" i="62"/>
  <c r="M21" i="62"/>
  <c r="O21" i="62"/>
  <c r="O19" i="62"/>
  <c r="M19" i="62"/>
  <c r="O17" i="62"/>
  <c r="N17" i="62"/>
  <c r="M17" i="62"/>
  <c r="N16" i="62"/>
  <c r="M16" i="62"/>
  <c r="O16" i="62"/>
  <c r="N15" i="62"/>
  <c r="M15" i="62"/>
  <c r="O15" i="62"/>
  <c r="O14" i="62"/>
  <c r="M14" i="62"/>
  <c r="N14" i="62"/>
  <c r="M12" i="62"/>
  <c r="O12" i="62"/>
  <c r="N12" i="62"/>
  <c r="M11" i="62"/>
  <c r="O11" i="62"/>
  <c r="N11" i="62"/>
  <c r="V37" i="62"/>
  <c r="N9" i="62"/>
  <c r="V84" i="62"/>
  <c r="L8" i="62"/>
  <c r="V38" i="62"/>
  <c r="M7" i="62"/>
  <c r="N7" i="62"/>
  <c r="O7" i="62"/>
  <c r="V36" i="62"/>
  <c r="C4" i="53"/>
  <c r="C8" i="53"/>
  <c r="O6" i="62"/>
  <c r="N6" i="62"/>
  <c r="M6" i="62"/>
  <c r="V53" i="62"/>
  <c r="V85" i="62"/>
  <c r="V52" i="62"/>
  <c r="V55" i="62"/>
  <c r="L5" i="62"/>
  <c r="V54" i="62"/>
  <c r="V41" i="62"/>
  <c r="C53" i="53"/>
  <c r="C29" i="53"/>
  <c r="C9" i="53"/>
  <c r="C13" i="53"/>
  <c r="C15" i="53"/>
  <c r="C5" i="53"/>
  <c r="C12" i="53"/>
  <c r="C2" i="53"/>
  <c r="C6" i="53"/>
  <c r="C3" i="53"/>
  <c r="C7" i="53"/>
  <c r="C14" i="53"/>
  <c r="N59" i="61"/>
  <c r="M59" i="61"/>
  <c r="O59" i="61"/>
  <c r="M52" i="61"/>
  <c r="N52" i="61"/>
  <c r="O52" i="61"/>
  <c r="L51" i="61"/>
  <c r="N48" i="61"/>
  <c r="M48" i="61"/>
  <c r="O48" i="61"/>
  <c r="N47" i="61"/>
  <c r="M47" i="61"/>
  <c r="O47" i="61"/>
  <c r="O46" i="61"/>
  <c r="N46" i="61"/>
  <c r="M46" i="61"/>
  <c r="N45" i="61"/>
  <c r="M45" i="61"/>
  <c r="O45" i="61"/>
  <c r="O44" i="61"/>
  <c r="N44" i="61"/>
  <c r="M44" i="61"/>
  <c r="O43" i="61"/>
  <c r="N43" i="61"/>
  <c r="M43" i="61"/>
  <c r="M42" i="61"/>
  <c r="O42" i="61"/>
  <c r="N42" i="61"/>
  <c r="V40" i="61"/>
  <c r="C26" i="53" s="1"/>
  <c r="M41" i="61"/>
  <c r="O41" i="61"/>
  <c r="N41" i="61"/>
  <c r="M38" i="61"/>
  <c r="O38" i="61"/>
  <c r="N38" i="61"/>
  <c r="L37" i="61"/>
  <c r="M37" i="61" s="1"/>
  <c r="V41" i="61"/>
  <c r="N37" i="61"/>
  <c r="N36" i="61"/>
  <c r="O36" i="61"/>
  <c r="O30" i="61"/>
  <c r="N30" i="61"/>
  <c r="M30" i="61"/>
  <c r="O29" i="61"/>
  <c r="N29" i="61"/>
  <c r="M29" i="61"/>
  <c r="O32" i="61"/>
  <c r="N32" i="61"/>
  <c r="M32" i="61"/>
  <c r="L28" i="61"/>
  <c r="O28" i="61" s="1"/>
  <c r="V37" i="61"/>
  <c r="M28" i="61"/>
  <c r="O31" i="61"/>
  <c r="N31" i="61"/>
  <c r="M31" i="61"/>
  <c r="V38" i="61"/>
  <c r="L27" i="61"/>
  <c r="N27" i="61" s="1"/>
  <c r="O23" i="61"/>
  <c r="N23" i="61"/>
  <c r="M23" i="61"/>
  <c r="N21" i="61"/>
  <c r="O21" i="61"/>
  <c r="N20" i="61"/>
  <c r="M20" i="61"/>
  <c r="O20" i="61"/>
  <c r="O17" i="61"/>
  <c r="N17" i="61"/>
  <c r="M17" i="61"/>
  <c r="L16" i="61"/>
  <c r="N16" i="61" s="1"/>
  <c r="V80" i="61"/>
  <c r="M16" i="61"/>
  <c r="O16" i="61"/>
  <c r="M15" i="61"/>
  <c r="O15" i="61"/>
  <c r="N15" i="61"/>
  <c r="O10" i="61"/>
  <c r="N10" i="61"/>
  <c r="M10" i="61"/>
  <c r="O5" i="61"/>
  <c r="M5" i="61"/>
  <c r="N5" i="61"/>
  <c r="L4" i="61"/>
  <c r="V42" i="61"/>
  <c r="V55" i="61"/>
  <c r="V53" i="61"/>
  <c r="V81" i="61"/>
  <c r="V52" i="61"/>
  <c r="V54" i="61"/>
  <c r="M4" i="61"/>
  <c r="O4" i="61"/>
  <c r="N4" i="61"/>
  <c r="O7" i="61"/>
  <c r="N7" i="61"/>
  <c r="M7" i="61"/>
  <c r="V59" i="61"/>
  <c r="V61" i="61" s="1"/>
  <c r="V70" i="61" s="1"/>
  <c r="O3" i="61"/>
  <c r="N3" i="61"/>
  <c r="V36" i="61"/>
  <c r="N71" i="60"/>
  <c r="M71" i="60"/>
  <c r="O71" i="60"/>
  <c r="O70" i="60"/>
  <c r="N70" i="60"/>
  <c r="M70" i="60"/>
  <c r="O69" i="60"/>
  <c r="N69" i="60"/>
  <c r="M69" i="60"/>
  <c r="V42" i="60"/>
  <c r="O65" i="60"/>
  <c r="M65" i="60"/>
  <c r="N65" i="60"/>
  <c r="N63" i="60"/>
  <c r="M63" i="60"/>
  <c r="O63" i="60"/>
  <c r="O62" i="60"/>
  <c r="N62" i="60"/>
  <c r="M62" i="60"/>
  <c r="M67" i="60"/>
  <c r="O67" i="60"/>
  <c r="N67" i="60"/>
  <c r="O61" i="60"/>
  <c r="M61" i="60"/>
  <c r="N61" i="60"/>
  <c r="O59" i="60"/>
  <c r="N59" i="60"/>
  <c r="M59" i="60"/>
  <c r="N58" i="60"/>
  <c r="M58" i="60"/>
  <c r="O58" i="60"/>
  <c r="O60" i="60"/>
  <c r="N60" i="60"/>
  <c r="M60" i="60"/>
  <c r="O57" i="60"/>
  <c r="N57" i="60"/>
  <c r="M57" i="60"/>
  <c r="O56" i="60"/>
  <c r="M56" i="60"/>
  <c r="N56" i="60"/>
  <c r="O55" i="60"/>
  <c r="M55" i="60"/>
  <c r="N55" i="60"/>
  <c r="N51" i="60"/>
  <c r="M51" i="60"/>
  <c r="O51" i="60"/>
  <c r="N48" i="60"/>
  <c r="M48" i="60"/>
  <c r="O48" i="60"/>
  <c r="N47" i="60"/>
  <c r="M47" i="60"/>
  <c r="O47" i="60"/>
  <c r="L45" i="60"/>
  <c r="N45" i="60" s="1"/>
  <c r="V43" i="60"/>
  <c r="D29" i="52" s="1"/>
  <c r="M45" i="60"/>
  <c r="M41" i="60"/>
  <c r="O41" i="60"/>
  <c r="N41" i="60"/>
  <c r="N38" i="60"/>
  <c r="O38" i="60"/>
  <c r="M38" i="60"/>
  <c r="O37" i="60"/>
  <c r="N37" i="60"/>
  <c r="M37" i="60"/>
  <c r="M34" i="60"/>
  <c r="O34" i="60"/>
  <c r="N34" i="60"/>
  <c r="N33" i="60"/>
  <c r="O33" i="60"/>
  <c r="M33" i="60"/>
  <c r="O31" i="60"/>
  <c r="N31" i="60"/>
  <c r="M31" i="60"/>
  <c r="M28" i="60"/>
  <c r="O28" i="60"/>
  <c r="N28" i="60"/>
  <c r="M27" i="60"/>
  <c r="N27" i="60"/>
  <c r="O27" i="60"/>
  <c r="M26" i="60"/>
  <c r="O26" i="60"/>
  <c r="N26" i="60"/>
  <c r="M25" i="60"/>
  <c r="O25" i="60"/>
  <c r="N25" i="60"/>
  <c r="O23" i="60"/>
  <c r="N23" i="60"/>
  <c r="M23" i="60"/>
  <c r="V37" i="60"/>
  <c r="N22" i="60"/>
  <c r="O22" i="60"/>
  <c r="M22" i="60"/>
  <c r="N20" i="60"/>
  <c r="M20" i="60"/>
  <c r="O20" i="60"/>
  <c r="N18" i="60"/>
  <c r="M18" i="60"/>
  <c r="O18" i="60"/>
  <c r="O19" i="60"/>
  <c r="N19" i="60"/>
  <c r="M19" i="60"/>
  <c r="O16" i="60"/>
  <c r="M15" i="60"/>
  <c r="O15" i="60"/>
  <c r="N15" i="60"/>
  <c r="N10" i="60"/>
  <c r="M10" i="60"/>
  <c r="O10" i="60"/>
  <c r="O11" i="60"/>
  <c r="N11" i="60"/>
  <c r="M11" i="60"/>
  <c r="M8" i="60"/>
  <c r="O8" i="60"/>
  <c r="N8" i="60"/>
  <c r="L6" i="60"/>
  <c r="V89" i="60"/>
  <c r="L4" i="60"/>
  <c r="V88" i="60"/>
  <c r="L3" i="60"/>
  <c r="N103" i="59"/>
  <c r="M103" i="59"/>
  <c r="O103" i="59"/>
  <c r="N102" i="59"/>
  <c r="M102" i="59"/>
  <c r="O102" i="59"/>
  <c r="O101" i="59"/>
  <c r="N101" i="59"/>
  <c r="M101" i="59"/>
  <c r="N100" i="59"/>
  <c r="M100" i="59"/>
  <c r="O100" i="59"/>
  <c r="V36" i="60"/>
  <c r="V54" i="60"/>
  <c r="V53" i="60"/>
  <c r="V55" i="60"/>
  <c r="V52" i="60"/>
  <c r="N98" i="59"/>
  <c r="M98" i="59"/>
  <c r="O98" i="59"/>
  <c r="O97" i="59"/>
  <c r="N97" i="59"/>
  <c r="M97" i="59"/>
  <c r="O95" i="59"/>
  <c r="N95" i="59"/>
  <c r="M95" i="59"/>
  <c r="O94" i="59"/>
  <c r="N94" i="59"/>
  <c r="M94" i="59"/>
  <c r="O91" i="59"/>
  <c r="N91" i="59"/>
  <c r="M91" i="59"/>
  <c r="O89" i="59"/>
  <c r="N89" i="59"/>
  <c r="M89" i="59"/>
  <c r="O85" i="59"/>
  <c r="N85" i="59"/>
  <c r="M85" i="59"/>
  <c r="N79" i="59"/>
  <c r="M79" i="59"/>
  <c r="O79" i="59"/>
  <c r="O80" i="59"/>
  <c r="N80" i="59"/>
  <c r="M80" i="59"/>
  <c r="N78" i="59"/>
  <c r="M78" i="59"/>
  <c r="O78" i="59"/>
  <c r="O77" i="59"/>
  <c r="N77" i="59"/>
  <c r="M77" i="59"/>
  <c r="N74" i="59"/>
  <c r="M74" i="59"/>
  <c r="O74" i="59"/>
  <c r="D19" i="52"/>
  <c r="O73" i="59"/>
  <c r="N73" i="59"/>
  <c r="M73" i="59"/>
  <c r="O71" i="59"/>
  <c r="N71" i="59"/>
  <c r="M71" i="59"/>
  <c r="O69" i="59"/>
  <c r="N69" i="59"/>
  <c r="M69" i="59"/>
  <c r="N68" i="59"/>
  <c r="M68" i="59"/>
  <c r="O68" i="59"/>
  <c r="O64" i="59"/>
  <c r="N64" i="59"/>
  <c r="M64" i="59"/>
  <c r="M67" i="59"/>
  <c r="N67" i="59"/>
  <c r="O67" i="59"/>
  <c r="O63" i="59"/>
  <c r="N63" i="59"/>
  <c r="M63" i="59"/>
  <c r="O62" i="59"/>
  <c r="M62" i="59"/>
  <c r="N62" i="59"/>
  <c r="N61" i="59"/>
  <c r="M61" i="59"/>
  <c r="O61" i="59"/>
  <c r="D16" i="52"/>
  <c r="M65" i="59"/>
  <c r="N65" i="59"/>
  <c r="O65" i="59"/>
  <c r="O60" i="59"/>
  <c r="N60" i="59"/>
  <c r="M60" i="59"/>
  <c r="D3" i="52"/>
  <c r="O59" i="59"/>
  <c r="N59" i="59"/>
  <c r="M59" i="59"/>
  <c r="O55" i="59"/>
  <c r="N55" i="59"/>
  <c r="M55" i="59"/>
  <c r="L56" i="59"/>
  <c r="N56" i="59"/>
  <c r="M56" i="59"/>
  <c r="O56" i="59"/>
  <c r="O54" i="59"/>
  <c r="N54" i="59"/>
  <c r="M54" i="59"/>
  <c r="O51" i="59"/>
  <c r="N51" i="59"/>
  <c r="M51" i="59"/>
  <c r="O53" i="59"/>
  <c r="N53" i="59"/>
  <c r="M53" i="59"/>
  <c r="L49" i="59"/>
  <c r="V38" i="59"/>
  <c r="N49" i="59"/>
  <c r="O49" i="59"/>
  <c r="M49" i="59"/>
  <c r="O48" i="59"/>
  <c r="N48" i="59"/>
  <c r="M48" i="59"/>
  <c r="N44" i="59"/>
  <c r="M44" i="59"/>
  <c r="O44" i="59"/>
  <c r="O43" i="59"/>
  <c r="N43" i="59"/>
  <c r="M43" i="59"/>
  <c r="O42" i="59"/>
  <c r="N42" i="59"/>
  <c r="M42" i="59"/>
  <c r="M41" i="59"/>
  <c r="N41" i="59"/>
  <c r="O41" i="59"/>
  <c r="D17" i="52"/>
  <c r="M37" i="59"/>
  <c r="O37" i="59"/>
  <c r="N37" i="59"/>
  <c r="D18" i="52"/>
  <c r="V41" i="59"/>
  <c r="L34" i="59"/>
  <c r="O33" i="59"/>
  <c r="N33" i="59"/>
  <c r="M33" i="59"/>
  <c r="O30" i="59"/>
  <c r="N30" i="59"/>
  <c r="M30" i="59"/>
  <c r="O29" i="59"/>
  <c r="M29" i="59"/>
  <c r="N29" i="59"/>
  <c r="O27" i="59"/>
  <c r="N27" i="59"/>
  <c r="M27" i="59"/>
  <c r="M26" i="59"/>
  <c r="O26" i="59"/>
  <c r="N26" i="59"/>
  <c r="V37" i="59"/>
  <c r="L25" i="59"/>
  <c r="N25" i="59"/>
  <c r="O22" i="59"/>
  <c r="N22" i="59"/>
  <c r="M22" i="59"/>
  <c r="O18" i="59"/>
  <c r="M18" i="59"/>
  <c r="N18" i="59"/>
  <c r="O17" i="59"/>
  <c r="M17" i="59"/>
  <c r="N17" i="59"/>
  <c r="V96" i="59"/>
  <c r="M15" i="59"/>
  <c r="N15" i="59"/>
  <c r="L14" i="59"/>
  <c r="N12" i="59"/>
  <c r="O12" i="59"/>
  <c r="M12" i="59"/>
  <c r="M11" i="59"/>
  <c r="O11" i="59"/>
  <c r="N11" i="59"/>
  <c r="M10" i="59"/>
  <c r="O10" i="59"/>
  <c r="N10" i="59"/>
  <c r="D2" i="52"/>
  <c r="D8" i="52"/>
  <c r="V36" i="59"/>
  <c r="L6" i="59"/>
  <c r="O6" i="59" s="1"/>
  <c r="N6" i="59"/>
  <c r="V55" i="59"/>
  <c r="M6" i="59"/>
  <c r="V97" i="59"/>
  <c r="V52" i="59"/>
  <c r="V54" i="59"/>
  <c r="D9" i="52"/>
  <c r="D4" i="52"/>
  <c r="D5" i="52"/>
  <c r="D6" i="52"/>
  <c r="D7" i="52"/>
  <c r="M5" i="59"/>
  <c r="N5" i="59"/>
  <c r="V62" i="59"/>
  <c r="V65" i="59" s="1"/>
  <c r="O5" i="59"/>
  <c r="D25" i="52"/>
  <c r="V53" i="59"/>
  <c r="D53" i="52"/>
  <c r="D26" i="52"/>
  <c r="D54" i="52"/>
  <c r="D15" i="52"/>
  <c r="D13" i="52"/>
  <c r="D14" i="52"/>
  <c r="D12" i="52"/>
  <c r="L74" i="58"/>
  <c r="N74" i="58" s="1"/>
  <c r="O74" i="58"/>
  <c r="O73" i="58"/>
  <c r="N73" i="58"/>
  <c r="M73" i="58"/>
  <c r="M71" i="58"/>
  <c r="N71" i="58"/>
  <c r="O67" i="58"/>
  <c r="M67" i="58"/>
  <c r="N67" i="58"/>
  <c r="O65" i="58"/>
  <c r="N65" i="58"/>
  <c r="M65" i="58"/>
  <c r="O64" i="58"/>
  <c r="N64" i="58"/>
  <c r="O66" i="58"/>
  <c r="N66" i="58"/>
  <c r="M66" i="58"/>
  <c r="V38" i="58"/>
  <c r="L63" i="58"/>
  <c r="O57" i="58"/>
  <c r="N57" i="58"/>
  <c r="M57" i="58"/>
  <c r="M55" i="58"/>
  <c r="O55" i="58"/>
  <c r="N55" i="58"/>
  <c r="L54" i="58"/>
  <c r="V99" i="58"/>
  <c r="M54" i="58"/>
  <c r="O54" i="58"/>
  <c r="N54" i="58"/>
  <c r="O52" i="58"/>
  <c r="N52" i="58"/>
  <c r="M52" i="58"/>
  <c r="N50" i="58"/>
  <c r="O50" i="58"/>
  <c r="M45" i="58"/>
  <c r="N45" i="58"/>
  <c r="N40" i="58"/>
  <c r="M40" i="58"/>
  <c r="O40" i="58"/>
  <c r="O39" i="58"/>
  <c r="N39" i="58"/>
  <c r="M39" i="58"/>
  <c r="O36" i="58"/>
  <c r="N36" i="58"/>
  <c r="M36" i="58"/>
  <c r="O35" i="58"/>
  <c r="N35" i="58"/>
  <c r="M35" i="58"/>
  <c r="M33" i="58"/>
  <c r="O33" i="58"/>
  <c r="N33" i="58"/>
  <c r="M32" i="58"/>
  <c r="O32" i="58"/>
  <c r="N32" i="58"/>
  <c r="O31" i="58"/>
  <c r="M31" i="58"/>
  <c r="N31" i="58"/>
  <c r="N30" i="58"/>
  <c r="M30" i="58"/>
  <c r="O30" i="58"/>
  <c r="L25" i="58"/>
  <c r="O25" i="58" s="1"/>
  <c r="V41" i="58"/>
  <c r="O27" i="58"/>
  <c r="N27" i="58"/>
  <c r="M27" i="58"/>
  <c r="M25" i="58"/>
  <c r="N26" i="58"/>
  <c r="M26" i="58"/>
  <c r="O26" i="58"/>
  <c r="V42" i="58"/>
  <c r="M24" i="58"/>
  <c r="O24" i="58"/>
  <c r="N24" i="58"/>
  <c r="O20" i="58"/>
  <c r="M20" i="58"/>
  <c r="N20" i="58"/>
  <c r="L18" i="58"/>
  <c r="V37" i="58"/>
  <c r="M17" i="58"/>
  <c r="N17" i="58"/>
  <c r="O17" i="58"/>
  <c r="O15" i="58"/>
  <c r="L11" i="58"/>
  <c r="M11" i="58" s="1"/>
  <c r="V100" i="58"/>
  <c r="V36" i="58"/>
  <c r="N11" i="58"/>
  <c r="V55" i="58"/>
  <c r="V53" i="58"/>
  <c r="V52" i="58"/>
  <c r="V54" i="58"/>
  <c r="C25" i="54" l="1"/>
  <c r="D26" i="55" s="1"/>
  <c r="C28" i="54"/>
  <c r="C42" i="54"/>
  <c r="C24" i="54"/>
  <c r="C35" i="54"/>
  <c r="M4" i="66"/>
  <c r="O4" i="66"/>
  <c r="N4" i="66"/>
  <c r="V60" i="66"/>
  <c r="V61" i="66" s="1"/>
  <c r="V70" i="66" s="1"/>
  <c r="C27" i="54"/>
  <c r="C33" i="54"/>
  <c r="C23" i="54"/>
  <c r="O23" i="68"/>
  <c r="M23" i="68"/>
  <c r="N23" i="68"/>
  <c r="C43" i="54"/>
  <c r="O6" i="68"/>
  <c r="N6" i="68"/>
  <c r="C22" i="54"/>
  <c r="V68" i="68"/>
  <c r="V62" i="68"/>
  <c r="V71" i="68" s="1"/>
  <c r="V61" i="68"/>
  <c r="V70" i="68" s="1"/>
  <c r="C32" i="54"/>
  <c r="C34" i="54"/>
  <c r="D18" i="55"/>
  <c r="N79" i="64"/>
  <c r="O79" i="64"/>
  <c r="M79" i="64"/>
  <c r="N64" i="64"/>
  <c r="M64" i="64"/>
  <c r="O64" i="64"/>
  <c r="V62" i="64"/>
  <c r="V71" i="64" s="1"/>
  <c r="V60" i="64"/>
  <c r="V69" i="64" s="1"/>
  <c r="V68" i="64"/>
  <c r="V61" i="64"/>
  <c r="V70" i="64" s="1"/>
  <c r="D6" i="55"/>
  <c r="D55" i="55"/>
  <c r="D5" i="55"/>
  <c r="D15" i="55"/>
  <c r="O67" i="63"/>
  <c r="M67" i="63"/>
  <c r="D17" i="55"/>
  <c r="D19" i="55"/>
  <c r="D54" i="55"/>
  <c r="O27" i="63"/>
  <c r="M27" i="63"/>
  <c r="N27" i="63"/>
  <c r="M16" i="63"/>
  <c r="O13" i="63"/>
  <c r="M13" i="63"/>
  <c r="N13" i="63"/>
  <c r="C23" i="53"/>
  <c r="N9" i="63"/>
  <c r="C56" i="53"/>
  <c r="O6" i="63"/>
  <c r="M6" i="63"/>
  <c r="N6" i="63"/>
  <c r="D20" i="55"/>
  <c r="U60" i="63"/>
  <c r="U69" i="63" s="1"/>
  <c r="U61" i="63"/>
  <c r="U70" i="63" s="1"/>
  <c r="U62" i="63"/>
  <c r="D75" i="55" s="1"/>
  <c r="C28" i="53"/>
  <c r="O34" i="62"/>
  <c r="C24" i="53"/>
  <c r="N8" i="62"/>
  <c r="M8" i="62"/>
  <c r="O8" i="62"/>
  <c r="C35" i="53"/>
  <c r="D9" i="55"/>
  <c r="C22" i="53"/>
  <c r="C33" i="53"/>
  <c r="C57" i="53"/>
  <c r="D3" i="55"/>
  <c r="C27" i="53"/>
  <c r="D13" i="55"/>
  <c r="O5" i="62"/>
  <c r="N5" i="62"/>
  <c r="V60" i="62"/>
  <c r="C39" i="53" s="1"/>
  <c r="C47" i="53" s="1"/>
  <c r="M5" i="62"/>
  <c r="C32" i="53"/>
  <c r="C34" i="53"/>
  <c r="D14" i="55"/>
  <c r="D30" i="55"/>
  <c r="D16" i="55"/>
  <c r="D8" i="55"/>
  <c r="D10" i="55"/>
  <c r="D7" i="55"/>
  <c r="D4" i="55"/>
  <c r="M51" i="61"/>
  <c r="O51" i="61"/>
  <c r="N51" i="61"/>
  <c r="D27" i="55"/>
  <c r="O37" i="61"/>
  <c r="N28" i="61"/>
  <c r="M27" i="61"/>
  <c r="O27" i="61"/>
  <c r="V62" i="61"/>
  <c r="D73" i="55" s="1"/>
  <c r="V68" i="61"/>
  <c r="V60" i="61"/>
  <c r="V69" i="61" s="1"/>
  <c r="D28" i="52"/>
  <c r="O45" i="60"/>
  <c r="O6" i="60"/>
  <c r="M6" i="60"/>
  <c r="N6" i="60"/>
  <c r="V60" i="60"/>
  <c r="V69" i="60" s="1"/>
  <c r="M4" i="60"/>
  <c r="O4" i="60"/>
  <c r="N4" i="60"/>
  <c r="N3" i="60"/>
  <c r="M3" i="60"/>
  <c r="O3" i="60"/>
  <c r="D35" i="52"/>
  <c r="D24" i="52"/>
  <c r="D27" i="52"/>
  <c r="M34" i="59"/>
  <c r="O34" i="59"/>
  <c r="N34" i="59"/>
  <c r="D23" i="52"/>
  <c r="O25" i="59"/>
  <c r="M25" i="59"/>
  <c r="D57" i="52"/>
  <c r="N14" i="59"/>
  <c r="M14" i="59"/>
  <c r="O14" i="59"/>
  <c r="D22" i="52"/>
  <c r="D58" i="52"/>
  <c r="V64" i="59"/>
  <c r="V73" i="59" s="1"/>
  <c r="V63" i="59"/>
  <c r="V72" i="59" s="1"/>
  <c r="D32" i="52"/>
  <c r="D34" i="52"/>
  <c r="V71" i="59"/>
  <c r="D33" i="52"/>
  <c r="V74" i="59"/>
  <c r="D71" i="55"/>
  <c r="M74" i="58"/>
  <c r="V60" i="58"/>
  <c r="V69" i="58" s="1"/>
  <c r="O63" i="58"/>
  <c r="M63" i="58"/>
  <c r="N63" i="58"/>
  <c r="N25" i="58"/>
  <c r="M18" i="58"/>
  <c r="N18" i="58"/>
  <c r="V62" i="58" s="1"/>
  <c r="V71" i="58" s="1"/>
  <c r="O18" i="58"/>
  <c r="O11" i="58"/>
  <c r="D36" i="55" l="1"/>
  <c r="C47" i="54"/>
  <c r="C50" i="54" s="1"/>
  <c r="C58" i="54" s="1"/>
  <c r="V69" i="66"/>
  <c r="V63" i="66"/>
  <c r="V72" i="66" s="1"/>
  <c r="V62" i="66"/>
  <c r="V71" i="66" s="1"/>
  <c r="D77" i="55"/>
  <c r="D76" i="55"/>
  <c r="D58" i="55"/>
  <c r="D24" i="55"/>
  <c r="U71" i="63"/>
  <c r="D28" i="55"/>
  <c r="D35" i="55"/>
  <c r="D29" i="55"/>
  <c r="D59" i="55"/>
  <c r="D25" i="55"/>
  <c r="D23" i="55"/>
  <c r="D34" i="55"/>
  <c r="D33" i="55"/>
  <c r="V63" i="62"/>
  <c r="V62" i="62"/>
  <c r="V71" i="62" s="1"/>
  <c r="V69" i="62"/>
  <c r="V61" i="62"/>
  <c r="V70" i="62" s="1"/>
  <c r="V71" i="61"/>
  <c r="C41" i="53"/>
  <c r="C49" i="53" s="1"/>
  <c r="C40" i="53"/>
  <c r="C48" i="53" s="1"/>
  <c r="C42" i="53"/>
  <c r="C50" i="53" s="1"/>
  <c r="V62" i="60"/>
  <c r="V71" i="60" s="1"/>
  <c r="V61" i="60"/>
  <c r="V70" i="60" s="1"/>
  <c r="V63" i="60"/>
  <c r="V72" i="60" s="1"/>
  <c r="V61" i="58"/>
  <c r="V70" i="58" s="1"/>
  <c r="D39" i="52"/>
  <c r="D41" i="52" s="1"/>
  <c r="D49" i="52" s="1"/>
  <c r="V63" i="58"/>
  <c r="V72" i="58" s="1"/>
  <c r="D78" i="55" l="1"/>
  <c r="C55" i="54"/>
  <c r="C49" i="54"/>
  <c r="C57" i="54" s="1"/>
  <c r="C48" i="54"/>
  <c r="C56" i="54" s="1"/>
  <c r="D74" i="55"/>
  <c r="V72" i="62"/>
  <c r="D72" i="55"/>
  <c r="D42" i="52"/>
  <c r="D50" i="52" s="1"/>
  <c r="D47" i="52"/>
  <c r="D40" i="55"/>
  <c r="D48" i="55" s="1"/>
  <c r="D40" i="52"/>
  <c r="D48" i="52" s="1"/>
  <c r="D70" i="55"/>
  <c r="E70" i="55" s="1"/>
  <c r="E71" i="55" s="1"/>
  <c r="E72" i="55" l="1"/>
  <c r="E73" i="55" s="1"/>
  <c r="E74" i="55" s="1"/>
  <c r="E75" i="55" s="1"/>
  <c r="E76" i="55" s="1"/>
  <c r="E77" i="55" s="1"/>
  <c r="E78" i="55" s="1"/>
  <c r="D41" i="55"/>
  <c r="D49" i="55" s="1"/>
  <c r="D43" i="55"/>
  <c r="D51" i="55" s="1"/>
  <c r="D42" i="55"/>
  <c r="D50" i="55" s="1"/>
</calcChain>
</file>

<file path=xl/sharedStrings.xml><?xml version="1.0" encoding="utf-8"?>
<sst xmlns="http://schemas.openxmlformats.org/spreadsheetml/2006/main" count="4742" uniqueCount="480">
  <si>
    <t>Date</t>
  </si>
  <si>
    <t>Symbol</t>
  </si>
  <si>
    <t>Pattern</t>
  </si>
  <si>
    <t>Gross</t>
  </si>
  <si>
    <t>L/S</t>
  </si>
  <si>
    <t>Trigger</t>
  </si>
  <si>
    <t>ATH Entry</t>
  </si>
  <si>
    <t>ATH Stop</t>
  </si>
  <si>
    <t>ATH Initial Target</t>
  </si>
  <si>
    <t>Exit</t>
  </si>
  <si>
    <t>Pattern Distribution</t>
  </si>
  <si>
    <t>Fast Ball</t>
  </si>
  <si>
    <t>Infield Fly</t>
  </si>
  <si>
    <t>Line Drive</t>
  </si>
  <si>
    <t>3-2 Pitch</t>
  </si>
  <si>
    <t>Backdoor Slider</t>
  </si>
  <si>
    <t>Switch Hitter</t>
  </si>
  <si>
    <t>Double Header</t>
  </si>
  <si>
    <t>Pattern Profitability</t>
  </si>
  <si>
    <t>Sinker</t>
  </si>
  <si>
    <t>Overall Profitability</t>
  </si>
  <si>
    <t>Winners</t>
  </si>
  <si>
    <t>Losers</t>
  </si>
  <si>
    <t>Scratch</t>
  </si>
  <si>
    <t>Long / Short</t>
  </si>
  <si>
    <t>Long</t>
  </si>
  <si>
    <t>Short</t>
  </si>
  <si>
    <t>Long / Short Profitability</t>
  </si>
  <si>
    <t>Triggered Pattern Distribution</t>
  </si>
  <si>
    <t>Secondary</t>
  </si>
  <si>
    <t>Total Triggers</t>
  </si>
  <si>
    <t>Total Setups</t>
  </si>
  <si>
    <t>S</t>
  </si>
  <si>
    <t>FB</t>
  </si>
  <si>
    <t>N</t>
  </si>
  <si>
    <t>Asset Allocation Profit</t>
  </si>
  <si>
    <t>Share Size</t>
  </si>
  <si>
    <t>1 to 1</t>
  </si>
  <si>
    <t>3 to 1</t>
  </si>
  <si>
    <t>2 to 1</t>
  </si>
  <si>
    <t>4 to 1</t>
  </si>
  <si>
    <t>Asset Allocation Profitability</t>
  </si>
  <si>
    <t>$50,000 Account Size</t>
  </si>
  <si>
    <t>1:1</t>
  </si>
  <si>
    <t>2:1</t>
  </si>
  <si>
    <t>3:1</t>
  </si>
  <si>
    <t>4:1</t>
  </si>
  <si>
    <t>$100,000 Account Size</t>
  </si>
  <si>
    <t>Potential Trades</t>
  </si>
  <si>
    <t>January</t>
  </si>
  <si>
    <t>February</t>
  </si>
  <si>
    <t>March</t>
  </si>
  <si>
    <t>April</t>
  </si>
  <si>
    <t>June</t>
  </si>
  <si>
    <t>May</t>
  </si>
  <si>
    <t>December</t>
  </si>
  <si>
    <t>July</t>
  </si>
  <si>
    <t>August</t>
  </si>
  <si>
    <t>September</t>
  </si>
  <si>
    <t>October</t>
  </si>
  <si>
    <t>November</t>
  </si>
  <si>
    <t>L</t>
  </si>
  <si>
    <t>AIV</t>
  </si>
  <si>
    <t>DPZ</t>
  </si>
  <si>
    <t>LEG</t>
  </si>
  <si>
    <t>CAH</t>
  </si>
  <si>
    <t>CSC</t>
  </si>
  <si>
    <t>QSR</t>
  </si>
  <si>
    <t>TRV</t>
  </si>
  <si>
    <t>Y</t>
  </si>
  <si>
    <t>AN</t>
  </si>
  <si>
    <t>MRK</t>
  </si>
  <si>
    <t>QTS</t>
  </si>
  <si>
    <t>IF</t>
  </si>
  <si>
    <t>GWRE</t>
  </si>
  <si>
    <t>LVS</t>
  </si>
  <si>
    <t>MKC</t>
  </si>
  <si>
    <t>TUP</t>
  </si>
  <si>
    <t>VNTV</t>
  </si>
  <si>
    <t>DH</t>
  </si>
  <si>
    <t>ABT</t>
  </si>
  <si>
    <t>CAA</t>
  </si>
  <si>
    <t>DLX</t>
  </si>
  <si>
    <t>PSX</t>
  </si>
  <si>
    <t>GVA</t>
  </si>
  <si>
    <t>IT</t>
  </si>
  <si>
    <t>ETR</t>
  </si>
  <si>
    <t>GPN</t>
  </si>
  <si>
    <t>BS</t>
  </si>
  <si>
    <t>ALB</t>
  </si>
  <si>
    <t>CNI</t>
  </si>
  <si>
    <t>CPB</t>
  </si>
  <si>
    <t>TIF</t>
  </si>
  <si>
    <t>XYL</t>
  </si>
  <si>
    <t>BHI</t>
  </si>
  <si>
    <t>GNRC</t>
  </si>
  <si>
    <t>OC</t>
  </si>
  <si>
    <t>TGT</t>
  </si>
  <si>
    <t>LD</t>
  </si>
  <si>
    <t>AEM</t>
  </si>
  <si>
    <t>FN</t>
  </si>
  <si>
    <t>MS</t>
  </si>
  <si>
    <t>SPR</t>
  </si>
  <si>
    <t>BMO</t>
  </si>
  <si>
    <t>ETP</t>
  </si>
  <si>
    <t>HLF</t>
  </si>
  <si>
    <t>MGA</t>
  </si>
  <si>
    <t>EMR</t>
  </si>
  <si>
    <t>MBLY</t>
  </si>
  <si>
    <t>OKS</t>
  </si>
  <si>
    <t>CVS</t>
  </si>
  <si>
    <t>IRM</t>
  </si>
  <si>
    <t>SHOP</t>
  </si>
  <si>
    <t>CNK</t>
  </si>
  <si>
    <t>DAL</t>
  </si>
  <si>
    <t>ELS</t>
  </si>
  <si>
    <t>WST</t>
  </si>
  <si>
    <t>DD</t>
  </si>
  <si>
    <t>DOW</t>
  </si>
  <si>
    <t>EPC</t>
  </si>
  <si>
    <t>FLR</t>
  </si>
  <si>
    <t>TPX</t>
  </si>
  <si>
    <t>ANET</t>
  </si>
  <si>
    <t>MON</t>
  </si>
  <si>
    <t>ACC</t>
  </si>
  <si>
    <t>CCL</t>
  </si>
  <si>
    <t>DKS</t>
  </si>
  <si>
    <t>DVA</t>
  </si>
  <si>
    <t>NNN</t>
  </si>
  <si>
    <t>PLD</t>
  </si>
  <si>
    <t>SPGI</t>
  </si>
  <si>
    <t>TJX</t>
  </si>
  <si>
    <t>DVN</t>
  </si>
  <si>
    <t>NFX</t>
  </si>
  <si>
    <t>DHR</t>
  </si>
  <si>
    <t>DUK</t>
  </si>
  <si>
    <t>GKOS</t>
  </si>
  <si>
    <t>HIW</t>
  </si>
  <si>
    <t>RHI</t>
  </si>
  <si>
    <t>SH</t>
  </si>
  <si>
    <t>BC</t>
  </si>
  <si>
    <t>CAB</t>
  </si>
  <si>
    <t>TEN</t>
  </si>
  <si>
    <t>AFG</t>
  </si>
  <si>
    <t>HCA</t>
  </si>
  <si>
    <t>RRC</t>
  </si>
  <si>
    <t>ALL</t>
  </si>
  <si>
    <t>IR</t>
  </si>
  <si>
    <t>R</t>
  </si>
  <si>
    <t>RSPP</t>
  </si>
  <si>
    <t>VFC</t>
  </si>
  <si>
    <t>DG</t>
  </si>
  <si>
    <t>ICE</t>
  </si>
  <si>
    <t>AER</t>
  </si>
  <si>
    <t>BIG</t>
  </si>
  <si>
    <t>COH</t>
  </si>
  <si>
    <t>DRI</t>
  </si>
  <si>
    <t>JEC</t>
  </si>
  <si>
    <t>*SLIP</t>
  </si>
  <si>
    <t>PE</t>
  </si>
  <si>
    <t>ROL</t>
  </si>
  <si>
    <t>RTN</t>
  </si>
  <si>
    <t>A</t>
  </si>
  <si>
    <t>AIG</t>
  </si>
  <si>
    <t>BEN</t>
  </si>
  <si>
    <t>BG</t>
  </si>
  <si>
    <t>ITT</t>
  </si>
  <si>
    <t>EPAM</t>
  </si>
  <si>
    <t>EXR</t>
  </si>
  <si>
    <t>RSG</t>
  </si>
  <si>
    <t>STE</t>
  </si>
  <si>
    <t>TEVA</t>
  </si>
  <si>
    <t>VAR</t>
  </si>
  <si>
    <t>ALLE</t>
  </si>
  <si>
    <t>AMT</t>
  </si>
  <si>
    <t>CBS</t>
  </si>
  <si>
    <t>CXW</t>
  </si>
  <si>
    <t>EAT</t>
  </si>
  <si>
    <t>EGN</t>
  </si>
  <si>
    <t>AA</t>
  </si>
  <si>
    <t>MOS</t>
  </si>
  <si>
    <t>AEP</t>
  </si>
  <si>
    <t>ECL</t>
  </si>
  <si>
    <t>LB</t>
  </si>
  <si>
    <t>BMY</t>
  </si>
  <si>
    <t>DRQ</t>
  </si>
  <si>
    <t>HRC</t>
  </si>
  <si>
    <t>NOW</t>
  </si>
  <si>
    <t>ALR</t>
  </si>
  <si>
    <t>BAH</t>
  </si>
  <si>
    <t>TDS</t>
  </si>
  <si>
    <t>WAB</t>
  </si>
  <si>
    <t>DIN</t>
  </si>
  <si>
    <t>LOW</t>
  </si>
  <si>
    <t>TSO</t>
  </si>
  <si>
    <t>BID</t>
  </si>
  <si>
    <t>CRM</t>
  </si>
  <si>
    <t>SEE</t>
  </si>
  <si>
    <t>TAP</t>
  </si>
  <si>
    <t>USG</t>
  </si>
  <si>
    <t>COP</t>
  </si>
  <si>
    <t>DLR</t>
  </si>
  <si>
    <t>FL</t>
  </si>
  <si>
    <t>LEN</t>
  </si>
  <si>
    <t>MOH</t>
  </si>
  <si>
    <t>BAX</t>
  </si>
  <si>
    <t>CLR</t>
  </si>
  <si>
    <t>MKX</t>
  </si>
  <si>
    <t>AGR</t>
  </si>
  <si>
    <t>TOL</t>
  </si>
  <si>
    <t>VEEV</t>
  </si>
  <si>
    <t>COL</t>
  </si>
  <si>
    <t>JNJ</t>
  </si>
  <si>
    <t>UAL</t>
  </si>
  <si>
    <t>LW</t>
  </si>
  <si>
    <t>VVC</t>
  </si>
  <si>
    <t>ED</t>
  </si>
  <si>
    <t>LAZ</t>
  </si>
  <si>
    <t>ORCL</t>
  </si>
  <si>
    <t>ST</t>
  </si>
  <si>
    <t>AGO</t>
  </si>
  <si>
    <t>MA</t>
  </si>
  <si>
    <t>NUS</t>
  </si>
  <si>
    <t>RHT</t>
  </si>
  <si>
    <t>WLK</t>
  </si>
  <si>
    <t>SHAK</t>
  </si>
  <si>
    <t>SYF</t>
  </si>
  <si>
    <t>EL</t>
  </si>
  <si>
    <t>BERY</t>
  </si>
  <si>
    <t>VTR</t>
  </si>
  <si>
    <t>LUV</t>
  </si>
  <si>
    <t>RH</t>
  </si>
  <si>
    <t>SITE</t>
  </si>
  <si>
    <t>KEYS</t>
  </si>
  <si>
    <t>WRI</t>
  </si>
  <si>
    <t>CLGX</t>
  </si>
  <si>
    <t>CCI</t>
  </si>
  <si>
    <t>FTV</t>
  </si>
  <si>
    <t>SEMG</t>
  </si>
  <si>
    <t>BBY</t>
  </si>
  <si>
    <t>KMX</t>
  </si>
  <si>
    <t>WSM</t>
  </si>
  <si>
    <t>*Not Borrowable</t>
  </si>
  <si>
    <t>y</t>
  </si>
  <si>
    <t>KAR</t>
  </si>
  <si>
    <t>RL</t>
  </si>
  <si>
    <t>SERV</t>
  </si>
  <si>
    <t>CE</t>
  </si>
  <si>
    <t>REN</t>
  </si>
  <si>
    <t>RMD</t>
  </si>
  <si>
    <t>ATHM</t>
  </si>
  <si>
    <t>SCG</t>
  </si>
  <si>
    <t>SJI</t>
  </si>
  <si>
    <t>VMC</t>
  </si>
  <si>
    <t>XBI</t>
  </si>
  <si>
    <t>CCP</t>
  </si>
  <si>
    <t>PRGO</t>
  </si>
  <si>
    <t>AGCO</t>
  </si>
  <si>
    <t>APC</t>
  </si>
  <si>
    <t>NAV</t>
  </si>
  <si>
    <t>TD</t>
  </si>
  <si>
    <t>TSE</t>
  </si>
  <si>
    <t>WFC</t>
  </si>
  <si>
    <t>DATA</t>
  </si>
  <si>
    <t>IPHI</t>
  </si>
  <si>
    <t>FLS</t>
  </si>
  <si>
    <t>MAC</t>
  </si>
  <si>
    <t>WNR</t>
  </si>
  <si>
    <t>WRK</t>
  </si>
  <si>
    <t>MMC</t>
  </si>
  <si>
    <t>NCR</t>
  </si>
  <si>
    <t>ARE</t>
  </si>
  <si>
    <t>AXP</t>
  </si>
  <si>
    <t>DFT</t>
  </si>
  <si>
    <t>MTZ</t>
  </si>
  <si>
    <t>VNO</t>
  </si>
  <si>
    <t>JPM</t>
  </si>
  <si>
    <t>LVLT</t>
  </si>
  <si>
    <t>MDT</t>
  </si>
  <si>
    <t>PG</t>
  </si>
  <si>
    <t>NBL</t>
  </si>
  <si>
    <t>ACN</t>
  </si>
  <si>
    <t>GIS</t>
  </si>
  <si>
    <t>ENR</t>
  </si>
  <si>
    <t>MAA</t>
  </si>
  <si>
    <t>ZBH</t>
  </si>
  <si>
    <t>EVHC</t>
  </si>
  <si>
    <t>SLCA</t>
  </si>
  <si>
    <t>CFG</t>
  </si>
  <si>
    <t>MMS</t>
  </si>
  <si>
    <t>ADM</t>
  </si>
  <si>
    <t>HGV</t>
  </si>
  <si>
    <t>LYB</t>
  </si>
  <si>
    <t>AOS</t>
  </si>
  <si>
    <t>CBM</t>
  </si>
  <si>
    <t>HAL</t>
  </si>
  <si>
    <t>BF.B</t>
  </si>
  <si>
    <t>BLL</t>
  </si>
  <si>
    <t>EDU</t>
  </si>
  <si>
    <t>PKG</t>
  </si>
  <si>
    <t>PNR</t>
  </si>
  <si>
    <t>CBG</t>
  </si>
  <si>
    <t>MPC</t>
  </si>
  <si>
    <t>NWL</t>
  </si>
  <si>
    <t>PWR</t>
  </si>
  <si>
    <t>GIMO</t>
  </si>
  <si>
    <t>HOG</t>
  </si>
  <si>
    <t>NSC</t>
  </si>
  <si>
    <t>UNP</t>
  </si>
  <si>
    <t>DDS</t>
  </si>
  <si>
    <t>IP</t>
  </si>
  <si>
    <t>NLSN</t>
  </si>
  <si>
    <t>ETN</t>
  </si>
  <si>
    <t>DIS</t>
  </si>
  <si>
    <t>DOV</t>
  </si>
  <si>
    <t>ATH</t>
  </si>
  <si>
    <t>D</t>
  </si>
  <si>
    <t>PVH</t>
  </si>
  <si>
    <t>EV</t>
  </si>
  <si>
    <t>INT</t>
  </si>
  <si>
    <t>TCO</t>
  </si>
  <si>
    <t>AWI</t>
  </si>
  <si>
    <t>YUM</t>
  </si>
  <si>
    <t>PNW</t>
  </si>
  <si>
    <t>ZTS</t>
  </si>
  <si>
    <t>BWA</t>
  </si>
  <si>
    <t>CCK</t>
  </si>
  <si>
    <t>VZ</t>
  </si>
  <si>
    <t>MNK</t>
  </si>
  <si>
    <t>AAN</t>
  </si>
  <si>
    <t>PFG</t>
  </si>
  <si>
    <t>AWK</t>
  </si>
  <si>
    <t>ITW</t>
  </si>
  <si>
    <t>WYN</t>
  </si>
  <si>
    <t>Q</t>
  </si>
  <si>
    <t>SIX</t>
  </si>
  <si>
    <t>KSS</t>
  </si>
  <si>
    <t>PKI</t>
  </si>
  <si>
    <t>AMN</t>
  </si>
  <si>
    <t>KORS</t>
  </si>
  <si>
    <t>AVT</t>
  </si>
  <si>
    <t>FBHS</t>
  </si>
  <si>
    <t>NEWR</t>
  </si>
  <si>
    <t>EOG</t>
  </si>
  <si>
    <t>EIX</t>
  </si>
  <si>
    <t>LEA</t>
  </si>
  <si>
    <t>AON</t>
  </si>
  <si>
    <t>NUE</t>
  </si>
  <si>
    <t>MO</t>
  </si>
  <si>
    <t>OKE</t>
  </si>
  <si>
    <t>PCG</t>
  </si>
  <si>
    <t>V</t>
  </si>
  <si>
    <t>MSI</t>
  </si>
  <si>
    <t>ALK</t>
  </si>
  <si>
    <t>DTE</t>
  </si>
  <si>
    <t>HLT</t>
  </si>
  <si>
    <t>MMP</t>
  </si>
  <si>
    <t>PM</t>
  </si>
  <si>
    <t>CAG</t>
  </si>
  <si>
    <t>CHD</t>
  </si>
  <si>
    <t>HR</t>
  </si>
  <si>
    <t>NFG</t>
  </si>
  <si>
    <t>HCN</t>
  </si>
  <si>
    <t>HRS</t>
  </si>
  <si>
    <t>TSN</t>
  </si>
  <si>
    <t>COF</t>
  </si>
  <si>
    <t>HLS</t>
  </si>
  <si>
    <t>IVZ</t>
  </si>
  <si>
    <t>PANW</t>
  </si>
  <si>
    <t>THS</t>
  </si>
  <si>
    <t>VMW</t>
  </si>
  <si>
    <t>HP</t>
  </si>
  <si>
    <t>BBT</t>
  </si>
  <si>
    <t>SIG</t>
  </si>
  <si>
    <t>HIG</t>
  </si>
  <si>
    <t>LLY</t>
  </si>
  <si>
    <t>FMC</t>
  </si>
  <si>
    <t>LM</t>
  </si>
  <si>
    <t>CF</t>
  </si>
  <si>
    <t>KRC</t>
  </si>
  <si>
    <t>CC</t>
  </si>
  <si>
    <t>OSK</t>
  </si>
  <si>
    <t>AL</t>
  </si>
  <si>
    <t>CRI</t>
  </si>
  <si>
    <t>SYY</t>
  </si>
  <si>
    <t>ZAYO</t>
  </si>
  <si>
    <t>AMP</t>
  </si>
  <si>
    <t>APH</t>
  </si>
  <si>
    <t>POST</t>
  </si>
  <si>
    <t>PX</t>
  </si>
  <si>
    <t>PPG</t>
  </si>
  <si>
    <t>SJM</t>
  </si>
  <si>
    <t>FNV</t>
  </si>
  <si>
    <t>ACM</t>
  </si>
  <si>
    <t>GMED</t>
  </si>
  <si>
    <t>WCN</t>
  </si>
  <si>
    <t>PGR</t>
  </si>
  <si>
    <t>SCCO</t>
  </si>
  <si>
    <t>CAT</t>
  </si>
  <si>
    <t>ABBV</t>
  </si>
  <si>
    <t>FAF</t>
  </si>
  <si>
    <t>LSI</t>
  </si>
  <si>
    <t>PII</t>
  </si>
  <si>
    <t>BKU</t>
  </si>
  <si>
    <t>T</t>
  </si>
  <si>
    <t>VOYA</t>
  </si>
  <si>
    <t>APD</t>
  </si>
  <si>
    <t>KMB</t>
  </si>
  <si>
    <t>PNC</t>
  </si>
  <si>
    <t>BITA</t>
  </si>
  <si>
    <t>CB</t>
  </si>
  <si>
    <t>ADNT</t>
  </si>
  <si>
    <t>FRC</t>
  </si>
  <si>
    <t>LYV</t>
  </si>
  <si>
    <t>TEL</t>
  </si>
  <si>
    <t>TRU</t>
  </si>
  <si>
    <t>DLPH</t>
  </si>
  <si>
    <t>HD</t>
  </si>
  <si>
    <t>AEE</t>
  </si>
  <si>
    <t>AJRD</t>
  </si>
  <si>
    <t>DHI</t>
  </si>
  <si>
    <t>MET</t>
  </si>
  <si>
    <t>SQM</t>
  </si>
  <si>
    <t>VLO</t>
  </si>
  <si>
    <t>CRS</t>
  </si>
  <si>
    <t>LDOS</t>
  </si>
  <si>
    <t>GRUB</t>
  </si>
  <si>
    <t>CMA</t>
  </si>
  <si>
    <t>STT</t>
  </si>
  <si>
    <t>HON</t>
  </si>
  <si>
    <t>APA</t>
  </si>
  <si>
    <t>LL</t>
  </si>
  <si>
    <t>BURL</t>
  </si>
  <si>
    <t>C</t>
  </si>
  <si>
    <t>AFL</t>
  </si>
  <si>
    <t>DFS</t>
  </si>
  <si>
    <t>XPO</t>
  </si>
  <si>
    <t>CLB</t>
  </si>
  <si>
    <t>BXP</t>
  </si>
  <si>
    <t>CIT</t>
  </si>
  <si>
    <t>YUMC</t>
  </si>
  <si>
    <t>OMI</t>
  </si>
  <si>
    <t>WM</t>
  </si>
  <si>
    <t>HES</t>
  </si>
  <si>
    <t>ASIX</t>
  </si>
  <si>
    <t>UFS</t>
  </si>
  <si>
    <t>BGS</t>
  </si>
  <si>
    <t>PBH</t>
  </si>
  <si>
    <t>DAN</t>
  </si>
  <si>
    <t>TSS</t>
  </si>
  <si>
    <t>O</t>
  </si>
  <si>
    <t>FLT</t>
  </si>
  <si>
    <t>UTX</t>
  </si>
  <si>
    <t>ESNT</t>
  </si>
  <si>
    <t>TRGP</t>
  </si>
  <si>
    <t>CNQ</t>
  </si>
  <si>
    <t>SQ</t>
  </si>
  <si>
    <t>ABC</t>
  </si>
  <si>
    <t>DWDP</t>
  </si>
  <si>
    <t>OMC</t>
  </si>
  <si>
    <t>AXS</t>
  </si>
  <si>
    <t>AXTA</t>
  </si>
  <si>
    <t>MCO</t>
  </si>
  <si>
    <t>JCI</t>
  </si>
  <si>
    <t>CTLT</t>
  </si>
  <si>
    <t>SCI</t>
  </si>
  <si>
    <t>TSM</t>
  </si>
  <si>
    <t>UNM</t>
  </si>
  <si>
    <t>WBS</t>
  </si>
  <si>
    <t>SO</t>
  </si>
  <si>
    <t>GDDY</t>
  </si>
  <si>
    <t>OFC</t>
  </si>
  <si>
    <t>EQT</t>
  </si>
  <si>
    <t>SKX</t>
  </si>
  <si>
    <t>XL</t>
  </si>
  <si>
    <t>YELP</t>
  </si>
  <si>
    <t>PPL</t>
  </si>
  <si>
    <t>SRE</t>
  </si>
  <si>
    <t>DK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</si>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</sst>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2" fillId="0" borderId="1" xfId="2"/>
    <xf numFmtId="2" fontId="0" fillId="0" borderId="0" xfId="0" applyNumberFormat="1"/>
    <xf numFmtId="0" fontId="3" fillId="8" borderId="0" xfId="0" applyFont="1" applyFill="1"/>
    <xf numFmtId="44" fontId="0" fillId="0" borderId="0" xfId="0" applyNumberFormat="1"/>
    <xf numFmtId="44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4" fontId="0" fillId="0" borderId="0" xfId="1" applyNumberFormat="1" applyFont="1" applyAlignment="1">
      <alignment horizontal="right"/>
    </xf>
    <xf numFmtId="43" fontId="0" fillId="0" borderId="0" xfId="9" applyFont="1"/>
    <xf numFmtId="44" fontId="0" fillId="0" borderId="0" xfId="1" applyFont="1" applyAlignment="1">
      <alignment horizontal="left"/>
    </xf>
    <xf numFmtId="49" fontId="0" fillId="0" borderId="0" xfId="0" applyNumberFormat="1"/>
    <xf numFmtId="10" fontId="0" fillId="0" borderId="0" xfId="10" applyNumberFormat="1" applyFont="1"/>
    <xf numFmtId="44" fontId="0" fillId="0" borderId="0" xfId="1" applyFont="1"/>
    <xf numFmtId="2" fontId="0" fillId="0" borderId="0" xfId="0" applyNumberFormat="1" applyAlignment="1">
      <alignment horizontal="right"/>
    </xf>
    <xf numFmtId="43" fontId="2" fillId="0" borderId="1" xfId="9" applyFont="1" applyBorder="1"/>
    <xf numFmtId="0" fontId="2" fillId="0" borderId="1" xfId="2" applyAlignment="1">
      <alignment horizontal="right"/>
    </xf>
    <xf numFmtId="0" fontId="0" fillId="0" borderId="0" xfId="0"/>
    <xf numFmtId="2" fontId="0" fillId="0" borderId="0" xfId="0" applyNumberFormat="1"/>
    <xf numFmtId="2" fontId="2" fillId="0" borderId="1" xfId="2" applyNumberFormat="1"/>
    <xf numFmtId="0" fontId="2" fillId="0" borderId="1" xfId="2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9" applyNumberFormat="1" applyFont="1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44" fontId="3" fillId="8" borderId="0" xfId="1" applyFont="1" applyFill="1"/>
    <xf numFmtId="165" fontId="0" fillId="0" borderId="0" xfId="9" applyNumberFormat="1" applyFont="1"/>
    <xf numFmtId="1" fontId="0" fillId="0" borderId="0" xfId="0" applyNumberFormat="1"/>
    <xf numFmtId="20" fontId="2" fillId="0" borderId="0" xfId="1" applyNumberFormat="1" applyFont="1" applyBorder="1"/>
    <xf numFmtId="20" fontId="2" fillId="0" borderId="1" xfId="1" applyNumberFormat="1" applyFont="1" applyBorder="1" applyAlignment="1">
      <alignment horizontal="center"/>
    </xf>
    <xf numFmtId="43" fontId="2" fillId="0" borderId="0" xfId="9" applyFont="1" applyBorder="1"/>
    <xf numFmtId="43" fontId="2" fillId="0" borderId="1" xfId="9" applyFont="1" applyBorder="1" applyAlignment="1">
      <alignment horizontal="center"/>
    </xf>
    <xf numFmtId="165" fontId="2" fillId="0" borderId="1" xfId="2" applyNumberFormat="1"/>
    <xf numFmtId="165" fontId="0" fillId="0" borderId="0" xfId="0" applyNumberFormat="1"/>
    <xf numFmtId="1" fontId="0" fillId="0" borderId="0" xfId="0" applyNumberFormat="1" applyFill="1"/>
    <xf numFmtId="2" fontId="3" fillId="8" borderId="0" xfId="9" applyNumberFormat="1" applyFont="1" applyFill="1"/>
    <xf numFmtId="0" fontId="3" fillId="0" borderId="0" xfId="9" applyNumberFormat="1" applyFont="1"/>
    <xf numFmtId="0" fontId="0" fillId="0" borderId="0" xfId="0"/>
    <xf numFmtId="2" fontId="0" fillId="0" borderId="0" xfId="0" applyNumberFormat="1"/>
    <xf numFmtId="0" fontId="6" fillId="0" borderId="0" xfId="0" applyFont="1"/>
    <xf numFmtId="2" fontId="6" fillId="0" borderId="0" xfId="0" applyNumberFormat="1" applyFont="1"/>
    <xf numFmtId="43" fontId="7" fillId="0" borderId="0" xfId="9" applyFont="1" applyBorder="1"/>
    <xf numFmtId="20" fontId="7" fillId="0" borderId="0" xfId="1" applyNumberFormat="1" applyFont="1" applyBorder="1"/>
    <xf numFmtId="165" fontId="6" fillId="0" borderId="0" xfId="9" applyNumberFormat="1" applyFont="1"/>
    <xf numFmtId="0" fontId="8" fillId="8" borderId="0" xfId="9" applyNumberFormat="1" applyFont="1" applyFill="1"/>
    <xf numFmtId="0" fontId="7" fillId="0" borderId="1" xfId="2" applyFont="1"/>
    <xf numFmtId="43" fontId="7" fillId="0" borderId="1" xfId="9" applyFont="1" applyBorder="1" applyAlignment="1">
      <alignment horizontal="center"/>
    </xf>
    <xf numFmtId="20" fontId="7" fillId="0" borderId="1" xfId="1" applyNumberFormat="1" applyFont="1" applyBorder="1" applyAlignment="1">
      <alignment horizontal="center"/>
    </xf>
    <xf numFmtId="14" fontId="6" fillId="0" borderId="0" xfId="0" applyNumberFormat="1" applyFont="1"/>
    <xf numFmtId="1" fontId="6" fillId="0" borderId="0" xfId="0" applyNumberFormat="1" applyFont="1"/>
    <xf numFmtId="2" fontId="8" fillId="8" borderId="0" xfId="9" applyNumberFormat="1" applyFont="1" applyFill="1"/>
    <xf numFmtId="2" fontId="6" fillId="0" borderId="0" xfId="9" applyNumberFormat="1" applyFont="1"/>
    <xf numFmtId="44" fontId="6" fillId="0" borderId="0" xfId="1" applyFont="1" applyAlignment="1">
      <alignment horizontal="right"/>
    </xf>
    <xf numFmtId="49" fontId="6" fillId="0" borderId="0" xfId="0" applyNumberFormat="1" applyFont="1"/>
    <xf numFmtId="44" fontId="6" fillId="0" borderId="0" xfId="1" applyFont="1"/>
    <xf numFmtId="44" fontId="6" fillId="0" borderId="0" xfId="0" applyNumberFormat="1" applyFont="1"/>
    <xf numFmtId="43" fontId="6" fillId="0" borderId="0" xfId="9" applyFont="1"/>
    <xf numFmtId="2" fontId="6" fillId="0" borderId="0" xfId="0" applyNumberFormat="1" applyFont="1" applyAlignment="1">
      <alignment horizontal="right"/>
    </xf>
    <xf numFmtId="2" fontId="0" fillId="0" borderId="0" xfId="0" applyNumberFormat="1" applyFont="1"/>
    <xf numFmtId="0" fontId="0" fillId="0" borderId="0" xfId="0" applyFont="1"/>
    <xf numFmtId="0" fontId="3" fillId="7" borderId="2" xfId="8" applyBorder="1" applyAlignment="1">
      <alignment horizontal="center"/>
    </xf>
    <xf numFmtId="0" fontId="3" fillId="3" borderId="2" xfId="4" applyBorder="1" applyAlignment="1">
      <alignment horizontal="center"/>
    </xf>
    <xf numFmtId="0" fontId="3" fillId="6" borderId="2" xfId="7" applyBorder="1" applyAlignment="1">
      <alignment horizontal="center"/>
    </xf>
    <xf numFmtId="0" fontId="3" fillId="4" borderId="2" xfId="5" applyBorder="1" applyAlignment="1">
      <alignment horizontal="center"/>
    </xf>
    <xf numFmtId="0" fontId="3" fillId="2" borderId="2" xfId="3" applyBorder="1" applyAlignment="1">
      <alignment horizontal="center"/>
    </xf>
    <xf numFmtId="0" fontId="3" fillId="5" borderId="2" xfId="6" applyBorder="1" applyAlignment="1">
      <alignment horizontal="center"/>
    </xf>
    <xf numFmtId="0" fontId="4" fillId="7" borderId="0" xfId="8" applyFont="1" applyBorder="1" applyAlignment="1">
      <alignment horizontal="center"/>
    </xf>
    <xf numFmtId="0" fontId="4" fillId="7" borderId="3" xfId="8" applyFont="1" applyBorder="1" applyAlignment="1">
      <alignment horizontal="center"/>
    </xf>
    <xf numFmtId="0" fontId="4" fillId="6" borderId="0" xfId="7" applyFont="1" applyBorder="1" applyAlignment="1">
      <alignment horizontal="center"/>
    </xf>
    <xf numFmtId="0" fontId="4" fillId="6" borderId="3" xfId="7" applyFont="1" applyBorder="1" applyAlignment="1">
      <alignment horizontal="center"/>
    </xf>
    <xf numFmtId="0" fontId="3" fillId="5" borderId="4" xfId="6" applyBorder="1" applyAlignment="1">
      <alignment horizontal="center"/>
    </xf>
    <xf numFmtId="0" fontId="3" fillId="5" borderId="5" xfId="6" applyBorder="1" applyAlignment="1">
      <alignment horizontal="center"/>
    </xf>
    <xf numFmtId="0" fontId="3" fillId="5" borderId="6" xfId="6" applyBorder="1" applyAlignment="1">
      <alignment horizontal="center"/>
    </xf>
    <xf numFmtId="0" fontId="8" fillId="7" borderId="2" xfId="8" applyFont="1" applyBorder="1" applyAlignment="1">
      <alignment horizontal="center"/>
    </xf>
    <xf numFmtId="0" fontId="8" fillId="3" borderId="2" xfId="4" applyFont="1" applyBorder="1" applyAlignment="1">
      <alignment horizontal="center"/>
    </xf>
    <xf numFmtId="0" fontId="8" fillId="6" borderId="2" xfId="7" applyFont="1" applyBorder="1" applyAlignment="1">
      <alignment horizontal="center"/>
    </xf>
    <xf numFmtId="0" fontId="8" fillId="4" borderId="2" xfId="5" applyFont="1" applyBorder="1" applyAlignment="1">
      <alignment horizontal="center"/>
    </xf>
    <xf numFmtId="0" fontId="8" fillId="2" borderId="2" xfId="3" applyFont="1" applyBorder="1" applyAlignment="1">
      <alignment horizontal="center"/>
    </xf>
    <xf numFmtId="0" fontId="8" fillId="5" borderId="2" xfId="6" applyFont="1" applyBorder="1" applyAlignment="1">
      <alignment horizontal="center"/>
    </xf>
    <xf numFmtId="0" fontId="9" fillId="7" borderId="0" xfId="8" applyFont="1" applyBorder="1" applyAlignment="1">
      <alignment horizontal="center"/>
    </xf>
    <xf numFmtId="0" fontId="9" fillId="7" borderId="3" xfId="8" applyFont="1" applyBorder="1" applyAlignment="1">
      <alignment horizontal="center"/>
    </xf>
    <xf numFmtId="0" fontId="9" fillId="6" borderId="0" xfId="7" applyFont="1" applyBorder="1" applyAlignment="1">
      <alignment horizontal="center"/>
    </xf>
    <xf numFmtId="0" fontId="9" fillId="6" borderId="3" xfId="7" applyFont="1" applyBorder="1" applyAlignment="1">
      <alignment horizontal="center"/>
    </xf>
    <xf numFmtId="0" fontId="3" fillId="0" borderId="2" xfId="8" applyFill="1" applyBorder="1" applyAlignment="1">
      <alignment horizontal="center"/>
    </xf>
    <xf numFmtId="0" fontId="3" fillId="0" borderId="2" xfId="6" applyFill="1" applyBorder="1" applyAlignment="1">
      <alignment horizontal="center"/>
    </xf>
  </cellXfs>
  <cellStyles count="12">
    <cellStyle name="Accent1" xfId="3" builtinId="29"/>
    <cellStyle name="Accent2" xfId="4" builtinId="33"/>
    <cellStyle name="Accent3" xfId="5" builtinId="37"/>
    <cellStyle name="Accent4" xfId="6" builtinId="41"/>
    <cellStyle name="Accent5" xfId="7" builtinId="45"/>
    <cellStyle name="Accent6" xfId="8" builtinId="49"/>
    <cellStyle name="Comma" xfId="9" builtinId="3"/>
    <cellStyle name="Currency" xfId="1" builtinId="4"/>
    <cellStyle name="Heading 1" xfId="2" builtinId="16"/>
    <cellStyle name="Normal" xfId="0" builtinId="0"/>
    <cellStyle name="Normal 2" xfId="11" xr:uid="{00000000-0005-0000-0000-00000A000000}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'January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'January 2017'!$V$4:$V$11</c:f>
              <c:numCache>
                <c:formatCode>General</c:formatCode>
                <c:ptCount val="8"/>
                <c:pt idx="0">
                  <c:v>53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3-45B7-AE8B-2E4F669C2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'February 2017'!$T$76:$T$77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'February 2017'!$V$76:$V$77</c:f>
              <c:numCache>
                <c:formatCode>General</c:formatCode>
                <c:ptCount val="2"/>
                <c:pt idx="0">
                  <c:v>8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3-44DB-B629-2515C63C7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'2017'!$B$33:$B$35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'2017'!$D$33:$D$35</c:f>
              <c:numCache>
                <c:formatCode>General</c:formatCode>
                <c:ptCount val="3"/>
                <c:pt idx="0">
                  <c:v>252</c:v>
                </c:pt>
                <c:pt idx="1">
                  <c:v>159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3-486C-88A0-1A711F1D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'2017'!$B$54:$B$55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'2017'!$D$54:$D$55</c:f>
              <c:numCache>
                <c:formatCode>0</c:formatCode>
                <c:ptCount val="2"/>
                <c:pt idx="0" formatCode="General">
                  <c:v>107</c:v>
                </c:pt>
                <c:pt idx="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7-4905-A7E2-BCD0A488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'2017'!$B$58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'2017'!$D$58</c:f>
              <c:numCache>
                <c:formatCode>0.00</c:formatCode>
                <c:ptCount val="1"/>
                <c:pt idx="0">
                  <c:v>21.120000000000111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F-4F57-95C9-CD701826407F}"/>
            </c:ext>
          </c:extLst>
        </c:ser>
        <c:ser>
          <c:idx val="1"/>
          <c:order val="1"/>
          <c:tx>
            <c:strRef>
              <c:f>'2017'!$B$59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'2017'!$D$59</c:f>
              <c:numCache>
                <c:formatCode>0.00</c:formatCode>
                <c:ptCount val="1"/>
                <c:pt idx="0">
                  <c:v>38.110000000000454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F-4F57-95C9-CD7018264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99440"/>
        <c:axId val="698591600"/>
      </c:barChart>
      <c:catAx>
        <c:axId val="69859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98591600"/>
        <c:crosses val="autoZero"/>
        <c:auto val="1"/>
        <c:lblAlgn val="ctr"/>
        <c:lblOffset val="100"/>
        <c:noMultiLvlLbl val="0"/>
      </c:catAx>
      <c:valAx>
        <c:axId val="69859160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69859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'2017'!$B$66:$B$78</c:f>
              <c:strCache>
                <c:ptCount val="13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'2017'!$E$66:$E$78</c:f>
              <c:numCache>
                <c:formatCode>_("$"* #,##0.00_);_("$"* \(#,##0.00\);_("$"* "-"??_);_(@_)</c:formatCode>
                <c:ptCount val="13"/>
                <c:pt idx="0" formatCode="General">
                  <c:v>50000</c:v>
                </c:pt>
                <c:pt idx="1">
                  <c:v>51524.830549845326</c:v>
                </c:pt>
                <c:pt idx="2">
                  <c:v>50130.034255266102</c:v>
                </c:pt>
                <c:pt idx="3">
                  <c:v>52716.406639344241</c:v>
                </c:pt>
                <c:pt idx="4">
                  <c:v>55841.326811787469</c:v>
                </c:pt>
                <c:pt idx="5">
                  <c:v>65287.682108685942</c:v>
                </c:pt>
                <c:pt idx="6">
                  <c:v>69873.45682551997</c:v>
                </c:pt>
                <c:pt idx="7">
                  <c:v>71364.353297037655</c:v>
                </c:pt>
                <c:pt idx="8">
                  <c:v>78135.81803036129</c:v>
                </c:pt>
                <c:pt idx="9">
                  <c:v>82190.593137797798</c:v>
                </c:pt>
                <c:pt idx="10">
                  <c:v>88639.78967462256</c:v>
                </c:pt>
                <c:pt idx="11">
                  <c:v>98888.085794591316</c:v>
                </c:pt>
                <c:pt idx="12">
                  <c:v>100340.6650240138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3-48E3-805C-FBFE7CE6B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591992"/>
        <c:axId val="698604536"/>
      </c:lineChart>
      <c:catAx>
        <c:axId val="69859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8604536"/>
        <c:crosses val="autoZero"/>
        <c:auto val="1"/>
        <c:lblAlgn val="ctr"/>
        <c:lblOffset val="100"/>
        <c:noMultiLvlLbl val="0"/>
      </c:catAx>
      <c:valAx>
        <c:axId val="698604536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59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'February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'February 2017'!$V$36</c:f>
              <c:numCache>
                <c:formatCode>0.00</c:formatCode>
                <c:ptCount val="1"/>
                <c:pt idx="0">
                  <c:v>-0.17000000000000526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3-4DFD-8313-20EE5FEE4362}"/>
            </c:ext>
          </c:extLst>
        </c:ser>
        <c:ser>
          <c:idx val="1"/>
          <c:order val="1"/>
          <c:tx>
            <c:strRef>
              <c:f>'February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'February 2017'!$V$37</c:f>
              <c:numCache>
                <c:formatCode>0.00</c:formatCode>
                <c:ptCount val="1"/>
                <c:pt idx="0">
                  <c:v>-0.40999999999998948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3-4DFD-8313-20EE5FEE4362}"/>
            </c:ext>
          </c:extLst>
        </c:ser>
        <c:ser>
          <c:idx val="2"/>
          <c:order val="2"/>
          <c:tx>
            <c:strRef>
              <c:f>'February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'February 2017'!$V$38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3-4DFD-8313-20EE5FEE4362}"/>
            </c:ext>
          </c:extLst>
        </c:ser>
        <c:ser>
          <c:idx val="3"/>
          <c:order val="3"/>
          <c:tx>
            <c:strRef>
              <c:f>'February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'February 2017'!$V$39</c:f>
              <c:numCache>
                <c:formatCode>0.00</c:formatCode>
                <c:ptCount val="1"/>
                <c:pt idx="0">
                  <c:v>-0.30000000000000426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3-4DFD-8313-20EE5FEE4362}"/>
            </c:ext>
          </c:extLst>
        </c:ser>
        <c:ser>
          <c:idx val="4"/>
          <c:order val="4"/>
          <c:tx>
            <c:strRef>
              <c:f>'February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'February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C3-4DFD-8313-20EE5FEE4362}"/>
            </c:ext>
          </c:extLst>
        </c:ser>
        <c:ser>
          <c:idx val="5"/>
          <c:order val="5"/>
          <c:tx>
            <c:strRef>
              <c:f>'February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'February 2017'!$V$41</c:f>
              <c:numCache>
                <c:formatCode>0.00</c:formatCode>
                <c:ptCount val="1"/>
                <c:pt idx="0">
                  <c:v>-0.21999999999999886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C3-4DFD-8313-20EE5FEE4362}"/>
            </c:ext>
          </c:extLst>
        </c:ser>
        <c:ser>
          <c:idx val="6"/>
          <c:order val="6"/>
          <c:tx>
            <c:strRef>
              <c:f>'February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'February 2017'!$V$42</c:f>
              <c:numCache>
                <c:formatCode>0.00</c:formatCode>
                <c:ptCount val="1"/>
                <c:pt idx="0">
                  <c:v>-3.0000000000008242E-2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C3-4DFD-8313-20EE5FEE4362}"/>
            </c:ext>
          </c:extLst>
        </c:ser>
        <c:ser>
          <c:idx val="7"/>
          <c:order val="7"/>
          <c:tx>
            <c:strRef>
              <c:f>'February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'February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C3-4DFD-8313-20EE5FEE4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754080"/>
        <c:axId val="649752512"/>
      </c:barChart>
      <c:catAx>
        <c:axId val="649754080"/>
        <c:scaling>
          <c:orientation val="minMax"/>
        </c:scaling>
        <c:delete val="1"/>
        <c:axPos val="l"/>
        <c:majorTickMark val="none"/>
        <c:minorTickMark val="none"/>
        <c:tickLblPos val="none"/>
        <c:crossAx val="649752512"/>
        <c:crosses val="autoZero"/>
        <c:auto val="1"/>
        <c:lblAlgn val="ctr"/>
        <c:lblOffset val="100"/>
        <c:noMultiLvlLbl val="0"/>
      </c:catAx>
      <c:valAx>
        <c:axId val="649752512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4975408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'February 2017'!$T$93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'February 2017'!$V$93</c:f>
              <c:numCache>
                <c:formatCode>General</c:formatCode>
                <c:ptCount val="1"/>
                <c:pt idx="0">
                  <c:v>-2.3000000000000149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57F-A3C0-A7D1D5BA223E}"/>
            </c:ext>
          </c:extLst>
        </c:ser>
        <c:ser>
          <c:idx val="0"/>
          <c:order val="1"/>
          <c:tx>
            <c:strRef>
              <c:f>'February 2017'!$T$92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'February 2017'!$V$92</c:f>
              <c:numCache>
                <c:formatCode>General</c:formatCode>
                <c:ptCount val="1"/>
                <c:pt idx="0">
                  <c:v>1.1700000000000088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B-457F-A3C0-A7D1D5BA2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523832"/>
        <c:axId val="652855144"/>
      </c:barChart>
      <c:catAx>
        <c:axId val="359523832"/>
        <c:scaling>
          <c:orientation val="minMax"/>
        </c:scaling>
        <c:delete val="1"/>
        <c:axPos val="l"/>
        <c:majorTickMark val="out"/>
        <c:minorTickMark val="none"/>
        <c:tickLblPos val="none"/>
        <c:crossAx val="652855144"/>
        <c:crosses val="autoZero"/>
        <c:auto val="1"/>
        <c:lblAlgn val="ctr"/>
        <c:lblOffset val="100"/>
        <c:noMultiLvlLbl val="0"/>
      </c:catAx>
      <c:valAx>
        <c:axId val="652855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9523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'March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'March 2017'!$V$4:$V$11</c:f>
              <c:numCache>
                <c:formatCode>General</c:formatCode>
                <c:ptCount val="8"/>
                <c:pt idx="0">
                  <c:v>33</c:v>
                </c:pt>
                <c:pt idx="1">
                  <c:v>30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D94-9B66-356D2CE8F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'March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'March 2017'!$V$20:$V$27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A-4AD0-88B8-25CE7C65D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'March 2017'!$T$47:$T$49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'March 2017'!$V$47:$V$49</c:f>
              <c:numCache>
                <c:formatCode>General</c:formatCode>
                <c:ptCount val="3"/>
                <c:pt idx="0">
                  <c:v>28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7-4AB4-977A-00CB75DA8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'March 2017'!$T$78:$T$79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'March 2017'!$V$78:$V$79</c:f>
              <c:numCache>
                <c:formatCode>General</c:formatCode>
                <c:ptCount val="2"/>
                <c:pt idx="0">
                  <c:v>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A-4ADE-9F05-CCD344E2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'March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'March 2017'!$V$36</c:f>
              <c:numCache>
                <c:formatCode>0.00</c:formatCode>
                <c:ptCount val="1"/>
                <c:pt idx="0">
                  <c:v>2.840000000000007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F-47B7-A2BF-4382927FE1F3}"/>
            </c:ext>
          </c:extLst>
        </c:ser>
        <c:ser>
          <c:idx val="1"/>
          <c:order val="1"/>
          <c:tx>
            <c:strRef>
              <c:f>'March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'March 2017'!$V$37</c:f>
              <c:numCache>
                <c:formatCode>0.00</c:formatCode>
                <c:ptCount val="1"/>
                <c:pt idx="0">
                  <c:v>0.7900000000000027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F-47B7-A2BF-4382927FE1F3}"/>
            </c:ext>
          </c:extLst>
        </c:ser>
        <c:ser>
          <c:idx val="2"/>
          <c:order val="2"/>
          <c:tx>
            <c:strRef>
              <c:f>'March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'March 2017'!$V$38</c:f>
              <c:numCache>
                <c:formatCode>0.00</c:formatCode>
                <c:ptCount val="1"/>
                <c:pt idx="0">
                  <c:v>0.60999999999999943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8F-47B7-A2BF-4382927FE1F3}"/>
            </c:ext>
          </c:extLst>
        </c:ser>
        <c:ser>
          <c:idx val="3"/>
          <c:order val="3"/>
          <c:tx>
            <c:strRef>
              <c:f>'March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'March 2017'!$V$39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8F-47B7-A2BF-4382927FE1F3}"/>
            </c:ext>
          </c:extLst>
        </c:ser>
        <c:ser>
          <c:idx val="4"/>
          <c:order val="4"/>
          <c:tx>
            <c:strRef>
              <c:f>'March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'March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8F-47B7-A2BF-4382927FE1F3}"/>
            </c:ext>
          </c:extLst>
        </c:ser>
        <c:ser>
          <c:idx val="5"/>
          <c:order val="5"/>
          <c:tx>
            <c:strRef>
              <c:f>'March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'March 2017'!$V$41</c:f>
              <c:numCache>
                <c:formatCode>0.00</c:formatCode>
                <c:ptCount val="1"/>
                <c:pt idx="0">
                  <c:v>-8.9999999999996305E-2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8F-47B7-A2BF-4382927FE1F3}"/>
            </c:ext>
          </c:extLst>
        </c:ser>
        <c:ser>
          <c:idx val="6"/>
          <c:order val="6"/>
          <c:tx>
            <c:strRef>
              <c:f>'March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'March 2017'!$V$42</c:f>
              <c:numCache>
                <c:formatCode>0.00</c:formatCode>
                <c:ptCount val="1"/>
                <c:pt idx="0">
                  <c:v>2.1300000000000239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F-47B7-A2BF-4382927FE1F3}"/>
            </c:ext>
          </c:extLst>
        </c:ser>
        <c:ser>
          <c:idx val="7"/>
          <c:order val="7"/>
          <c:tx>
            <c:strRef>
              <c:f>'March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'March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8F-47B7-A2BF-4382927FE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52400"/>
        <c:axId val="652852792"/>
      </c:barChart>
      <c:catAx>
        <c:axId val="652852400"/>
        <c:scaling>
          <c:orientation val="minMax"/>
        </c:scaling>
        <c:delete val="1"/>
        <c:axPos val="l"/>
        <c:majorTickMark val="none"/>
        <c:minorTickMark val="none"/>
        <c:tickLblPos val="none"/>
        <c:crossAx val="652852792"/>
        <c:crosses val="autoZero"/>
        <c:auto val="1"/>
        <c:lblAlgn val="ctr"/>
        <c:lblOffset val="100"/>
        <c:noMultiLvlLbl val="0"/>
      </c:catAx>
      <c:valAx>
        <c:axId val="652852792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285240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'March 2017'!$T$95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'March 2017'!$V$95</c:f>
              <c:numCache>
                <c:formatCode>General</c:formatCode>
                <c:ptCount val="1"/>
                <c:pt idx="0">
                  <c:v>3.5100000000000193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9-41C9-8D58-9F922731F0DE}"/>
            </c:ext>
          </c:extLst>
        </c:ser>
        <c:ser>
          <c:idx val="0"/>
          <c:order val="1"/>
          <c:tx>
            <c:strRef>
              <c:f>'March 2017'!$T$94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'March 2017'!$V$94</c:f>
              <c:numCache>
                <c:formatCode>0.00</c:formatCode>
                <c:ptCount val="1"/>
                <c:pt idx="0">
                  <c:v>2.7700000000000173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9-41C9-8D58-9F922731F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52008"/>
        <c:axId val="652855928"/>
      </c:barChart>
      <c:catAx>
        <c:axId val="652852008"/>
        <c:scaling>
          <c:orientation val="minMax"/>
        </c:scaling>
        <c:delete val="1"/>
        <c:axPos val="l"/>
        <c:majorTickMark val="out"/>
        <c:minorTickMark val="none"/>
        <c:tickLblPos val="none"/>
        <c:crossAx val="652855928"/>
        <c:crosses val="autoZero"/>
        <c:auto val="1"/>
        <c:lblAlgn val="ctr"/>
        <c:lblOffset val="100"/>
        <c:noMultiLvlLbl val="0"/>
      </c:catAx>
      <c:valAx>
        <c:axId val="652855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2852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'April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'April 2017'!$V$4:$V$11</c:f>
              <c:numCache>
                <c:formatCode>General</c:formatCode>
                <c:ptCount val="8"/>
                <c:pt idx="0">
                  <c:v>35</c:v>
                </c:pt>
                <c:pt idx="1">
                  <c:v>19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2-43BB-8CDB-9766A0CF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'January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'January 2017'!$V$20:$V$27</c:f>
              <c:numCache>
                <c:formatCode>General</c:formatCode>
                <c:ptCount val="8"/>
                <c:pt idx="0">
                  <c:v>25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3-42AE-A302-972A8BE0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'April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'April 2017'!$V$20:$V$27</c:f>
              <c:numCache>
                <c:formatCode>General</c:formatCode>
                <c:ptCount val="8"/>
                <c:pt idx="0">
                  <c:v>16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1-4891-897A-FAC6C5448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'April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'April 2017'!$V$52:$V$54</c:f>
              <c:numCache>
                <c:formatCode>General</c:formatCode>
                <c:ptCount val="3"/>
                <c:pt idx="0">
                  <c:v>17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6-4EAA-961E-3E74EA31E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'April 2017'!$T$83:$T$84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'April 2017'!$V$83:$V$84</c:f>
              <c:numCache>
                <c:formatCode>General</c:formatCode>
                <c:ptCount val="2"/>
                <c:pt idx="0">
                  <c:v>7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D-4BD5-B934-17AE7123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'April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'April 2017'!$V$36</c:f>
              <c:numCache>
                <c:formatCode>0.00</c:formatCode>
                <c:ptCount val="1"/>
                <c:pt idx="0">
                  <c:v>-0.38000000000000256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B-4285-9E78-C854D03DD974}"/>
            </c:ext>
          </c:extLst>
        </c:ser>
        <c:ser>
          <c:idx val="1"/>
          <c:order val="1"/>
          <c:tx>
            <c:strRef>
              <c:f>'April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'April 2017'!$V$37</c:f>
              <c:numCache>
                <c:formatCode>0.00</c:formatCode>
                <c:ptCount val="1"/>
                <c:pt idx="0">
                  <c:v>-1.029999999999994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B-4285-9E78-C854D03DD974}"/>
            </c:ext>
          </c:extLst>
        </c:ser>
        <c:ser>
          <c:idx val="2"/>
          <c:order val="2"/>
          <c:tx>
            <c:strRef>
              <c:f>'April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'April 2017'!$V$38</c:f>
              <c:numCache>
                <c:formatCode>0.00</c:formatCode>
                <c:ptCount val="1"/>
                <c:pt idx="0">
                  <c:v>1.5300000000000082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B-4285-9E78-C854D03DD974}"/>
            </c:ext>
          </c:extLst>
        </c:ser>
        <c:ser>
          <c:idx val="3"/>
          <c:order val="3"/>
          <c:tx>
            <c:strRef>
              <c:f>'April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'April 2017'!$V$39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9B-4285-9E78-C854D03DD974}"/>
            </c:ext>
          </c:extLst>
        </c:ser>
        <c:ser>
          <c:idx val="4"/>
          <c:order val="4"/>
          <c:tx>
            <c:strRef>
              <c:f>'April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'April 2017'!$V$40</c:f>
              <c:numCache>
                <c:formatCode>0.00</c:formatCode>
                <c:ptCount val="1"/>
                <c:pt idx="0">
                  <c:v>0.59999999999999432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9B-4285-9E78-C854D03DD974}"/>
            </c:ext>
          </c:extLst>
        </c:ser>
        <c:ser>
          <c:idx val="5"/>
          <c:order val="5"/>
          <c:tx>
            <c:strRef>
              <c:f>'April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'April 2017'!$V$41</c:f>
              <c:numCache>
                <c:formatCode>0.00</c:formatCode>
                <c:ptCount val="1"/>
                <c:pt idx="0">
                  <c:v>0.29000000000000625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9B-4285-9E78-C854D03DD974}"/>
            </c:ext>
          </c:extLst>
        </c:ser>
        <c:ser>
          <c:idx val="6"/>
          <c:order val="6"/>
          <c:tx>
            <c:strRef>
              <c:f>'April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'April 2017'!$V$42</c:f>
              <c:numCache>
                <c:formatCode>0.00</c:formatCode>
                <c:ptCount val="1"/>
                <c:pt idx="0">
                  <c:v>1.3500000000000156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9B-4285-9E78-C854D03DD974}"/>
            </c:ext>
          </c:extLst>
        </c:ser>
        <c:ser>
          <c:idx val="7"/>
          <c:order val="7"/>
          <c:tx>
            <c:strRef>
              <c:f>'April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'April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9B-4285-9E78-C854D03D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49264"/>
        <c:axId val="652849656"/>
      </c:barChart>
      <c:catAx>
        <c:axId val="652849264"/>
        <c:scaling>
          <c:orientation val="minMax"/>
        </c:scaling>
        <c:delete val="1"/>
        <c:axPos val="l"/>
        <c:majorTickMark val="none"/>
        <c:minorTickMark val="none"/>
        <c:tickLblPos val="none"/>
        <c:crossAx val="652849656"/>
        <c:crosses val="autoZero"/>
        <c:auto val="1"/>
        <c:lblAlgn val="ctr"/>
        <c:lblOffset val="100"/>
        <c:noMultiLvlLbl val="0"/>
      </c:catAx>
      <c:valAx>
        <c:axId val="652849656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2849264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'April 2017'!$T$100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'April 2017'!$V$100</c:f>
              <c:numCache>
                <c:formatCode>General</c:formatCode>
                <c:ptCount val="1"/>
                <c:pt idx="0">
                  <c:v>-0.75999999999996248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F-4B80-8EAC-6EACFE3E74C8}"/>
            </c:ext>
          </c:extLst>
        </c:ser>
        <c:ser>
          <c:idx val="0"/>
          <c:order val="1"/>
          <c:tx>
            <c:strRef>
              <c:f>'April 2017'!$T$99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'April 2017'!$V$99</c:f>
              <c:numCache>
                <c:formatCode>General</c:formatCode>
                <c:ptCount val="1"/>
                <c:pt idx="0">
                  <c:v>3.1199999999999903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F-4B80-8EAC-6EACFE3E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51616"/>
        <c:axId val="653697656"/>
      </c:barChart>
      <c:catAx>
        <c:axId val="652851616"/>
        <c:scaling>
          <c:orientation val="minMax"/>
        </c:scaling>
        <c:delete val="1"/>
        <c:axPos val="l"/>
        <c:majorTickMark val="out"/>
        <c:minorTickMark val="none"/>
        <c:tickLblPos val="none"/>
        <c:crossAx val="653697656"/>
        <c:crosses val="autoZero"/>
        <c:auto val="1"/>
        <c:lblAlgn val="ctr"/>
        <c:lblOffset val="100"/>
        <c:noMultiLvlLbl val="0"/>
      </c:catAx>
      <c:valAx>
        <c:axId val="653697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285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'May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'May 2017'!$V$4:$V$11</c:f>
              <c:numCache>
                <c:formatCode>General</c:formatCode>
                <c:ptCount val="8"/>
                <c:pt idx="0">
                  <c:v>43</c:v>
                </c:pt>
                <c:pt idx="1">
                  <c:v>34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12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8F7-A305-D22B5C51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'May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'May 2017'!$V$20:$V$27</c:f>
              <c:numCache>
                <c:formatCode>General</c:formatCode>
                <c:ptCount val="8"/>
                <c:pt idx="0">
                  <c:v>22</c:v>
                </c:pt>
                <c:pt idx="1">
                  <c:v>18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7-45F0-9D55-B3E366F27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'May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'May 2017'!$V$52:$V$54</c:f>
              <c:numCache>
                <c:formatCode>General</c:formatCode>
                <c:ptCount val="3"/>
                <c:pt idx="0">
                  <c:v>32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2-4B86-B945-0FBACD2DB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'May 2017'!$T$80:$T$81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'May 2017'!$V$80:$V$81</c:f>
              <c:numCache>
                <c:formatCode>General</c:formatCode>
                <c:ptCount val="2"/>
                <c:pt idx="0">
                  <c:v>14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6-4298-A48B-CF530A5D6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'May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'May 2017'!$V$36</c:f>
              <c:numCache>
                <c:formatCode>0.00</c:formatCode>
                <c:ptCount val="1"/>
                <c:pt idx="0">
                  <c:v>5.0300000000000153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3-4AF0-93E3-C6B3CE1AD1EA}"/>
            </c:ext>
          </c:extLst>
        </c:ser>
        <c:ser>
          <c:idx val="1"/>
          <c:order val="1"/>
          <c:tx>
            <c:strRef>
              <c:f>'May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'May 2017'!$V$37</c:f>
              <c:numCache>
                <c:formatCode>0.00</c:formatCode>
                <c:ptCount val="1"/>
                <c:pt idx="0">
                  <c:v>2.8600000000000279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3-4AF0-93E3-C6B3CE1AD1EA}"/>
            </c:ext>
          </c:extLst>
        </c:ser>
        <c:ser>
          <c:idx val="2"/>
          <c:order val="2"/>
          <c:tx>
            <c:strRef>
              <c:f>'May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'May 2017'!$V$38</c:f>
              <c:numCache>
                <c:formatCode>0.00</c:formatCode>
                <c:ptCount val="1"/>
                <c:pt idx="0">
                  <c:v>0.58000000000001251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3-4AF0-93E3-C6B3CE1AD1EA}"/>
            </c:ext>
          </c:extLst>
        </c:ser>
        <c:ser>
          <c:idx val="3"/>
          <c:order val="3"/>
          <c:tx>
            <c:strRef>
              <c:f>'May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'May 2017'!$V$39</c:f>
              <c:numCache>
                <c:formatCode>0.00</c:formatCode>
                <c:ptCount val="1"/>
                <c:pt idx="0">
                  <c:v>-0.5899999999999892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3-4AF0-93E3-C6B3CE1AD1EA}"/>
            </c:ext>
          </c:extLst>
        </c:ser>
        <c:ser>
          <c:idx val="4"/>
          <c:order val="4"/>
          <c:tx>
            <c:strRef>
              <c:f>'May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'May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3-4AF0-93E3-C6B3CE1AD1EA}"/>
            </c:ext>
          </c:extLst>
        </c:ser>
        <c:ser>
          <c:idx val="5"/>
          <c:order val="5"/>
          <c:tx>
            <c:strRef>
              <c:f>'May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'May 2017'!$V$41</c:f>
              <c:numCache>
                <c:formatCode>0.00</c:formatCode>
                <c:ptCount val="1"/>
                <c:pt idx="0">
                  <c:v>1.5400000000000134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13-4AF0-93E3-C6B3CE1AD1EA}"/>
            </c:ext>
          </c:extLst>
        </c:ser>
        <c:ser>
          <c:idx val="6"/>
          <c:order val="6"/>
          <c:tx>
            <c:strRef>
              <c:f>'May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'May 2017'!$V$42</c:f>
              <c:numCache>
                <c:formatCode>0.00</c:formatCode>
                <c:ptCount val="1"/>
                <c:pt idx="0">
                  <c:v>0.77999999999999403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13-4AF0-93E3-C6B3CE1AD1EA}"/>
            </c:ext>
          </c:extLst>
        </c:ser>
        <c:ser>
          <c:idx val="7"/>
          <c:order val="7"/>
          <c:tx>
            <c:strRef>
              <c:f>'May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'May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13-4AF0-93E3-C6B3CE1AD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98440"/>
        <c:axId val="653692168"/>
      </c:barChart>
      <c:catAx>
        <c:axId val="653698440"/>
        <c:scaling>
          <c:orientation val="minMax"/>
        </c:scaling>
        <c:delete val="1"/>
        <c:axPos val="l"/>
        <c:majorTickMark val="none"/>
        <c:minorTickMark val="none"/>
        <c:tickLblPos val="none"/>
        <c:crossAx val="653692168"/>
        <c:crosses val="autoZero"/>
        <c:auto val="1"/>
        <c:lblAlgn val="ctr"/>
        <c:lblOffset val="100"/>
        <c:noMultiLvlLbl val="0"/>
      </c:catAx>
      <c:valAx>
        <c:axId val="65369216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369844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'January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'January 2017'!$V$52:$V$54</c:f>
              <c:numCache>
                <c:formatCode>General</c:formatCode>
                <c:ptCount val="3"/>
                <c:pt idx="0">
                  <c:v>20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E-4964-9318-A858D3271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'May 2017'!$T$97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'May 2017'!$V$97</c:f>
              <c:numCache>
                <c:formatCode>General</c:formatCode>
                <c:ptCount val="1"/>
                <c:pt idx="0">
                  <c:v>9.490000000000073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D-4E43-B69A-7AF4D64D528D}"/>
            </c:ext>
          </c:extLst>
        </c:ser>
        <c:ser>
          <c:idx val="0"/>
          <c:order val="1"/>
          <c:tx>
            <c:strRef>
              <c:f>'May 2017'!$T$96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'May 2017'!$V$96</c:f>
              <c:numCache>
                <c:formatCode>General</c:formatCode>
                <c:ptCount val="1"/>
                <c:pt idx="0">
                  <c:v>1.5400000000000063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D-4E43-B69A-7AF4D64D5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94520"/>
        <c:axId val="653697264"/>
      </c:barChart>
      <c:catAx>
        <c:axId val="653694520"/>
        <c:scaling>
          <c:orientation val="minMax"/>
        </c:scaling>
        <c:delete val="1"/>
        <c:axPos val="l"/>
        <c:majorTickMark val="out"/>
        <c:minorTickMark val="none"/>
        <c:tickLblPos val="none"/>
        <c:crossAx val="653697264"/>
        <c:crosses val="autoZero"/>
        <c:auto val="1"/>
        <c:lblAlgn val="ctr"/>
        <c:lblOffset val="100"/>
        <c:noMultiLvlLbl val="0"/>
      </c:catAx>
      <c:valAx>
        <c:axId val="65369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3694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'June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'June 2017'!$V$4:$V$11</c:f>
              <c:numCache>
                <c:formatCode>General</c:formatCode>
                <c:ptCount val="8"/>
                <c:pt idx="0">
                  <c:v>37</c:v>
                </c:pt>
                <c:pt idx="1">
                  <c:v>17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D-4B16-8C33-EF69BA124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'June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'June 2017'!$V$20:$V$27</c:f>
              <c:numCache>
                <c:formatCode>General</c:formatCode>
                <c:ptCount val="8"/>
                <c:pt idx="0">
                  <c:v>20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2-4588-AFAD-1ACA05C97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'June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'June 2017'!$V$52:$V$54</c:f>
              <c:numCache>
                <c:formatCode>General</c:formatCode>
                <c:ptCount val="3"/>
                <c:pt idx="0">
                  <c:v>26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3-4E19-87B2-A594ED706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'June 2017'!$T$77:$T$78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'June 2017'!$V$77:$V$78</c:f>
              <c:numCache>
                <c:formatCode>General</c:formatCode>
                <c:ptCount val="2"/>
                <c:pt idx="0">
                  <c:v>9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0-40DB-845A-E35B645C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'June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'June 2017'!$V$36</c:f>
              <c:numCache>
                <c:formatCode>0.00</c:formatCode>
                <c:ptCount val="1"/>
                <c:pt idx="0">
                  <c:v>2.650000000000027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4413-98B5-809163360544}"/>
            </c:ext>
          </c:extLst>
        </c:ser>
        <c:ser>
          <c:idx val="1"/>
          <c:order val="1"/>
          <c:tx>
            <c:strRef>
              <c:f>'June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'June 2017'!$V$37</c:f>
              <c:numCache>
                <c:formatCode>0.00</c:formatCode>
                <c:ptCount val="1"/>
                <c:pt idx="0">
                  <c:v>2.6400000000000006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4-4413-98B5-809163360544}"/>
            </c:ext>
          </c:extLst>
        </c:ser>
        <c:ser>
          <c:idx val="2"/>
          <c:order val="2"/>
          <c:tx>
            <c:strRef>
              <c:f>'June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'June 2017'!$V$38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4-4413-98B5-809163360544}"/>
            </c:ext>
          </c:extLst>
        </c:ser>
        <c:ser>
          <c:idx val="3"/>
          <c:order val="3"/>
          <c:tx>
            <c:strRef>
              <c:f>'June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'June 2017'!$V$39</c:f>
              <c:numCache>
                <c:formatCode>0.00</c:formatCode>
                <c:ptCount val="1"/>
                <c:pt idx="0">
                  <c:v>-0.34999999999999432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84-4413-98B5-809163360544}"/>
            </c:ext>
          </c:extLst>
        </c:ser>
        <c:ser>
          <c:idx val="4"/>
          <c:order val="4"/>
          <c:tx>
            <c:strRef>
              <c:f>'June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'June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84-4413-98B5-809163360544}"/>
            </c:ext>
          </c:extLst>
        </c:ser>
        <c:ser>
          <c:idx val="5"/>
          <c:order val="5"/>
          <c:tx>
            <c:strRef>
              <c:f>'June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'June 2017'!$V$41</c:f>
              <c:numCache>
                <c:formatCode>0.00</c:formatCode>
                <c:ptCount val="1"/>
                <c:pt idx="0">
                  <c:v>0.45000000000000995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84-4413-98B5-809163360544}"/>
            </c:ext>
          </c:extLst>
        </c:ser>
        <c:ser>
          <c:idx val="6"/>
          <c:order val="6"/>
          <c:tx>
            <c:strRef>
              <c:f>'June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'June 2017'!$V$42</c:f>
              <c:numCache>
                <c:formatCode>0.00</c:formatCode>
                <c:ptCount val="1"/>
                <c:pt idx="0">
                  <c:v>-6.9999999999978968E-2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84-4413-98B5-809163360544}"/>
            </c:ext>
          </c:extLst>
        </c:ser>
        <c:ser>
          <c:idx val="7"/>
          <c:order val="7"/>
          <c:tx>
            <c:strRef>
              <c:f>'June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'June 2017'!$V$43</c:f>
              <c:numCache>
                <c:formatCode>0.00</c:formatCode>
                <c:ptCount val="1"/>
                <c:pt idx="0">
                  <c:v>0.35999999999999943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84-4413-98B5-809163360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702752"/>
        <c:axId val="653692560"/>
      </c:barChart>
      <c:catAx>
        <c:axId val="653702752"/>
        <c:scaling>
          <c:orientation val="minMax"/>
        </c:scaling>
        <c:delete val="1"/>
        <c:axPos val="l"/>
        <c:majorTickMark val="none"/>
        <c:minorTickMark val="none"/>
        <c:tickLblPos val="none"/>
        <c:crossAx val="653692560"/>
        <c:crosses val="autoZero"/>
        <c:auto val="1"/>
        <c:lblAlgn val="ctr"/>
        <c:lblOffset val="100"/>
        <c:noMultiLvlLbl val="0"/>
      </c:catAx>
      <c:valAx>
        <c:axId val="65369256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3702752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'June 2017'!$T$89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'June 2017'!$V$89</c:f>
              <c:numCache>
                <c:formatCode>General</c:formatCode>
                <c:ptCount val="1"/>
                <c:pt idx="0">
                  <c:v>3.1700000000000443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E-422D-BEEA-6D85E0F6DE98}"/>
            </c:ext>
          </c:extLst>
        </c:ser>
        <c:ser>
          <c:idx val="0"/>
          <c:order val="1"/>
          <c:tx>
            <c:strRef>
              <c:f>'June 2017'!$T$88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'June 2017'!$V$88</c:f>
              <c:numCache>
                <c:formatCode>General</c:formatCode>
                <c:ptCount val="1"/>
                <c:pt idx="0">
                  <c:v>2.5100000000000193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E-422D-BEEA-6D85E0F6D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92952"/>
        <c:axId val="653693736"/>
      </c:barChart>
      <c:catAx>
        <c:axId val="653692952"/>
        <c:scaling>
          <c:orientation val="minMax"/>
        </c:scaling>
        <c:delete val="1"/>
        <c:axPos val="l"/>
        <c:majorTickMark val="out"/>
        <c:minorTickMark val="none"/>
        <c:tickLblPos val="none"/>
        <c:crossAx val="653693736"/>
        <c:crosses val="autoZero"/>
        <c:auto val="1"/>
        <c:lblAlgn val="ctr"/>
        <c:lblOffset val="100"/>
        <c:noMultiLvlLbl val="0"/>
      </c:catAx>
      <c:valAx>
        <c:axId val="653693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369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'July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'July 2017'!$V$4:$V$11</c:f>
              <c:numCache>
                <c:formatCode>General</c:formatCode>
                <c:ptCount val="8"/>
                <c:pt idx="0">
                  <c:v>35</c:v>
                </c:pt>
                <c:pt idx="1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5-40D7-A1E7-27D811F9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'July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'July 2017'!$V$20:$V$27</c:f>
              <c:numCache>
                <c:formatCode>General</c:formatCode>
                <c:ptCount val="8"/>
                <c:pt idx="0">
                  <c:v>17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DF9-89BA-69A573D0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'July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'July 2017'!$V$52:$V$54</c:f>
              <c:numCache>
                <c:formatCode>General</c:formatCode>
                <c:ptCount val="3"/>
                <c:pt idx="0">
                  <c:v>17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D-43D3-B94B-AFA16E59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'January 2017'!$T$76:$T$77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'January 2017'!$V$76:$V$77</c:f>
              <c:numCache>
                <c:formatCode>General</c:formatCode>
                <c:ptCount val="2"/>
                <c:pt idx="0">
                  <c:v>15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88F-956C-3F4EF7548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'July 2017'!$T$75:$T$76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'July 2017'!$V$75:$V$76</c:f>
              <c:numCache>
                <c:formatCode>General</c:formatCode>
                <c:ptCount val="2"/>
                <c:pt idx="0">
                  <c:v>6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2-407E-A28C-E160068B6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'July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'July 2017'!$V$36</c:f>
              <c:numCache>
                <c:formatCode>0.00</c:formatCode>
                <c:ptCount val="1"/>
                <c:pt idx="0">
                  <c:v>-0.10000000000000142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F-44DD-ADD9-B970017CE620}"/>
            </c:ext>
          </c:extLst>
        </c:ser>
        <c:ser>
          <c:idx val="1"/>
          <c:order val="1"/>
          <c:tx>
            <c:strRef>
              <c:f>'July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'July 2017'!$V$37</c:f>
              <c:numCache>
                <c:formatCode>0.00</c:formatCode>
                <c:ptCount val="1"/>
                <c:pt idx="0">
                  <c:v>0.49000000000003041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F-44DD-ADD9-B970017CE620}"/>
            </c:ext>
          </c:extLst>
        </c:ser>
        <c:ser>
          <c:idx val="2"/>
          <c:order val="2"/>
          <c:tx>
            <c:strRef>
              <c:f>'July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'July 2017'!$V$38</c:f>
              <c:numCache>
                <c:formatCode>0.00</c:formatCode>
                <c:ptCount val="1"/>
                <c:pt idx="0">
                  <c:v>0.71999999999997044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F-44DD-ADD9-B970017CE620}"/>
            </c:ext>
          </c:extLst>
        </c:ser>
        <c:ser>
          <c:idx val="3"/>
          <c:order val="3"/>
          <c:tx>
            <c:strRef>
              <c:f>'July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'July 2017'!$V$39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F-44DD-ADD9-B970017CE620}"/>
            </c:ext>
          </c:extLst>
        </c:ser>
        <c:ser>
          <c:idx val="4"/>
          <c:order val="4"/>
          <c:tx>
            <c:strRef>
              <c:f>'July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'July 2017'!$V$40</c:f>
              <c:numCache>
                <c:formatCode>0.00</c:formatCode>
                <c:ptCount val="1"/>
                <c:pt idx="0">
                  <c:v>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F-44DD-ADD9-B970017CE620}"/>
            </c:ext>
          </c:extLst>
        </c:ser>
        <c:ser>
          <c:idx val="5"/>
          <c:order val="5"/>
          <c:tx>
            <c:strRef>
              <c:f>'July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'July 2017'!$V$41</c:f>
              <c:numCache>
                <c:formatCode>0.00</c:formatCode>
                <c:ptCount val="1"/>
                <c:pt idx="0">
                  <c:v>0.35000000000000142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7F-44DD-ADD9-B970017CE620}"/>
            </c:ext>
          </c:extLst>
        </c:ser>
        <c:ser>
          <c:idx val="6"/>
          <c:order val="6"/>
          <c:tx>
            <c:strRef>
              <c:f>'July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'July 2017'!$V$42</c:f>
              <c:numCache>
                <c:formatCode>0.00</c:formatCode>
                <c:ptCount val="1"/>
                <c:pt idx="0">
                  <c:v>0.46000000000000085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F-44DD-ADD9-B970017CE620}"/>
            </c:ext>
          </c:extLst>
        </c:ser>
        <c:ser>
          <c:idx val="7"/>
          <c:order val="7"/>
          <c:tx>
            <c:strRef>
              <c:f>'July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'July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7F-44DD-ADD9-B970017CE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95696"/>
        <c:axId val="653696480"/>
      </c:barChart>
      <c:catAx>
        <c:axId val="653695696"/>
        <c:scaling>
          <c:orientation val="minMax"/>
        </c:scaling>
        <c:delete val="1"/>
        <c:axPos val="l"/>
        <c:majorTickMark val="none"/>
        <c:minorTickMark val="none"/>
        <c:tickLblPos val="none"/>
        <c:crossAx val="653696480"/>
        <c:crosses val="autoZero"/>
        <c:auto val="1"/>
        <c:lblAlgn val="ctr"/>
        <c:lblOffset val="100"/>
        <c:noMultiLvlLbl val="0"/>
      </c:catAx>
      <c:valAx>
        <c:axId val="65369648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3695696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'July 2017'!$T$81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'July 2017'!$V$81</c:f>
              <c:numCache>
                <c:formatCode>0.00</c:formatCode>
                <c:ptCount val="1"/>
                <c:pt idx="0">
                  <c:v>1.7800000000000153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3-4C0A-9407-78307E8D8A09}"/>
            </c:ext>
          </c:extLst>
        </c:ser>
        <c:ser>
          <c:idx val="0"/>
          <c:order val="1"/>
          <c:tx>
            <c:strRef>
              <c:f>'July 2017'!$T$80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'July 2017'!$V$80</c:f>
              <c:numCache>
                <c:formatCode>General</c:formatCode>
                <c:ptCount val="1"/>
                <c:pt idx="0">
                  <c:v>0.16999999999998749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3-4C0A-9407-78307E8D8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700792"/>
        <c:axId val="653703144"/>
      </c:barChart>
      <c:catAx>
        <c:axId val="653700792"/>
        <c:scaling>
          <c:orientation val="minMax"/>
        </c:scaling>
        <c:delete val="1"/>
        <c:axPos val="l"/>
        <c:majorTickMark val="out"/>
        <c:minorTickMark val="none"/>
        <c:tickLblPos val="none"/>
        <c:crossAx val="653703144"/>
        <c:crosses val="autoZero"/>
        <c:auto val="1"/>
        <c:lblAlgn val="ctr"/>
        <c:lblOffset val="100"/>
        <c:noMultiLvlLbl val="0"/>
      </c:catAx>
      <c:valAx>
        <c:axId val="65370314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65370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'August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'August 2017'!$V$4:$V$11</c:f>
              <c:numCache>
                <c:formatCode>General</c:formatCode>
                <c:ptCount val="8"/>
                <c:pt idx="0">
                  <c:v>39</c:v>
                </c:pt>
                <c:pt idx="1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6-41AE-809D-D3FFD71B2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'August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'August 2017'!$V$20:$V$27</c:f>
              <c:numCache>
                <c:formatCode>General</c:formatCode>
                <c:ptCount val="8"/>
                <c:pt idx="0">
                  <c:v>23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E-4D82-9798-501F0124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'August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'August 2017'!$V$52:$V$54</c:f>
              <c:numCache>
                <c:formatCode>General</c:formatCode>
                <c:ptCount val="3"/>
                <c:pt idx="0">
                  <c:v>25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6-4991-9BCE-D2A6191A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'August 2017'!$T$76:$T$77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'August 2017'!$V$76:$V$77</c:f>
              <c:numCache>
                <c:formatCode>General</c:formatCode>
                <c:ptCount val="2"/>
                <c:pt idx="0">
                  <c:v>10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0-4318-90A9-A4CC4EB2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'August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'August 2017'!$V$36</c:f>
              <c:numCache>
                <c:formatCode>0.00</c:formatCode>
                <c:ptCount val="1"/>
                <c:pt idx="0">
                  <c:v>2.4500000000000455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9-4A03-B5EE-5ED4152FD0C8}"/>
            </c:ext>
          </c:extLst>
        </c:ser>
        <c:ser>
          <c:idx val="1"/>
          <c:order val="1"/>
          <c:tx>
            <c:strRef>
              <c:f>'August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'August 2017'!$V$37</c:f>
              <c:numCache>
                <c:formatCode>0.00</c:formatCode>
                <c:ptCount val="1"/>
                <c:pt idx="0">
                  <c:v>1.8800000000000452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9-4A03-B5EE-5ED4152FD0C8}"/>
            </c:ext>
          </c:extLst>
        </c:ser>
        <c:ser>
          <c:idx val="2"/>
          <c:order val="2"/>
          <c:tx>
            <c:strRef>
              <c:f>'August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'August 2017'!$V$38</c:f>
              <c:numCache>
                <c:formatCode>0.00</c:formatCode>
                <c:ptCount val="1"/>
                <c:pt idx="0">
                  <c:v>0.57999999999999829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69-4A03-B5EE-5ED4152FD0C8}"/>
            </c:ext>
          </c:extLst>
        </c:ser>
        <c:ser>
          <c:idx val="3"/>
          <c:order val="3"/>
          <c:tx>
            <c:strRef>
              <c:f>'August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'August 2017'!$V$39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69-4A03-B5EE-5ED4152FD0C8}"/>
            </c:ext>
          </c:extLst>
        </c:ser>
        <c:ser>
          <c:idx val="4"/>
          <c:order val="4"/>
          <c:tx>
            <c:strRef>
              <c:f>'August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'August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69-4A03-B5EE-5ED4152FD0C8}"/>
            </c:ext>
          </c:extLst>
        </c:ser>
        <c:ser>
          <c:idx val="5"/>
          <c:order val="5"/>
          <c:tx>
            <c:strRef>
              <c:f>'August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'August 2017'!$V$41</c:f>
              <c:numCache>
                <c:formatCode>0.00</c:formatCode>
                <c:ptCount val="1"/>
                <c:pt idx="0">
                  <c:v>1.2300000000000182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69-4A03-B5EE-5ED4152FD0C8}"/>
            </c:ext>
          </c:extLst>
        </c:ser>
        <c:ser>
          <c:idx val="6"/>
          <c:order val="6"/>
          <c:tx>
            <c:strRef>
              <c:f>'August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'August 2017'!$V$42</c:f>
              <c:numCache>
                <c:formatCode>0.00</c:formatCode>
                <c:ptCount val="1"/>
                <c:pt idx="0">
                  <c:v>1.0100000000000051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69-4A03-B5EE-5ED4152FD0C8}"/>
            </c:ext>
          </c:extLst>
        </c:ser>
        <c:ser>
          <c:idx val="7"/>
          <c:order val="7"/>
          <c:tx>
            <c:strRef>
              <c:f>'August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'August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69-4A03-B5EE-5ED4152FD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705104"/>
        <c:axId val="653705496"/>
      </c:barChart>
      <c:catAx>
        <c:axId val="653705104"/>
        <c:scaling>
          <c:orientation val="minMax"/>
        </c:scaling>
        <c:delete val="1"/>
        <c:axPos val="l"/>
        <c:majorTickMark val="none"/>
        <c:minorTickMark val="none"/>
        <c:tickLblPos val="none"/>
        <c:crossAx val="653705496"/>
        <c:crosses val="autoZero"/>
        <c:auto val="1"/>
        <c:lblAlgn val="ctr"/>
        <c:lblOffset val="100"/>
        <c:noMultiLvlLbl val="0"/>
      </c:catAx>
      <c:valAx>
        <c:axId val="653705496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3705104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'August 2017'!$T$85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'August 2017'!$V$85</c:f>
              <c:numCache>
                <c:formatCode>General</c:formatCode>
                <c:ptCount val="1"/>
                <c:pt idx="0">
                  <c:v>5.6400000000000858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B-499C-80C9-04792F372EF4}"/>
            </c:ext>
          </c:extLst>
        </c:ser>
        <c:ser>
          <c:idx val="0"/>
          <c:order val="1"/>
          <c:tx>
            <c:strRef>
              <c:f>'August 2017'!$T$84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'August 2017'!$V$84</c:f>
              <c:numCache>
                <c:formatCode>0.00</c:formatCode>
                <c:ptCount val="1"/>
                <c:pt idx="0">
                  <c:v>1.5100000000000264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B-499C-80C9-04792F37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706672"/>
        <c:axId val="653706280"/>
      </c:barChart>
      <c:catAx>
        <c:axId val="653706672"/>
        <c:scaling>
          <c:orientation val="minMax"/>
        </c:scaling>
        <c:delete val="1"/>
        <c:axPos val="l"/>
        <c:majorTickMark val="out"/>
        <c:minorTickMark val="none"/>
        <c:tickLblPos val="none"/>
        <c:crossAx val="653706280"/>
        <c:crosses val="autoZero"/>
        <c:auto val="1"/>
        <c:lblAlgn val="ctr"/>
        <c:lblOffset val="100"/>
        <c:noMultiLvlLbl val="0"/>
      </c:catAx>
      <c:valAx>
        <c:axId val="653706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370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'September 2017'!$S$4:$S$11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'September 2017'!$U$4:$U$11</c:f>
              <c:numCache>
                <c:formatCode>General</c:formatCode>
                <c:ptCount val="8"/>
                <c:pt idx="0">
                  <c:v>31</c:v>
                </c:pt>
                <c:pt idx="1">
                  <c:v>28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E-4128-B8ED-9191D9FE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'January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'January 2017'!$V$36</c:f>
              <c:numCache>
                <c:formatCode>0.00</c:formatCode>
                <c:ptCount val="1"/>
                <c:pt idx="0">
                  <c:v>1.4400000000000119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F-46A3-BB47-5EC4FF684A1E}"/>
            </c:ext>
          </c:extLst>
        </c:ser>
        <c:ser>
          <c:idx val="1"/>
          <c:order val="1"/>
          <c:tx>
            <c:strRef>
              <c:f>'January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'January 2017'!$V$37</c:f>
              <c:numCache>
                <c:formatCode>0.00</c:formatCode>
                <c:ptCount val="1"/>
                <c:pt idx="0">
                  <c:v>1.8000000000000256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F-46A3-BB47-5EC4FF684A1E}"/>
            </c:ext>
          </c:extLst>
        </c:ser>
        <c:ser>
          <c:idx val="2"/>
          <c:order val="2"/>
          <c:tx>
            <c:strRef>
              <c:f>'January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'January 2017'!$V$38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F-46A3-BB47-5EC4FF684A1E}"/>
            </c:ext>
          </c:extLst>
        </c:ser>
        <c:ser>
          <c:idx val="3"/>
          <c:order val="3"/>
          <c:tx>
            <c:strRef>
              <c:f>'January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'January 2017'!$V$39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DF-46A3-BB47-5EC4FF684A1E}"/>
            </c:ext>
          </c:extLst>
        </c:ser>
        <c:ser>
          <c:idx val="4"/>
          <c:order val="4"/>
          <c:tx>
            <c:strRef>
              <c:f>'January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'January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DF-46A3-BB47-5EC4FF684A1E}"/>
            </c:ext>
          </c:extLst>
        </c:ser>
        <c:ser>
          <c:idx val="5"/>
          <c:order val="5"/>
          <c:tx>
            <c:strRef>
              <c:f>'January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'January 2017'!$V$41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DF-46A3-BB47-5EC4FF684A1E}"/>
            </c:ext>
          </c:extLst>
        </c:ser>
        <c:ser>
          <c:idx val="6"/>
          <c:order val="6"/>
          <c:tx>
            <c:strRef>
              <c:f>'January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'January 2017'!$V$42</c:f>
              <c:numCache>
                <c:formatCode>0.00</c:formatCode>
                <c:ptCount val="1"/>
                <c:pt idx="0">
                  <c:v>0.91000000000002501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DF-46A3-BB47-5EC4FF684A1E}"/>
            </c:ext>
          </c:extLst>
        </c:ser>
        <c:ser>
          <c:idx val="7"/>
          <c:order val="7"/>
          <c:tx>
            <c:strRef>
              <c:f>'January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'January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DF-46A3-BB47-5EC4FF684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523048"/>
        <c:axId val="359523440"/>
      </c:barChart>
      <c:catAx>
        <c:axId val="359523048"/>
        <c:scaling>
          <c:orientation val="minMax"/>
        </c:scaling>
        <c:delete val="1"/>
        <c:axPos val="l"/>
        <c:majorTickMark val="none"/>
        <c:minorTickMark val="none"/>
        <c:tickLblPos val="none"/>
        <c:crossAx val="359523440"/>
        <c:crosses val="autoZero"/>
        <c:auto val="1"/>
        <c:lblAlgn val="ctr"/>
        <c:lblOffset val="100"/>
        <c:noMultiLvlLbl val="0"/>
      </c:catAx>
      <c:valAx>
        <c:axId val="35952344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359523048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'September 2017'!$S$20:$S$27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'September 2017'!$U$20:$U$27</c:f>
              <c:numCache>
                <c:formatCode>General</c:formatCode>
                <c:ptCount val="8"/>
                <c:pt idx="0">
                  <c:v>13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6-4E6E-B7D8-ABD5A7CF6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'September 2017'!$S$52:$S$54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'September 2017'!$U$52:$U$54</c:f>
              <c:numCache>
                <c:formatCode>General</c:formatCode>
                <c:ptCount val="3"/>
                <c:pt idx="0">
                  <c:v>22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F-47A9-91FB-D710CECC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'September 2017'!$S$83:$S$84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'September 2017'!$U$83:$U$84</c:f>
              <c:numCache>
                <c:formatCode>General</c:formatCode>
                <c:ptCount val="2"/>
                <c:pt idx="0">
                  <c:v>9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6-4B12-8849-F181FF6E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'September 2017'!$S$36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'September 2017'!$U$36</c:f>
              <c:numCache>
                <c:formatCode>0.00</c:formatCode>
                <c:ptCount val="1"/>
                <c:pt idx="0">
                  <c:v>3.660000000000025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D-4F93-8035-2EECF8270E4A}"/>
            </c:ext>
          </c:extLst>
        </c:ser>
        <c:ser>
          <c:idx val="1"/>
          <c:order val="1"/>
          <c:tx>
            <c:strRef>
              <c:f>'September 2017'!$S$37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'September 2017'!$U$37</c:f>
              <c:numCache>
                <c:formatCode>0.00</c:formatCode>
                <c:ptCount val="1"/>
                <c:pt idx="0">
                  <c:v>2.3800000000000381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D-4F93-8035-2EECF8270E4A}"/>
            </c:ext>
          </c:extLst>
        </c:ser>
        <c:ser>
          <c:idx val="2"/>
          <c:order val="2"/>
          <c:tx>
            <c:strRef>
              <c:f>'September 2017'!$S$38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'September 2017'!$U$38</c:f>
              <c:numCache>
                <c:formatCode>0.00</c:formatCode>
                <c:ptCount val="1"/>
                <c:pt idx="0">
                  <c:v>0.40999999999999659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D-4F93-8035-2EECF8270E4A}"/>
            </c:ext>
          </c:extLst>
        </c:ser>
        <c:ser>
          <c:idx val="3"/>
          <c:order val="3"/>
          <c:tx>
            <c:strRef>
              <c:f>'September 2017'!$S$39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'September 2017'!$U$39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D-4F93-8035-2EECF8270E4A}"/>
            </c:ext>
          </c:extLst>
        </c:ser>
        <c:ser>
          <c:idx val="4"/>
          <c:order val="4"/>
          <c:tx>
            <c:strRef>
              <c:f>'September 2017'!$S$40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'September 2017'!$U$40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D-4F93-8035-2EECF8270E4A}"/>
            </c:ext>
          </c:extLst>
        </c:ser>
        <c:ser>
          <c:idx val="5"/>
          <c:order val="5"/>
          <c:tx>
            <c:strRef>
              <c:f>'September 2017'!$S$41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'September 2017'!$U$41</c:f>
              <c:numCache>
                <c:formatCode>0.00</c:formatCode>
                <c:ptCount val="1"/>
                <c:pt idx="0">
                  <c:v>-0.38999999999998636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D-4F93-8035-2EECF8270E4A}"/>
            </c:ext>
          </c:extLst>
        </c:ser>
        <c:ser>
          <c:idx val="6"/>
          <c:order val="6"/>
          <c:tx>
            <c:strRef>
              <c:f>'September 2017'!$S$42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'September 2017'!$U$42</c:f>
              <c:numCache>
                <c:formatCode>0.00</c:formatCode>
                <c:ptCount val="1"/>
                <c:pt idx="0">
                  <c:v>2.9999999999986926E-2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7D-4F93-8035-2EECF8270E4A}"/>
            </c:ext>
          </c:extLst>
        </c:ser>
        <c:ser>
          <c:idx val="7"/>
          <c:order val="7"/>
          <c:tx>
            <c:strRef>
              <c:f>'September 2017'!$S$43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'September 2017'!$U$43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7D-4F93-8035-2EECF8270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4480"/>
        <c:axId val="657456248"/>
      </c:barChart>
      <c:catAx>
        <c:axId val="657464480"/>
        <c:scaling>
          <c:orientation val="minMax"/>
        </c:scaling>
        <c:delete val="1"/>
        <c:axPos val="l"/>
        <c:majorTickMark val="none"/>
        <c:minorTickMark val="none"/>
        <c:tickLblPos val="none"/>
        <c:crossAx val="657456248"/>
        <c:crosses val="autoZero"/>
        <c:auto val="1"/>
        <c:lblAlgn val="ctr"/>
        <c:lblOffset val="100"/>
        <c:noMultiLvlLbl val="0"/>
      </c:catAx>
      <c:valAx>
        <c:axId val="65745624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746448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'September 2017'!$S$100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'September 2017'!$U$100</c:f>
              <c:numCache>
                <c:formatCode>General</c:formatCode>
                <c:ptCount val="1"/>
                <c:pt idx="0">
                  <c:v>3.8300000000000267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38D-95CA-D9681756C35C}"/>
            </c:ext>
          </c:extLst>
        </c:ser>
        <c:ser>
          <c:idx val="0"/>
          <c:order val="1"/>
          <c:tx>
            <c:strRef>
              <c:f>'September 2017'!$S$99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'September 2017'!$U$99</c:f>
              <c:numCache>
                <c:formatCode>General</c:formatCode>
                <c:ptCount val="1"/>
                <c:pt idx="0">
                  <c:v>2.2600000000000335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1-438D-95CA-D9681756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1344"/>
        <c:axId val="657453504"/>
      </c:barChart>
      <c:catAx>
        <c:axId val="657461344"/>
        <c:scaling>
          <c:orientation val="minMax"/>
        </c:scaling>
        <c:delete val="1"/>
        <c:axPos val="l"/>
        <c:majorTickMark val="out"/>
        <c:minorTickMark val="none"/>
        <c:tickLblPos val="none"/>
        <c:crossAx val="657453504"/>
        <c:crosses val="autoZero"/>
        <c:auto val="1"/>
        <c:lblAlgn val="ctr"/>
        <c:lblOffset val="100"/>
        <c:noMultiLvlLbl val="0"/>
      </c:catAx>
      <c:valAx>
        <c:axId val="6574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746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'October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'October 2017'!$V$4:$V$11</c:f>
              <c:numCache>
                <c:formatCode>General</c:formatCode>
                <c:ptCount val="8"/>
                <c:pt idx="0">
                  <c:v>36</c:v>
                </c:pt>
                <c:pt idx="1">
                  <c:v>38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2-4DC4-B21E-BA74508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'October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'October 2017'!$V$20:$V$27</c:f>
              <c:numCache>
                <c:formatCode>General</c:formatCode>
                <c:ptCount val="8"/>
                <c:pt idx="0">
                  <c:v>23</c:v>
                </c:pt>
                <c:pt idx="1">
                  <c:v>23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4-4344-81FC-A281E491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'October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'October 2017'!$V$52:$V$54</c:f>
              <c:numCache>
                <c:formatCode>General</c:formatCode>
                <c:ptCount val="3"/>
                <c:pt idx="0">
                  <c:v>29</c:v>
                </c:pt>
                <c:pt idx="1">
                  <c:v>20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2-470B-8192-3CF4ED360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82E-2"/>
          <c:y val="0.19432888597258677"/>
          <c:w val="0.83904308836395469"/>
          <c:h val="0.77789333624974621"/>
        </c:manualLayout>
      </c:layout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'October 2017'!$T$83:$T$84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'October 2017'!$V$83:$V$84</c:f>
              <c:numCache>
                <c:formatCode>General</c:formatCode>
                <c:ptCount val="2"/>
                <c:pt idx="0">
                  <c:v>13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4-4C90-B192-8E406E0BD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'October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'October 2017'!$V$36</c:f>
              <c:numCache>
                <c:formatCode>0.00</c:formatCode>
                <c:ptCount val="1"/>
                <c:pt idx="0">
                  <c:v>3.9700000000000131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A-4409-B6EC-ACF68B23F2A5}"/>
            </c:ext>
          </c:extLst>
        </c:ser>
        <c:ser>
          <c:idx val="1"/>
          <c:order val="1"/>
          <c:tx>
            <c:strRef>
              <c:f>'October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'October 2017'!$V$37</c:f>
              <c:numCache>
                <c:formatCode>0.00</c:formatCode>
                <c:ptCount val="1"/>
                <c:pt idx="0">
                  <c:v>1.8600000000000705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A-4409-B6EC-ACF68B23F2A5}"/>
            </c:ext>
          </c:extLst>
        </c:ser>
        <c:ser>
          <c:idx val="2"/>
          <c:order val="2"/>
          <c:tx>
            <c:strRef>
              <c:f>'October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'October 2017'!$V$38</c:f>
              <c:numCache>
                <c:formatCode>0.00</c:formatCode>
                <c:ptCount val="1"/>
                <c:pt idx="0">
                  <c:v>0.28000000000000114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A-4409-B6EC-ACF68B23F2A5}"/>
            </c:ext>
          </c:extLst>
        </c:ser>
        <c:ser>
          <c:idx val="3"/>
          <c:order val="3"/>
          <c:tx>
            <c:strRef>
              <c:f>'October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'October 2017'!$V$39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6A-4409-B6EC-ACF68B23F2A5}"/>
            </c:ext>
          </c:extLst>
        </c:ser>
        <c:ser>
          <c:idx val="4"/>
          <c:order val="4"/>
          <c:tx>
            <c:strRef>
              <c:f>'October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'October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A-4409-B6EC-ACF68B23F2A5}"/>
            </c:ext>
          </c:extLst>
        </c:ser>
        <c:ser>
          <c:idx val="5"/>
          <c:order val="5"/>
          <c:tx>
            <c:strRef>
              <c:f>'October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'October 2017'!$V$41</c:f>
              <c:numCache>
                <c:formatCode>0.00</c:formatCode>
                <c:ptCount val="1"/>
                <c:pt idx="0">
                  <c:v>0.28999999999999915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6A-4409-B6EC-ACF68B23F2A5}"/>
            </c:ext>
          </c:extLst>
        </c:ser>
        <c:ser>
          <c:idx val="6"/>
          <c:order val="6"/>
          <c:tx>
            <c:strRef>
              <c:f>'October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'October 2017'!$V$42</c:f>
              <c:numCache>
                <c:formatCode>0.00</c:formatCode>
                <c:ptCount val="1"/>
                <c:pt idx="0">
                  <c:v>-0.35000000000000142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6A-4409-B6EC-ACF68B23F2A5}"/>
            </c:ext>
          </c:extLst>
        </c:ser>
        <c:ser>
          <c:idx val="7"/>
          <c:order val="7"/>
          <c:tx>
            <c:strRef>
              <c:f>'October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'October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6A-4409-B6EC-ACF68B23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3696"/>
        <c:axId val="657464088"/>
      </c:barChart>
      <c:catAx>
        <c:axId val="657463696"/>
        <c:scaling>
          <c:orientation val="minMax"/>
        </c:scaling>
        <c:delete val="1"/>
        <c:axPos val="l"/>
        <c:majorTickMark val="none"/>
        <c:minorTickMark val="none"/>
        <c:tickLblPos val="none"/>
        <c:crossAx val="657464088"/>
        <c:crosses val="autoZero"/>
        <c:auto val="1"/>
        <c:lblAlgn val="ctr"/>
        <c:lblOffset val="100"/>
        <c:noMultiLvlLbl val="0"/>
      </c:catAx>
      <c:valAx>
        <c:axId val="65746408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7463696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'January 2017'!$T$83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'January 2017'!$V$83</c:f>
              <c:numCache>
                <c:formatCode>General</c:formatCode>
                <c:ptCount val="1"/>
                <c:pt idx="0">
                  <c:v>2.4800000000000608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2-4CB1-A142-AA3982A4FD8F}"/>
            </c:ext>
          </c:extLst>
        </c:ser>
        <c:ser>
          <c:idx val="0"/>
          <c:order val="1"/>
          <c:tx>
            <c:strRef>
              <c:f>'January 2017'!$T$82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'January 2017'!$V$82</c:f>
              <c:numCache>
                <c:formatCode>General</c:formatCode>
                <c:ptCount val="1"/>
                <c:pt idx="0">
                  <c:v>1.6700000000000017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2-4CB1-A142-AA3982A4F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521480"/>
        <c:axId val="359522656"/>
      </c:barChart>
      <c:catAx>
        <c:axId val="359521480"/>
        <c:scaling>
          <c:orientation val="minMax"/>
        </c:scaling>
        <c:delete val="1"/>
        <c:axPos val="l"/>
        <c:majorTickMark val="out"/>
        <c:minorTickMark val="none"/>
        <c:tickLblPos val="none"/>
        <c:crossAx val="359522656"/>
        <c:crosses val="autoZero"/>
        <c:auto val="1"/>
        <c:lblAlgn val="ctr"/>
        <c:lblOffset val="100"/>
        <c:noMultiLvlLbl val="0"/>
      </c:catAx>
      <c:valAx>
        <c:axId val="3595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9521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'October 2017'!$T$100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'October 2017'!$V$100</c:f>
              <c:numCache>
                <c:formatCode>0.00</c:formatCode>
                <c:ptCount val="1"/>
                <c:pt idx="0">
                  <c:v>4.9000000000000909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8-4820-A5D4-6BB0553E9BF6}"/>
            </c:ext>
          </c:extLst>
        </c:ser>
        <c:ser>
          <c:idx val="0"/>
          <c:order val="1"/>
          <c:tx>
            <c:strRef>
              <c:f>'October 2017'!$T$99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'October 2017'!$V$99</c:f>
              <c:numCache>
                <c:formatCode>General</c:formatCode>
                <c:ptCount val="1"/>
                <c:pt idx="0">
                  <c:v>1.1499999999999915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8-4820-A5D4-6BB0553E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58208"/>
        <c:axId val="657456640"/>
      </c:barChart>
      <c:catAx>
        <c:axId val="657458208"/>
        <c:scaling>
          <c:orientation val="minMax"/>
        </c:scaling>
        <c:delete val="1"/>
        <c:axPos val="l"/>
        <c:majorTickMark val="out"/>
        <c:minorTickMark val="none"/>
        <c:tickLblPos val="none"/>
        <c:crossAx val="657456640"/>
        <c:crosses val="autoZero"/>
        <c:auto val="1"/>
        <c:lblAlgn val="ctr"/>
        <c:lblOffset val="100"/>
        <c:noMultiLvlLbl val="0"/>
      </c:catAx>
      <c:valAx>
        <c:axId val="65745664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65745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'November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'November 2017'!$V$4:$V$11</c:f>
              <c:numCache>
                <c:formatCode>General</c:formatCode>
                <c:ptCount val="8"/>
                <c:pt idx="0">
                  <c:v>36</c:v>
                </c:pt>
                <c:pt idx="1">
                  <c:v>20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4-4D45-8CF7-09F62B8B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'November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'November 2017'!$V$20:$V$27</c:f>
              <c:numCache>
                <c:formatCode>General</c:formatCode>
                <c:ptCount val="8"/>
                <c:pt idx="0">
                  <c:v>23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6-4922-A5EE-15FA38EF2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'November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'November 2017'!$V$52:$V$54</c:f>
              <c:numCache>
                <c:formatCode>General</c:formatCode>
                <c:ptCount val="3"/>
                <c:pt idx="0">
                  <c:v>24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1-46C1-BC31-703DA612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82E-2"/>
          <c:y val="0.19432888597258677"/>
          <c:w val="0.83904308836395469"/>
          <c:h val="0.77789333624974621"/>
        </c:manualLayout>
      </c:layout>
      <c:pie3DChart>
        <c:varyColors val="1"/>
        <c:ser>
          <c:idx val="1"/>
          <c:order val="0"/>
          <c:tx>
            <c:v>Long / Short Entries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'November 2017'!$T$83:$T$84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'November 2017'!$V$83:$V$84</c:f>
              <c:numCache>
                <c:formatCode>General</c:formatCode>
                <c:ptCount val="2"/>
                <c:pt idx="0">
                  <c:v>11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3-49B7-9C02-D5E27C8D9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'November 2017'!$T$36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'November 2017'!$V$36</c:f>
              <c:numCache>
                <c:formatCode>0.00</c:formatCode>
                <c:ptCount val="1"/>
                <c:pt idx="0">
                  <c:v>5.9700000000000095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E-4E59-A85C-38A1F5CA67C2}"/>
            </c:ext>
          </c:extLst>
        </c:ser>
        <c:ser>
          <c:idx val="1"/>
          <c:order val="1"/>
          <c:tx>
            <c:strRef>
              <c:f>'November 2017'!$T$37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'November 2017'!$V$37</c:f>
              <c:numCache>
                <c:formatCode>0.00</c:formatCode>
                <c:ptCount val="1"/>
                <c:pt idx="0">
                  <c:v>1.1200000000000081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E-4E59-A85C-38A1F5CA67C2}"/>
            </c:ext>
          </c:extLst>
        </c:ser>
        <c:ser>
          <c:idx val="2"/>
          <c:order val="2"/>
          <c:tx>
            <c:strRef>
              <c:f>'November 2017'!$T$38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'November 2017'!$V$38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E-4E59-A85C-38A1F5CA67C2}"/>
            </c:ext>
          </c:extLst>
        </c:ser>
        <c:ser>
          <c:idx val="3"/>
          <c:order val="3"/>
          <c:tx>
            <c:strRef>
              <c:f>'November 2017'!$T$39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'November 2017'!$V$39</c:f>
              <c:numCache>
                <c:formatCode>0.00</c:formatCode>
                <c:ptCount val="1"/>
                <c:pt idx="0">
                  <c:v>0.71000000000000796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0E-4E59-A85C-38A1F5CA67C2}"/>
            </c:ext>
          </c:extLst>
        </c:ser>
        <c:ser>
          <c:idx val="4"/>
          <c:order val="4"/>
          <c:tx>
            <c:strRef>
              <c:f>'November 2017'!$T$40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'November 2017'!$V$40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0E-4E59-A85C-38A1F5CA67C2}"/>
            </c:ext>
          </c:extLst>
        </c:ser>
        <c:ser>
          <c:idx val="5"/>
          <c:order val="5"/>
          <c:tx>
            <c:strRef>
              <c:f>'November 2017'!$T$41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'November 2017'!$V$41</c:f>
              <c:numCache>
                <c:formatCode>0.00</c:formatCode>
                <c:ptCount val="1"/>
                <c:pt idx="0">
                  <c:v>-0.32000000000000028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0E-4E59-A85C-38A1F5CA67C2}"/>
            </c:ext>
          </c:extLst>
        </c:ser>
        <c:ser>
          <c:idx val="6"/>
          <c:order val="6"/>
          <c:tx>
            <c:strRef>
              <c:f>'November 2017'!$T$42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'November 2017'!$V$42</c:f>
              <c:numCache>
                <c:formatCode>0.00</c:formatCode>
                <c:ptCount val="1"/>
                <c:pt idx="0">
                  <c:v>0.57999999999999829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0E-4E59-A85C-38A1F5CA67C2}"/>
            </c:ext>
          </c:extLst>
        </c:ser>
        <c:ser>
          <c:idx val="7"/>
          <c:order val="7"/>
          <c:tx>
            <c:strRef>
              <c:f>'November 2017'!$T$43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'November 2017'!$V$43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0E-4E59-A85C-38A1F5CA6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0560"/>
        <c:axId val="657462128"/>
      </c:barChart>
      <c:catAx>
        <c:axId val="657460560"/>
        <c:scaling>
          <c:orientation val="minMax"/>
        </c:scaling>
        <c:delete val="1"/>
        <c:axPos val="l"/>
        <c:majorTickMark val="none"/>
        <c:minorTickMark val="none"/>
        <c:tickLblPos val="none"/>
        <c:crossAx val="657462128"/>
        <c:crosses val="autoZero"/>
        <c:auto val="1"/>
        <c:lblAlgn val="ctr"/>
        <c:lblOffset val="100"/>
        <c:noMultiLvlLbl val="0"/>
      </c:catAx>
      <c:valAx>
        <c:axId val="65746212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746056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'November 2017'!$T$100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'November 2017'!$V$100</c:f>
              <c:numCache>
                <c:formatCode>0.00</c:formatCode>
                <c:ptCount val="1"/>
                <c:pt idx="0">
                  <c:v>5.3300000000000125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7-4198-A464-58B3A3B94D96}"/>
            </c:ext>
          </c:extLst>
        </c:ser>
        <c:ser>
          <c:idx val="0"/>
          <c:order val="1"/>
          <c:tx>
            <c:strRef>
              <c:f>'November 2017'!$T$99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'November 2017'!$V$99</c:f>
              <c:numCache>
                <c:formatCode>General</c:formatCode>
                <c:ptCount val="1"/>
                <c:pt idx="0">
                  <c:v>2.7300000000000111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7-4198-A464-58B3A3B94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58992"/>
        <c:axId val="657459384"/>
      </c:barChart>
      <c:catAx>
        <c:axId val="657458992"/>
        <c:scaling>
          <c:orientation val="minMax"/>
        </c:scaling>
        <c:delete val="1"/>
        <c:axPos val="l"/>
        <c:majorTickMark val="out"/>
        <c:minorTickMark val="none"/>
        <c:tickLblPos val="none"/>
        <c:crossAx val="657459384"/>
        <c:crosses val="autoZero"/>
        <c:auto val="1"/>
        <c:lblAlgn val="ctr"/>
        <c:lblOffset val="100"/>
        <c:noMultiLvlLbl val="0"/>
      </c:catAx>
      <c:valAx>
        <c:axId val="6574593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65745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'December 2017'!$T$5:$T$12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'December 2017'!$V$5:$V$12</c:f>
              <c:numCache>
                <c:formatCode>General</c:formatCode>
                <c:ptCount val="8"/>
                <c:pt idx="0">
                  <c:v>18</c:v>
                </c:pt>
                <c:pt idx="1">
                  <c:v>25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F-44D9-80FE-07FFFC15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'December 2017'!$T$21:$T$28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'December 2017'!$V$21:$V$28</c:f>
              <c:numCache>
                <c:formatCode>General</c:formatCode>
                <c:ptCount val="8"/>
                <c:pt idx="0">
                  <c:v>10</c:v>
                </c:pt>
                <c:pt idx="1">
                  <c:v>17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1-435E-AF59-AF7533CD1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'December 2017'!$T$53:$T$55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'December 2017'!$V$53:$V$55</c:f>
              <c:numCache>
                <c:formatCode>General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404E-BAEC-16035958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'February 2017'!$T$4:$T$11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'February 2017'!$V$4:$V$11</c:f>
              <c:numCache>
                <c:formatCode>General</c:formatCode>
                <c:ptCount val="8"/>
                <c:pt idx="0">
                  <c:v>25</c:v>
                </c:pt>
                <c:pt idx="1">
                  <c:v>30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F-4240-BFD4-7A899C7A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 Entries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'December 2017'!$T$84:$T$85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'December 2017'!$V$84:$V$85</c:f>
              <c:numCache>
                <c:formatCode>General</c:formatCode>
                <c:ptCount val="2"/>
                <c:pt idx="0">
                  <c:v>7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E-40A7-8AA5-90EA17130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'December 2017'!$T$37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'December 2017'!$V$37</c:f>
              <c:numCache>
                <c:formatCode>0.00</c:formatCode>
                <c:ptCount val="1"/>
                <c:pt idx="0">
                  <c:v>1.7399999999999949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0-4D57-91B9-F4ED8FCAC068}"/>
            </c:ext>
          </c:extLst>
        </c:ser>
        <c:ser>
          <c:idx val="1"/>
          <c:order val="1"/>
          <c:tx>
            <c:strRef>
              <c:f>'December 2017'!$T$38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'December 2017'!$V$38</c:f>
              <c:numCache>
                <c:formatCode>0.00</c:formatCode>
                <c:ptCount val="1"/>
                <c:pt idx="0">
                  <c:v>6.0000000000016485E-2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0-4D57-91B9-F4ED8FCAC068}"/>
            </c:ext>
          </c:extLst>
        </c:ser>
        <c:ser>
          <c:idx val="2"/>
          <c:order val="2"/>
          <c:tx>
            <c:strRef>
              <c:f>'December 2017'!$T$39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'December 2017'!$V$39</c:f>
              <c:numCache>
                <c:formatCode>0.00</c:formatCode>
                <c:ptCount val="1"/>
                <c:pt idx="0">
                  <c:v>-0.15999999999999659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0-4D57-91B9-F4ED8FCAC068}"/>
            </c:ext>
          </c:extLst>
        </c:ser>
        <c:ser>
          <c:idx val="3"/>
          <c:order val="3"/>
          <c:tx>
            <c:strRef>
              <c:f>'December 2017'!$T$40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'December 2017'!$V$40</c:f>
              <c:numCache>
                <c:formatCode>0.00</c:formatCode>
                <c:ptCount val="1"/>
                <c:pt idx="0">
                  <c:v>-0.46999999999999886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0-4D57-91B9-F4ED8FCAC068}"/>
            </c:ext>
          </c:extLst>
        </c:ser>
        <c:ser>
          <c:idx val="4"/>
          <c:order val="4"/>
          <c:tx>
            <c:strRef>
              <c:f>'December 2017'!$T$41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'December 2017'!$V$41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0-4D57-91B9-F4ED8FCAC068}"/>
            </c:ext>
          </c:extLst>
        </c:ser>
        <c:ser>
          <c:idx val="5"/>
          <c:order val="5"/>
          <c:tx>
            <c:strRef>
              <c:f>'December 2017'!$T$42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'December 2017'!$V$42</c:f>
              <c:numCache>
                <c:formatCode>0.00</c:formatCode>
                <c:ptCount val="1"/>
                <c:pt idx="0">
                  <c:v>6.0000000000002274E-2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0-4D57-91B9-F4ED8FCAC068}"/>
            </c:ext>
          </c:extLst>
        </c:ser>
        <c:ser>
          <c:idx val="6"/>
          <c:order val="6"/>
          <c:tx>
            <c:strRef>
              <c:f>'December 2017'!$T$43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'December 2017'!$V$43</c:f>
              <c:numCache>
                <c:formatCode>0.00</c:formatCode>
                <c:ptCount val="1"/>
                <c:pt idx="0">
                  <c:v>0.3300000000000054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90-4D57-91B9-F4ED8FCAC068}"/>
            </c:ext>
          </c:extLst>
        </c:ser>
        <c:ser>
          <c:idx val="7"/>
          <c:order val="7"/>
          <c:tx>
            <c:strRef>
              <c:f>'December 2017'!$T$44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'December 2017'!$V$44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90-4D57-91B9-F4ED8FCA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8792"/>
        <c:axId val="657468008"/>
      </c:barChart>
      <c:catAx>
        <c:axId val="657468792"/>
        <c:scaling>
          <c:orientation val="minMax"/>
        </c:scaling>
        <c:delete val="1"/>
        <c:axPos val="l"/>
        <c:majorTickMark val="none"/>
        <c:minorTickMark val="none"/>
        <c:tickLblPos val="none"/>
        <c:crossAx val="657468008"/>
        <c:crosses val="autoZero"/>
        <c:auto val="1"/>
        <c:lblAlgn val="ctr"/>
        <c:lblOffset val="100"/>
        <c:noMultiLvlLbl val="0"/>
      </c:catAx>
      <c:valAx>
        <c:axId val="65746800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57468792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'December 2017'!$T$85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'December 2017'!$V$85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5-455B-8611-3B70086805A9}"/>
            </c:ext>
          </c:extLst>
        </c:ser>
        <c:ser>
          <c:idx val="0"/>
          <c:order val="1"/>
          <c:tx>
            <c:strRef>
              <c:f>'December 2017'!$T$84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'December 2017'!$V$84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5-455B-8611-3B700868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66048"/>
        <c:axId val="657468400"/>
      </c:barChart>
      <c:catAx>
        <c:axId val="657466048"/>
        <c:scaling>
          <c:orientation val="minMax"/>
        </c:scaling>
        <c:delete val="1"/>
        <c:axPos val="l"/>
        <c:majorTickMark val="out"/>
        <c:minorTickMark val="none"/>
        <c:tickLblPos val="none"/>
        <c:crossAx val="657468400"/>
        <c:crosses val="autoZero"/>
        <c:auto val="1"/>
        <c:lblAlgn val="ctr"/>
        <c:lblOffset val="100"/>
        <c:noMultiLvlLbl val="0"/>
      </c:catAx>
      <c:valAx>
        <c:axId val="65746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5746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'Q1'!$A$2:$A$9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'Q1'!$C$2:$C$9</c:f>
              <c:numCache>
                <c:formatCode>General</c:formatCode>
                <c:ptCount val="8"/>
                <c:pt idx="0">
                  <c:v>111</c:v>
                </c:pt>
                <c:pt idx="1">
                  <c:v>74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C-421B-BE84-92C077ED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'Q1'!$A$12:$A$19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'Q1'!$C$12:$C$19</c:f>
              <c:numCache>
                <c:formatCode>General</c:formatCode>
                <c:ptCount val="8"/>
                <c:pt idx="0">
                  <c:v>59</c:v>
                </c:pt>
                <c:pt idx="1">
                  <c:v>44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A-4766-8BBE-9E6E4BF58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'Q1'!$A$22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'Q1'!$C$22</c:f>
              <c:numCache>
                <c:formatCode>0.00</c:formatCode>
                <c:ptCount val="1"/>
                <c:pt idx="0">
                  <c:v>4.1100000000000136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1-4058-9829-B0BE95C12719}"/>
            </c:ext>
          </c:extLst>
        </c:ser>
        <c:ser>
          <c:idx val="1"/>
          <c:order val="1"/>
          <c:tx>
            <c:strRef>
              <c:f>'Q1'!$A$23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'Q1'!$C$23</c:f>
              <c:numCache>
                <c:formatCode>0.00</c:formatCode>
                <c:ptCount val="1"/>
                <c:pt idx="0">
                  <c:v>2.1800000000000388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1-4058-9829-B0BE95C12719}"/>
            </c:ext>
          </c:extLst>
        </c:ser>
        <c:ser>
          <c:idx val="2"/>
          <c:order val="2"/>
          <c:tx>
            <c:strRef>
              <c:f>'Q1'!$A$24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'Q1'!$C$24</c:f>
              <c:numCache>
                <c:formatCode>0.00</c:formatCode>
                <c:ptCount val="1"/>
                <c:pt idx="0">
                  <c:v>0.60999999999999943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1-4058-9829-B0BE95C12719}"/>
            </c:ext>
          </c:extLst>
        </c:ser>
        <c:ser>
          <c:idx val="3"/>
          <c:order val="3"/>
          <c:tx>
            <c:strRef>
              <c:f>'Q1'!$A$25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'Q1'!$C$25</c:f>
              <c:numCache>
                <c:formatCode>0.00</c:formatCode>
                <c:ptCount val="1"/>
                <c:pt idx="0">
                  <c:v>-0.30000000000000426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1-4058-9829-B0BE95C12719}"/>
            </c:ext>
          </c:extLst>
        </c:ser>
        <c:ser>
          <c:idx val="4"/>
          <c:order val="4"/>
          <c:tx>
            <c:strRef>
              <c:f>'Q1'!$A$26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'Q1'!$C$26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1-4058-9829-B0BE95C12719}"/>
            </c:ext>
          </c:extLst>
        </c:ser>
        <c:ser>
          <c:idx val="5"/>
          <c:order val="5"/>
          <c:tx>
            <c:strRef>
              <c:f>'Q1'!$A$27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'Q1'!$C$27</c:f>
              <c:numCache>
                <c:formatCode>0.00</c:formatCode>
                <c:ptCount val="1"/>
                <c:pt idx="0">
                  <c:v>-0.30999999999999517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F1-4058-9829-B0BE95C12719}"/>
            </c:ext>
          </c:extLst>
        </c:ser>
        <c:ser>
          <c:idx val="6"/>
          <c:order val="6"/>
          <c:tx>
            <c:strRef>
              <c:f>'Q1'!$A$28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'Q1'!$C$28</c:f>
              <c:numCache>
                <c:formatCode>0.00</c:formatCode>
                <c:ptCount val="1"/>
                <c:pt idx="0">
                  <c:v>3.0100000000000406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F1-4058-9829-B0BE95C12719}"/>
            </c:ext>
          </c:extLst>
        </c:ser>
        <c:ser>
          <c:idx val="7"/>
          <c:order val="7"/>
          <c:tx>
            <c:strRef>
              <c:f>'Q1'!$A$29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'Q1'!$C$29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F1-4058-9829-B0BE95C1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318376"/>
        <c:axId val="697315240"/>
      </c:barChart>
      <c:catAx>
        <c:axId val="697318376"/>
        <c:scaling>
          <c:orientation val="minMax"/>
        </c:scaling>
        <c:delete val="1"/>
        <c:axPos val="l"/>
        <c:majorTickMark val="none"/>
        <c:minorTickMark val="none"/>
        <c:tickLblPos val="none"/>
        <c:crossAx val="697315240"/>
        <c:crosses val="autoZero"/>
        <c:auto val="1"/>
        <c:lblAlgn val="ctr"/>
        <c:lblOffset val="100"/>
        <c:noMultiLvlLbl val="0"/>
      </c:catAx>
      <c:valAx>
        <c:axId val="69731524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97318376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'Q1'!$A$32:$A$34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'Q1'!$C$32:$C$34</c:f>
              <c:numCache>
                <c:formatCode>General</c:formatCode>
                <c:ptCount val="3"/>
                <c:pt idx="0">
                  <c:v>60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B-49B9-88C8-AC3160A42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'Q1'!$A$54:$A$55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'Q1'!$C$54:$C$55</c:f>
              <c:numCache>
                <c:formatCode>General</c:formatCode>
                <c:ptCount val="2"/>
                <c:pt idx="0">
                  <c:v>31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8-439A-B327-E32FBF2D2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'Q1'!$A$58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'Q1'!$C$58</c:f>
              <c:numCache>
                <c:formatCode>General</c:formatCode>
                <c:ptCount val="1"/>
                <c:pt idx="0">
                  <c:v>5.6100000000000279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7-4E48-BB37-1926FCECA585}"/>
            </c:ext>
          </c:extLst>
        </c:ser>
        <c:ser>
          <c:idx val="1"/>
          <c:order val="1"/>
          <c:tx>
            <c:strRef>
              <c:f>'Q1'!$A$59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'Q1'!$C$59</c:f>
              <c:numCache>
                <c:formatCode>General</c:formatCode>
                <c:ptCount val="1"/>
                <c:pt idx="0">
                  <c:v>3.6900000000000652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7-4E48-BB37-1926FCEC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314456"/>
        <c:axId val="697311320"/>
      </c:barChart>
      <c:catAx>
        <c:axId val="697314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97311320"/>
        <c:crosses val="autoZero"/>
        <c:auto val="1"/>
        <c:lblAlgn val="ctr"/>
        <c:lblOffset val="100"/>
        <c:noMultiLvlLbl val="0"/>
      </c:catAx>
      <c:valAx>
        <c:axId val="697311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7314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'Q2'!$B$2:$B$9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'Q2'!$D$2:$D$9</c:f>
              <c:numCache>
                <c:formatCode>General</c:formatCode>
                <c:ptCount val="8"/>
                <c:pt idx="0">
                  <c:v>115</c:v>
                </c:pt>
                <c:pt idx="1">
                  <c:v>70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20</c:v>
                </c:pt>
                <c:pt idx="6">
                  <c:v>21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3-472F-87A7-1A0DF29C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Triggered 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'February 2017'!$T$20:$T$27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'February 2017'!$V$20:$V$27</c:f>
              <c:numCache>
                <c:formatCode>General</c:formatCode>
                <c:ptCount val="8"/>
                <c:pt idx="0">
                  <c:v>13</c:v>
                </c:pt>
                <c:pt idx="1">
                  <c:v>19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4-4511-B601-FB916D14D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'Q2'!$B$12:$B$19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'Q2'!$D$12:$D$19</c:f>
              <c:numCache>
                <c:formatCode>General</c:formatCode>
                <c:ptCount val="8"/>
                <c:pt idx="0">
                  <c:v>58</c:v>
                </c:pt>
                <c:pt idx="1">
                  <c:v>39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17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49FF-B580-8CD80E42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'Q2'!$B$22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'Q2'!$D$22</c:f>
              <c:numCache>
                <c:formatCode>0.00</c:formatCode>
                <c:ptCount val="1"/>
                <c:pt idx="0">
                  <c:v>7.3000000000000398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E-4456-A11A-79A2D10973CA}"/>
            </c:ext>
          </c:extLst>
        </c:ser>
        <c:ser>
          <c:idx val="1"/>
          <c:order val="1"/>
          <c:tx>
            <c:strRef>
              <c:f>'Q2'!$B$23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'Q2'!$D$23</c:f>
              <c:numCache>
                <c:formatCode>0.00</c:formatCode>
                <c:ptCount val="1"/>
                <c:pt idx="0">
                  <c:v>4.4700000000000344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6E-4456-A11A-79A2D10973CA}"/>
            </c:ext>
          </c:extLst>
        </c:ser>
        <c:ser>
          <c:idx val="2"/>
          <c:order val="2"/>
          <c:tx>
            <c:strRef>
              <c:f>'Q2'!$B$24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'Q2'!$D$24</c:f>
              <c:numCache>
                <c:formatCode>0.00</c:formatCode>
                <c:ptCount val="1"/>
                <c:pt idx="0">
                  <c:v>2.1100000000000207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6E-4456-A11A-79A2D10973CA}"/>
            </c:ext>
          </c:extLst>
        </c:ser>
        <c:ser>
          <c:idx val="3"/>
          <c:order val="3"/>
          <c:tx>
            <c:strRef>
              <c:f>'Q2'!$B$25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'Q2'!$D$25</c:f>
              <c:numCache>
                <c:formatCode>0.00</c:formatCode>
                <c:ptCount val="1"/>
                <c:pt idx="0">
                  <c:v>-0.93999999999998352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6E-4456-A11A-79A2D10973CA}"/>
            </c:ext>
          </c:extLst>
        </c:ser>
        <c:ser>
          <c:idx val="4"/>
          <c:order val="4"/>
          <c:tx>
            <c:strRef>
              <c:f>'Q2'!$B$26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'Q2'!$D$26</c:f>
              <c:numCache>
                <c:formatCode>0.00</c:formatCode>
                <c:ptCount val="1"/>
                <c:pt idx="0">
                  <c:v>0.59999999999999432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6E-4456-A11A-79A2D10973CA}"/>
            </c:ext>
          </c:extLst>
        </c:ser>
        <c:ser>
          <c:idx val="5"/>
          <c:order val="5"/>
          <c:tx>
            <c:strRef>
              <c:f>'Q2'!$B$27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'Q2'!$D$27</c:f>
              <c:numCache>
                <c:formatCode>0.00</c:formatCode>
                <c:ptCount val="1"/>
                <c:pt idx="0">
                  <c:v>2.2800000000000296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6E-4456-A11A-79A2D10973CA}"/>
            </c:ext>
          </c:extLst>
        </c:ser>
        <c:ser>
          <c:idx val="6"/>
          <c:order val="6"/>
          <c:tx>
            <c:strRef>
              <c:f>'Q2'!$B$28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'Q2'!$D$28</c:f>
              <c:numCache>
                <c:formatCode>0.00</c:formatCode>
                <c:ptCount val="1"/>
                <c:pt idx="0">
                  <c:v>2.0600000000000307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6E-4456-A11A-79A2D10973CA}"/>
            </c:ext>
          </c:extLst>
        </c:ser>
        <c:ser>
          <c:idx val="7"/>
          <c:order val="7"/>
          <c:tx>
            <c:strRef>
              <c:f>'Q2'!$B$29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'Q2'!$D$29</c:f>
              <c:numCache>
                <c:formatCode>0.00</c:formatCode>
                <c:ptCount val="1"/>
                <c:pt idx="0">
                  <c:v>0.35999999999999943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6E-4456-A11A-79A2D109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316808"/>
        <c:axId val="697313280"/>
      </c:barChart>
      <c:catAx>
        <c:axId val="697316808"/>
        <c:scaling>
          <c:orientation val="minMax"/>
        </c:scaling>
        <c:delete val="1"/>
        <c:axPos val="l"/>
        <c:majorTickMark val="none"/>
        <c:minorTickMark val="none"/>
        <c:tickLblPos val="none"/>
        <c:crossAx val="697313280"/>
        <c:crosses val="autoZero"/>
        <c:auto val="1"/>
        <c:lblAlgn val="ctr"/>
        <c:lblOffset val="100"/>
        <c:noMultiLvlLbl val="0"/>
      </c:catAx>
      <c:valAx>
        <c:axId val="69731328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97316808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'Q2'!$B$32:$B$34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'Q2'!$D$32:$D$34</c:f>
              <c:numCache>
                <c:formatCode>General</c:formatCode>
                <c:ptCount val="3"/>
                <c:pt idx="0">
                  <c:v>75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A-41E5-A08A-4CD8D5BE3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'Q2'!$B$53:$B$54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'Q2'!$D$53:$D$54</c:f>
              <c:numCache>
                <c:formatCode>General</c:formatCode>
                <c:ptCount val="2"/>
                <c:pt idx="0">
                  <c:v>30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1-4FD6-A326-E6BA9F9D9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'Q2'!$B$57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'Q2'!$D$57</c:f>
              <c:numCache>
                <c:formatCode>General</c:formatCode>
                <c:ptCount val="1"/>
                <c:pt idx="0">
                  <c:v>7.1700000000000159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E-4B30-9CED-82FDF432E350}"/>
            </c:ext>
          </c:extLst>
        </c:ser>
        <c:ser>
          <c:idx val="1"/>
          <c:order val="1"/>
          <c:tx>
            <c:strRef>
              <c:f>'Q2'!$B$58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'Q2'!$D$58</c:f>
              <c:numCache>
                <c:formatCode>General</c:formatCode>
                <c:ptCount val="1"/>
                <c:pt idx="0">
                  <c:v>11.900000000000155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E-4B30-9CED-82FDF432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313672"/>
        <c:axId val="697317984"/>
      </c:barChart>
      <c:catAx>
        <c:axId val="697313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97317984"/>
        <c:crosses val="autoZero"/>
        <c:auto val="1"/>
        <c:lblAlgn val="ctr"/>
        <c:lblOffset val="100"/>
        <c:noMultiLvlLbl val="0"/>
      </c:catAx>
      <c:valAx>
        <c:axId val="6973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7313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'Q3'!$A$2:$A$9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'Q3'!$C$2:$C$9</c:f>
              <c:numCache>
                <c:formatCode>General</c:formatCode>
                <c:ptCount val="8"/>
                <c:pt idx="0">
                  <c:v>105</c:v>
                </c:pt>
                <c:pt idx="1">
                  <c:v>54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D-4911-80B5-B59196EBC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'Q3'!$A$12:$A$19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'Q3'!$C$12:$C$19</c:f>
              <c:numCache>
                <c:formatCode>General</c:formatCode>
                <c:ptCount val="8"/>
                <c:pt idx="0">
                  <c:v>53</c:v>
                </c:pt>
                <c:pt idx="1">
                  <c:v>30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7-4304-BEAE-A43F8F536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'Q3'!$A$22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'Q3'!$C$22</c:f>
              <c:numCache>
                <c:formatCode>0.00</c:formatCode>
                <c:ptCount val="1"/>
                <c:pt idx="0">
                  <c:v>6.0100000000000691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7-4DC8-830E-D73C1CFC61AD}"/>
            </c:ext>
          </c:extLst>
        </c:ser>
        <c:ser>
          <c:idx val="1"/>
          <c:order val="1"/>
          <c:tx>
            <c:strRef>
              <c:f>'Q3'!$A$23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'Q3'!$C$23</c:f>
              <c:numCache>
                <c:formatCode>0.00</c:formatCode>
                <c:ptCount val="1"/>
                <c:pt idx="0">
                  <c:v>4.7500000000001137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7-4DC8-830E-D73C1CFC61AD}"/>
            </c:ext>
          </c:extLst>
        </c:ser>
        <c:ser>
          <c:idx val="2"/>
          <c:order val="2"/>
          <c:tx>
            <c:strRef>
              <c:f>'Q3'!$A$24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'Q3'!$C$24</c:f>
              <c:numCache>
                <c:formatCode>0.00</c:formatCode>
                <c:ptCount val="1"/>
                <c:pt idx="0">
                  <c:v>1.7099999999999653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7-4DC8-830E-D73C1CFC61AD}"/>
            </c:ext>
          </c:extLst>
        </c:ser>
        <c:ser>
          <c:idx val="3"/>
          <c:order val="3"/>
          <c:tx>
            <c:strRef>
              <c:f>'Q3'!$A$25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'Q3'!$C$25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7-4DC8-830E-D73C1CFC61AD}"/>
            </c:ext>
          </c:extLst>
        </c:ser>
        <c:ser>
          <c:idx val="4"/>
          <c:order val="4"/>
          <c:tx>
            <c:strRef>
              <c:f>'Q3'!$A$26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'Q3'!$C$26</c:f>
              <c:numCache>
                <c:formatCode>0.00</c:formatCode>
                <c:ptCount val="1"/>
                <c:pt idx="0">
                  <c:v>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97-4DC8-830E-D73C1CFC61AD}"/>
            </c:ext>
          </c:extLst>
        </c:ser>
        <c:ser>
          <c:idx val="5"/>
          <c:order val="5"/>
          <c:tx>
            <c:strRef>
              <c:f>'Q3'!$A$27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'Q3'!$C$27</c:f>
              <c:numCache>
                <c:formatCode>0.00</c:formatCode>
                <c:ptCount val="1"/>
                <c:pt idx="0">
                  <c:v>1.1900000000000333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97-4DC8-830E-D73C1CFC61AD}"/>
            </c:ext>
          </c:extLst>
        </c:ser>
        <c:ser>
          <c:idx val="6"/>
          <c:order val="6"/>
          <c:tx>
            <c:strRef>
              <c:f>'Q3'!$A$28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'Q3'!$C$28</c:f>
              <c:numCache>
                <c:formatCode>0.00</c:formatCode>
                <c:ptCount val="1"/>
                <c:pt idx="0">
                  <c:v>1.4999999999999929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97-4DC8-830E-D73C1CFC61AD}"/>
            </c:ext>
          </c:extLst>
        </c:ser>
        <c:ser>
          <c:idx val="7"/>
          <c:order val="7"/>
          <c:tx>
            <c:strRef>
              <c:f>'Q3'!$A$29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'Q3'!$C$29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97-4DC8-830E-D73C1CFC6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97480"/>
        <c:axId val="698602184"/>
      </c:barChart>
      <c:catAx>
        <c:axId val="698597480"/>
        <c:scaling>
          <c:orientation val="minMax"/>
        </c:scaling>
        <c:delete val="1"/>
        <c:axPos val="l"/>
        <c:majorTickMark val="none"/>
        <c:minorTickMark val="none"/>
        <c:tickLblPos val="none"/>
        <c:crossAx val="698602184"/>
        <c:crosses val="autoZero"/>
        <c:auto val="1"/>
        <c:lblAlgn val="ctr"/>
        <c:lblOffset val="100"/>
        <c:noMultiLvlLbl val="0"/>
      </c:catAx>
      <c:valAx>
        <c:axId val="698602184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98597480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'Q3'!$A$32:$A$34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'Q3'!$C$32:$C$34</c:f>
              <c:numCache>
                <c:formatCode>General</c:formatCode>
                <c:ptCount val="3"/>
                <c:pt idx="0">
                  <c:v>64</c:v>
                </c:pt>
                <c:pt idx="1">
                  <c:v>33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A-4F57-B95C-49373BDFB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'Q3'!$A$52:$A$53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'Q3'!$C$52:$C$53</c:f>
              <c:numCache>
                <c:formatCode>0</c:formatCode>
                <c:ptCount val="2"/>
                <c:pt idx="0" formatCode="General">
                  <c:v>15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0-4BE0-A5E6-C5F84790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'February 2017'!$T$52:$T$54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'February 2017'!$V$52:$V$54</c:f>
              <c:numCache>
                <c:formatCode>General</c:formatCode>
                <c:ptCount val="3"/>
                <c:pt idx="0">
                  <c:v>12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5-4141-A14C-DE94BB13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'Q3'!$A$56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'Q3'!$C$56</c:f>
              <c:numCache>
                <c:formatCode>General</c:formatCode>
                <c:ptCount val="1"/>
                <c:pt idx="0">
                  <c:v>3.9400000000000475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E-48FB-9E04-9FC4A7CDCC36}"/>
            </c:ext>
          </c:extLst>
        </c:ser>
        <c:ser>
          <c:idx val="1"/>
          <c:order val="1"/>
          <c:tx>
            <c:strRef>
              <c:f>'Q3'!$A$57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'Q3'!$C$57</c:f>
              <c:numCache>
                <c:formatCode>General</c:formatCode>
                <c:ptCount val="1"/>
                <c:pt idx="0">
                  <c:v>11.250000000000128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E-48FB-9E04-9FC4A7CDC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90032"/>
        <c:axId val="698592384"/>
      </c:barChart>
      <c:catAx>
        <c:axId val="69859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98592384"/>
        <c:crosses val="autoZero"/>
        <c:auto val="1"/>
        <c:lblAlgn val="ctr"/>
        <c:lblOffset val="100"/>
        <c:noMultiLvlLbl val="0"/>
      </c:catAx>
      <c:valAx>
        <c:axId val="698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859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'Q4'!$A$2:$A$9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'Q4'!$C$2:$C$9</c:f>
              <c:numCache>
                <c:formatCode>General</c:formatCode>
                <c:ptCount val="8"/>
                <c:pt idx="0">
                  <c:v>72</c:v>
                </c:pt>
                <c:pt idx="1">
                  <c:v>92</c:v>
                </c:pt>
                <c:pt idx="2">
                  <c:v>55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2-45C9-978E-0560A34C7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'Q4'!$A$12:$A$19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'Q4'!$C$12:$C$19</c:f>
              <c:numCache>
                <c:formatCode>General</c:formatCode>
                <c:ptCount val="8"/>
                <c:pt idx="0">
                  <c:v>46</c:v>
                </c:pt>
                <c:pt idx="1">
                  <c:v>33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D-4B80-824C-F1B23AC4F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'Q4'!$A$22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'Q4'!$C$22</c:f>
              <c:numCache>
                <c:formatCode>0.00</c:formatCode>
                <c:ptCount val="1"/>
                <c:pt idx="0">
                  <c:v>9.9400000000000226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4EA-A6C1-2B59A9D5D2D3}"/>
            </c:ext>
          </c:extLst>
        </c:ser>
        <c:ser>
          <c:idx val="1"/>
          <c:order val="1"/>
          <c:tx>
            <c:strRef>
              <c:f>'Q4'!$A$23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'Q4'!$C$23</c:f>
              <c:numCache>
                <c:formatCode>0.00</c:formatCode>
                <c:ptCount val="1"/>
                <c:pt idx="0">
                  <c:v>4.7200000000000735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4EA-A6C1-2B59A9D5D2D3}"/>
            </c:ext>
          </c:extLst>
        </c:ser>
        <c:ser>
          <c:idx val="2"/>
          <c:order val="2"/>
          <c:tx>
            <c:strRef>
              <c:f>'Q4'!$A$24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'Q4'!$C$24</c:f>
              <c:numCache>
                <c:formatCode>0.00</c:formatCode>
                <c:ptCount val="1"/>
                <c:pt idx="0">
                  <c:v>0.34000000000001762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4EA-A6C1-2B59A9D5D2D3}"/>
            </c:ext>
          </c:extLst>
        </c:ser>
        <c:ser>
          <c:idx val="3"/>
          <c:order val="3"/>
          <c:tx>
            <c:strRef>
              <c:f>'Q4'!$A$25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'Q4'!$C$25</c:f>
              <c:numCache>
                <c:formatCode>0.00</c:formatCode>
                <c:ptCount val="1"/>
                <c:pt idx="0">
                  <c:v>0.55000000000001137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A3-44EA-A6C1-2B59A9D5D2D3}"/>
            </c:ext>
          </c:extLst>
        </c:ser>
        <c:ser>
          <c:idx val="4"/>
          <c:order val="4"/>
          <c:tx>
            <c:strRef>
              <c:f>'Q4'!$A$26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'Q4'!$C$26</c:f>
              <c:numCache>
                <c:formatCode>0.00</c:formatCode>
                <c:ptCount val="1"/>
                <c:pt idx="0">
                  <c:v>-0.46999999999999886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A3-44EA-A6C1-2B59A9D5D2D3}"/>
            </c:ext>
          </c:extLst>
        </c:ser>
        <c:ser>
          <c:idx val="5"/>
          <c:order val="5"/>
          <c:tx>
            <c:strRef>
              <c:f>'Q4'!$A$27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'Q4'!$C$27</c:f>
              <c:numCache>
                <c:formatCode>0.00</c:formatCode>
                <c:ptCount val="1"/>
                <c:pt idx="0">
                  <c:v>-3.0000000000001137E-2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A3-44EA-A6C1-2B59A9D5D2D3}"/>
            </c:ext>
          </c:extLst>
        </c:ser>
        <c:ser>
          <c:idx val="6"/>
          <c:order val="6"/>
          <c:tx>
            <c:strRef>
              <c:f>'Q4'!$A$28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'Q4'!$C$28</c:f>
              <c:numCache>
                <c:formatCode>0.00</c:formatCode>
                <c:ptCount val="1"/>
                <c:pt idx="0">
                  <c:v>0.28999999999999915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A3-44EA-A6C1-2B59A9D5D2D3}"/>
            </c:ext>
          </c:extLst>
        </c:ser>
        <c:ser>
          <c:idx val="7"/>
          <c:order val="7"/>
          <c:tx>
            <c:strRef>
              <c:f>'Q4'!$A$29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'Q4'!$C$29</c:f>
              <c:numCache>
                <c:formatCode>0.00</c:formatCode>
                <c:ptCount val="1"/>
                <c:pt idx="0">
                  <c:v>0.3300000000000054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A3-44EA-A6C1-2B59A9D5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95128"/>
        <c:axId val="698594344"/>
      </c:barChart>
      <c:catAx>
        <c:axId val="698595128"/>
        <c:scaling>
          <c:orientation val="minMax"/>
        </c:scaling>
        <c:delete val="1"/>
        <c:axPos val="l"/>
        <c:majorTickMark val="none"/>
        <c:minorTickMark val="none"/>
        <c:tickLblPos val="none"/>
        <c:crossAx val="698594344"/>
        <c:crosses val="autoZero"/>
        <c:auto val="1"/>
        <c:lblAlgn val="ctr"/>
        <c:lblOffset val="100"/>
        <c:noMultiLvlLbl val="0"/>
      </c:catAx>
      <c:valAx>
        <c:axId val="698594344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98595128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Overall Profitability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'Q4'!$A$32:$A$34</c:f>
              <c:strCache>
                <c:ptCount val="3"/>
                <c:pt idx="0">
                  <c:v>Winners</c:v>
                </c:pt>
                <c:pt idx="1">
                  <c:v>Losers</c:v>
                </c:pt>
                <c:pt idx="2">
                  <c:v>Scratch</c:v>
                </c:pt>
              </c:strCache>
            </c:strRef>
          </c:cat>
          <c:val>
            <c:numRef>
              <c:f>'Q4'!$C$32:$C$34</c:f>
              <c:numCache>
                <c:formatCode>General</c:formatCode>
                <c:ptCount val="3"/>
                <c:pt idx="0">
                  <c:v>53</c:v>
                </c:pt>
                <c:pt idx="1">
                  <c:v>44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5-46BF-8ED9-161C3C1F8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Long / Short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'Q4'!$A$38:$A$39</c:f>
              <c:strCache>
                <c:ptCount val="2"/>
                <c:pt idx="0">
                  <c:v>Long</c:v>
                </c:pt>
                <c:pt idx="1">
                  <c:v>Short</c:v>
                </c:pt>
              </c:strCache>
            </c:strRef>
          </c:cat>
          <c:val>
            <c:numRef>
              <c:f>'Q4'!$C$38:$C$39</c:f>
              <c:numCache>
                <c:formatCode>0</c:formatCode>
                <c:ptCount val="2"/>
                <c:pt idx="0" formatCode="General">
                  <c:v>31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B-4755-8B09-62089665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'Q4'!$A$42</c:f>
              <c:strCache>
                <c:ptCount val="1"/>
                <c:pt idx="0">
                  <c:v>Long</c:v>
                </c:pt>
              </c:strCache>
            </c:strRef>
          </c:tx>
          <c:invertIfNegative val="0"/>
          <c:val>
            <c:numRef>
              <c:f>'Q4'!$C$42</c:f>
              <c:numCache>
                <c:formatCode>0.00</c:formatCode>
                <c:ptCount val="1"/>
                <c:pt idx="0">
                  <c:v>4.4000000000000199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6-41D7-91B9-CCABF14AFC9B}"/>
            </c:ext>
          </c:extLst>
        </c:ser>
        <c:ser>
          <c:idx val="1"/>
          <c:order val="1"/>
          <c:tx>
            <c:strRef>
              <c:f>'Q4'!$A$43</c:f>
              <c:strCache>
                <c:ptCount val="1"/>
                <c:pt idx="0">
                  <c:v>Short</c:v>
                </c:pt>
              </c:strCache>
            </c:strRef>
          </c:tx>
          <c:invertIfNegative val="0"/>
          <c:val>
            <c:numRef>
              <c:f>'Q4'!$C$43</c:f>
              <c:numCache>
                <c:formatCode>0.00</c:formatCode>
                <c:ptCount val="1"/>
                <c:pt idx="0">
                  <c:v>11.27000000000011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6-41D7-91B9-CCABF14AF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94736"/>
        <c:axId val="698593560"/>
      </c:barChart>
      <c:catAx>
        <c:axId val="69859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98593560"/>
        <c:crosses val="autoZero"/>
        <c:auto val="1"/>
        <c:lblAlgn val="ctr"/>
        <c:lblOffset val="100"/>
        <c:noMultiLvlLbl val="0"/>
      </c:catAx>
      <c:valAx>
        <c:axId val="69859356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69859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Pattern Distribution</c:v>
          </c:tx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'2017'!$B$3:$B$10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'2017'!$D$3:$D$10</c:f>
              <c:numCache>
                <c:formatCode>General</c:formatCode>
                <c:ptCount val="8"/>
                <c:pt idx="0">
                  <c:v>403</c:v>
                </c:pt>
                <c:pt idx="1">
                  <c:v>290</c:v>
                </c:pt>
                <c:pt idx="2">
                  <c:v>80</c:v>
                </c:pt>
                <c:pt idx="3">
                  <c:v>13</c:v>
                </c:pt>
                <c:pt idx="4">
                  <c:v>19</c:v>
                </c:pt>
                <c:pt idx="5">
                  <c:v>50</c:v>
                </c:pt>
                <c:pt idx="6">
                  <c:v>74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5-4FFB-83CC-7C9D98F3E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Triggered Pattern Distribution</a:t>
            </a:r>
          </a:p>
        </c:rich>
      </c:tx>
      <c:overlay val="0"/>
    </c:title>
    <c:autoTitleDeleted val="0"/>
    <c:view3D>
      <c:rotX val="30"/>
      <c:rotY val="35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effectLst>
              <a:outerShdw blurRad="152400" dist="317500" dir="5400000" sx="90000" sy="-19000" rotWithShape="0">
                <a:prstClr val="black">
                  <a:alpha val="15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502400" h="6502400"/>
              <a:bevelB w="6502400" h="6502400"/>
            </a:sp3d>
          </c:spPr>
          <c:cat>
            <c:strRef>
              <c:f>'2017'!$B$13:$B$20</c:f>
              <c:strCache>
                <c:ptCount val="8"/>
                <c:pt idx="0">
                  <c:v>Fast Ball</c:v>
                </c:pt>
                <c:pt idx="1">
                  <c:v>Infield Fly</c:v>
                </c:pt>
                <c:pt idx="2">
                  <c:v>Line Drive</c:v>
                </c:pt>
                <c:pt idx="3">
                  <c:v>3-2 Pitch</c:v>
                </c:pt>
                <c:pt idx="4">
                  <c:v>Backdoor Slider</c:v>
                </c:pt>
                <c:pt idx="5">
                  <c:v>Switch Hitter</c:v>
                </c:pt>
                <c:pt idx="6">
                  <c:v>Double Header</c:v>
                </c:pt>
                <c:pt idx="7">
                  <c:v>Sinker</c:v>
                </c:pt>
              </c:strCache>
            </c:strRef>
          </c:cat>
          <c:val>
            <c:numRef>
              <c:f>'2017'!$D$13:$D$20</c:f>
              <c:numCache>
                <c:formatCode>General</c:formatCode>
                <c:ptCount val="8"/>
                <c:pt idx="0">
                  <c:v>216</c:v>
                </c:pt>
                <c:pt idx="1">
                  <c:v>146</c:v>
                </c:pt>
                <c:pt idx="2">
                  <c:v>18</c:v>
                </c:pt>
                <c:pt idx="3">
                  <c:v>3</c:v>
                </c:pt>
                <c:pt idx="4">
                  <c:v>2</c:v>
                </c:pt>
                <c:pt idx="5">
                  <c:v>33</c:v>
                </c:pt>
                <c:pt idx="6">
                  <c:v>47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2-4215-A524-884D7CF6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Pattern Profitability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'2017'!$B$23</c:f>
              <c:strCache>
                <c:ptCount val="1"/>
                <c:pt idx="0">
                  <c:v>Fast Ball</c:v>
                </c:pt>
              </c:strCache>
            </c:strRef>
          </c:tx>
          <c:invertIfNegative val="0"/>
          <c:val>
            <c:numRef>
              <c:f>'2017'!$D$23</c:f>
              <c:numCache>
                <c:formatCode>0.00</c:formatCode>
                <c:ptCount val="1"/>
                <c:pt idx="0">
                  <c:v>27.360000000000145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3-4729-A5BE-472927CFCA70}"/>
            </c:ext>
          </c:extLst>
        </c:ser>
        <c:ser>
          <c:idx val="1"/>
          <c:order val="1"/>
          <c:tx>
            <c:strRef>
              <c:f>'2017'!$B$24</c:f>
              <c:strCache>
                <c:ptCount val="1"/>
                <c:pt idx="0">
                  <c:v>Infield Fly</c:v>
                </c:pt>
              </c:strCache>
            </c:strRef>
          </c:tx>
          <c:invertIfNegative val="0"/>
          <c:val>
            <c:numRef>
              <c:f>'2017'!$D$24</c:f>
              <c:numCache>
                <c:formatCode>0.00</c:formatCode>
                <c:ptCount val="1"/>
                <c:pt idx="0">
                  <c:v>16.12000000000026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3-4729-A5BE-472927CFCA70}"/>
            </c:ext>
          </c:extLst>
        </c:ser>
        <c:ser>
          <c:idx val="2"/>
          <c:order val="2"/>
          <c:tx>
            <c:strRef>
              <c:f>'2017'!$B$25</c:f>
              <c:strCache>
                <c:ptCount val="1"/>
                <c:pt idx="0">
                  <c:v>Line Drive</c:v>
                </c:pt>
              </c:strCache>
            </c:strRef>
          </c:tx>
          <c:invertIfNegative val="0"/>
          <c:val>
            <c:numRef>
              <c:f>'2017'!$D$25</c:f>
              <c:numCache>
                <c:formatCode>0.00</c:formatCode>
                <c:ptCount val="1"/>
                <c:pt idx="0">
                  <c:v>4.7700000000000031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3-4729-A5BE-472927CFCA70}"/>
            </c:ext>
          </c:extLst>
        </c:ser>
        <c:ser>
          <c:idx val="3"/>
          <c:order val="3"/>
          <c:tx>
            <c:strRef>
              <c:f>'2017'!$B$26</c:f>
              <c:strCache>
                <c:ptCount val="1"/>
                <c:pt idx="0">
                  <c:v>3-2 Pitch</c:v>
                </c:pt>
              </c:strCache>
            </c:strRef>
          </c:tx>
          <c:invertIfNegative val="0"/>
          <c:val>
            <c:numRef>
              <c:f>'2017'!$D$26</c:f>
              <c:numCache>
                <c:formatCode>0.00</c:formatCode>
                <c:ptCount val="1"/>
                <c:pt idx="0">
                  <c:v>-0.68999999999997641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13-4729-A5BE-472927CFCA70}"/>
            </c:ext>
          </c:extLst>
        </c:ser>
        <c:ser>
          <c:idx val="4"/>
          <c:order val="4"/>
          <c:tx>
            <c:strRef>
              <c:f>'2017'!$B$27</c:f>
              <c:strCache>
                <c:ptCount val="1"/>
                <c:pt idx="0">
                  <c:v>Backdoor Slider</c:v>
                </c:pt>
              </c:strCache>
            </c:strRef>
          </c:tx>
          <c:invertIfNegative val="0"/>
          <c:val>
            <c:numRef>
              <c:f>'2017'!$D$27</c:f>
              <c:numCache>
                <c:formatCode>0.00</c:formatCode>
                <c:ptCount val="1"/>
                <c:pt idx="0">
                  <c:v>0.15999999999999659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13-4729-A5BE-472927CFCA70}"/>
            </c:ext>
          </c:extLst>
        </c:ser>
        <c:ser>
          <c:idx val="5"/>
          <c:order val="5"/>
          <c:tx>
            <c:strRef>
              <c:f>'2017'!$B$28</c:f>
              <c:strCache>
                <c:ptCount val="1"/>
                <c:pt idx="0">
                  <c:v>Switch Hitter</c:v>
                </c:pt>
              </c:strCache>
            </c:strRef>
          </c:tx>
          <c:invertIfNegative val="0"/>
          <c:val>
            <c:numRef>
              <c:f>'2017'!$D$28</c:f>
              <c:numCache>
                <c:formatCode>0.00</c:formatCode>
                <c:ptCount val="1"/>
                <c:pt idx="0">
                  <c:v>3.1300000000000665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13-4729-A5BE-472927CFCA70}"/>
            </c:ext>
          </c:extLst>
        </c:ser>
        <c:ser>
          <c:idx val="6"/>
          <c:order val="6"/>
          <c:tx>
            <c:strRef>
              <c:f>'2017'!$B$29</c:f>
              <c:strCache>
                <c:ptCount val="1"/>
                <c:pt idx="0">
                  <c:v>Double Header</c:v>
                </c:pt>
              </c:strCache>
            </c:strRef>
          </c:tx>
          <c:invertIfNegative val="0"/>
          <c:val>
            <c:numRef>
              <c:f>'2017'!$D$29</c:f>
              <c:numCache>
                <c:formatCode>0.00</c:formatCode>
                <c:ptCount val="1"/>
                <c:pt idx="0">
                  <c:v>6.8600000000000634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13-4729-A5BE-472927CFCA70}"/>
            </c:ext>
          </c:extLst>
        </c:ser>
        <c:ser>
          <c:idx val="7"/>
          <c:order val="7"/>
          <c:tx>
            <c:strRef>
              <c:f>'2017'!$B$30</c:f>
              <c:strCache>
                <c:ptCount val="1"/>
                <c:pt idx="0">
                  <c:v>Sinker</c:v>
                </c:pt>
              </c:strCache>
            </c:strRef>
          </c:tx>
          <c:invertIfNegative val="0"/>
          <c:val>
            <c:numRef>
              <c:f>'2017'!$D$30</c:f>
              <c:numCache>
                <c:formatCode>0.00</c:formatCode>
                <c:ptCount val="1"/>
                <c:pt idx="0">
                  <c:v>0.69000000000000483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13-4729-A5BE-472927CFC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93168"/>
        <c:axId val="698596304"/>
      </c:barChart>
      <c:catAx>
        <c:axId val="698593168"/>
        <c:scaling>
          <c:orientation val="minMax"/>
        </c:scaling>
        <c:delete val="1"/>
        <c:axPos val="l"/>
        <c:majorTickMark val="none"/>
        <c:minorTickMark val="none"/>
        <c:tickLblPos val="none"/>
        <c:crossAx val="698596304"/>
        <c:crosses val="autoZero"/>
        <c:auto val="1"/>
        <c:lblAlgn val="ctr"/>
        <c:lblOffset val="100"/>
        <c:noMultiLvlLbl val="0"/>
      </c:catAx>
      <c:valAx>
        <c:axId val="698596304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698593168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7" Type="http://schemas.openxmlformats.org/officeDocument/2006/relationships/chart" Target="../charts/chart103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5" Type="http://schemas.openxmlformats.org/officeDocument/2006/relationships/chart" Target="../charts/chart101.xml"/><Relationship Id="rId4" Type="http://schemas.openxmlformats.org/officeDocument/2006/relationships/chart" Target="../charts/chart10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11</xdr:col>
      <xdr:colOff>304800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47625</xdr:rowOff>
    </xdr:from>
    <xdr:to>
      <xdr:col>19</xdr:col>
      <xdr:colOff>304800</xdr:colOff>
      <xdr:row>14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304800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16</xdr:row>
      <xdr:rowOff>9525</xdr:rowOff>
    </xdr:from>
    <xdr:to>
      <xdr:col>19</xdr:col>
      <xdr:colOff>304800</xdr:colOff>
      <xdr:row>30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600075</xdr:colOff>
      <xdr:row>31</xdr:row>
      <xdr:rowOff>180975</xdr:rowOff>
    </xdr:from>
    <xdr:to>
      <xdr:col>11</xdr:col>
      <xdr:colOff>295275</xdr:colOff>
      <xdr:row>46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19</xdr:col>
      <xdr:colOff>304800</xdr:colOff>
      <xdr:row>46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57150</xdr:rowOff>
    </xdr:from>
    <xdr:to>
      <xdr:col>12</xdr:col>
      <xdr:colOff>304800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47625</xdr:rowOff>
    </xdr:from>
    <xdr:to>
      <xdr:col>20</xdr:col>
      <xdr:colOff>304800</xdr:colOff>
      <xdr:row>14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304800</xdr:colOff>
      <xdr:row>30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16</xdr:row>
      <xdr:rowOff>9525</xdr:rowOff>
    </xdr:from>
    <xdr:to>
      <xdr:col>20</xdr:col>
      <xdr:colOff>304800</xdr:colOff>
      <xdr:row>30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31</xdr:row>
      <xdr:rowOff>180975</xdr:rowOff>
    </xdr:from>
    <xdr:to>
      <xdr:col>12</xdr:col>
      <xdr:colOff>295275</xdr:colOff>
      <xdr:row>46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20</xdr:col>
      <xdr:colOff>304800</xdr:colOff>
      <xdr:row>46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11</xdr:col>
      <xdr:colOff>304800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47625</xdr:rowOff>
    </xdr:from>
    <xdr:to>
      <xdr:col>19</xdr:col>
      <xdr:colOff>304800</xdr:colOff>
      <xdr:row>14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304800</xdr:colOff>
      <xdr:row>30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16</xdr:row>
      <xdr:rowOff>9525</xdr:rowOff>
    </xdr:from>
    <xdr:to>
      <xdr:col>19</xdr:col>
      <xdr:colOff>304800</xdr:colOff>
      <xdr:row>30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600075</xdr:colOff>
      <xdr:row>31</xdr:row>
      <xdr:rowOff>180975</xdr:rowOff>
    </xdr:from>
    <xdr:to>
      <xdr:col>11</xdr:col>
      <xdr:colOff>295275</xdr:colOff>
      <xdr:row>46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19</xdr:col>
      <xdr:colOff>304800</xdr:colOff>
      <xdr:row>46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11</xdr:col>
      <xdr:colOff>304800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47625</xdr:rowOff>
    </xdr:from>
    <xdr:to>
      <xdr:col>19</xdr:col>
      <xdr:colOff>304800</xdr:colOff>
      <xdr:row>14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504825</xdr:colOff>
      <xdr:row>16</xdr:row>
      <xdr:rowOff>9525</xdr:rowOff>
    </xdr:from>
    <xdr:to>
      <xdr:col>11</xdr:col>
      <xdr:colOff>200025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16</xdr:row>
      <xdr:rowOff>9525</xdr:rowOff>
    </xdr:from>
    <xdr:to>
      <xdr:col>19</xdr:col>
      <xdr:colOff>304800</xdr:colOff>
      <xdr:row>30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600075</xdr:colOff>
      <xdr:row>31</xdr:row>
      <xdr:rowOff>180975</xdr:rowOff>
    </xdr:from>
    <xdr:to>
      <xdr:col>11</xdr:col>
      <xdr:colOff>295275</xdr:colOff>
      <xdr:row>46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19</xdr:col>
      <xdr:colOff>304800</xdr:colOff>
      <xdr:row>46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57150</xdr:rowOff>
    </xdr:from>
    <xdr:to>
      <xdr:col>12</xdr:col>
      <xdr:colOff>304800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</xdr:row>
      <xdr:rowOff>47625</xdr:rowOff>
    </xdr:from>
    <xdr:to>
      <xdr:col>20</xdr:col>
      <xdr:colOff>304800</xdr:colOff>
      <xdr:row>15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304800</xdr:colOff>
      <xdr:row>31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17</xdr:row>
      <xdr:rowOff>9525</xdr:rowOff>
    </xdr:from>
    <xdr:to>
      <xdr:col>20</xdr:col>
      <xdr:colOff>304800</xdr:colOff>
      <xdr:row>31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523875</xdr:colOff>
      <xdr:row>1</xdr:row>
      <xdr:rowOff>53975</xdr:rowOff>
    </xdr:from>
    <xdr:to>
      <xdr:col>28</xdr:col>
      <xdr:colOff>92075</xdr:colOff>
      <xdr:row>15</xdr:row>
      <xdr:rowOff>130175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596900</xdr:colOff>
      <xdr:row>17</xdr:row>
      <xdr:rowOff>12700</xdr:rowOff>
    </xdr:from>
    <xdr:to>
      <xdr:col>28</xdr:col>
      <xdr:colOff>101600</xdr:colOff>
      <xdr:row>31</xdr:row>
      <xdr:rowOff>88900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927098</xdr:colOff>
      <xdr:row>32</xdr:row>
      <xdr:rowOff>153986</xdr:rowOff>
    </xdr:from>
    <xdr:to>
      <xdr:col>28</xdr:col>
      <xdr:colOff>88899</xdr:colOff>
      <xdr:row>58</xdr:row>
      <xdr:rowOff>25400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</xdr:row>
      <xdr:rowOff>9525</xdr:rowOff>
    </xdr:from>
    <xdr:to>
      <xdr:col>30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17</xdr:row>
      <xdr:rowOff>180975</xdr:rowOff>
    </xdr:from>
    <xdr:to>
      <xdr:col>30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19050</xdr:colOff>
      <xdr:row>50</xdr:row>
      <xdr:rowOff>0</xdr:rowOff>
    </xdr:from>
    <xdr:to>
      <xdr:col>30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66</xdr:row>
      <xdr:rowOff>28575</xdr:rowOff>
    </xdr:from>
    <xdr:to>
      <xdr:col>30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28575</xdr:colOff>
      <xdr:row>34</xdr:row>
      <xdr:rowOff>9525</xdr:rowOff>
    </xdr:from>
    <xdr:to>
      <xdr:col>30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28575</xdr:colOff>
      <xdr:row>82</xdr:row>
      <xdr:rowOff>9525</xdr:rowOff>
    </xdr:from>
    <xdr:to>
      <xdr:col>30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2</xdr:row>
      <xdr:rowOff>9525</xdr:rowOff>
    </xdr:from>
    <xdr:to>
      <xdr:col>29</xdr:col>
      <xdr:colOff>314325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</xdr:colOff>
      <xdr:row>17</xdr:row>
      <xdr:rowOff>180975</xdr:rowOff>
    </xdr:from>
    <xdr:to>
      <xdr:col>29</xdr:col>
      <xdr:colOff>323850</xdr:colOff>
      <xdr:row>32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50</xdr:row>
      <xdr:rowOff>0</xdr:rowOff>
    </xdr:from>
    <xdr:to>
      <xdr:col>29</xdr:col>
      <xdr:colOff>323850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9525</xdr:colOff>
      <xdr:row>66</xdr:row>
      <xdr:rowOff>28575</xdr:rowOff>
    </xdr:from>
    <xdr:to>
      <xdr:col>29</xdr:col>
      <xdr:colOff>314325</xdr:colOff>
      <xdr:row>80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28575</xdr:colOff>
      <xdr:row>34</xdr:row>
      <xdr:rowOff>9525</xdr:rowOff>
    </xdr:from>
    <xdr:to>
      <xdr:col>29</xdr:col>
      <xdr:colOff>333375</xdr:colOff>
      <xdr:row>48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28575</xdr:colOff>
      <xdr:row>82</xdr:row>
      <xdr:rowOff>9525</xdr:rowOff>
    </xdr:from>
    <xdr:to>
      <xdr:col>29</xdr:col>
      <xdr:colOff>333375</xdr:colOff>
      <xdr:row>96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derinsight.com/Users/Adrian/Desktop/Large%20format%20service%20PM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Intraday Plan"/>
      <sheetName val="Swing Plan"/>
      <sheetName val="Intraday Pivots"/>
      <sheetName val="Swing Pivots"/>
      <sheetName val="Watch Li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850"/>
  <sheetViews>
    <sheetView showGridLines="0" zoomScaleNormal="100" workbookViewId="0"/>
  </sheetViews>
  <sheetFormatPr defaultRowHeight="14.25" x14ac:dyDescent="0.45"/>
  <cols>
    <col min="1" max="1" width="10.86328125" bestFit="1" customWidth="1"/>
    <col min="2" max="2" width="13.59765625" customWidth="1"/>
    <col min="3" max="3" width="12.59765625" customWidth="1"/>
    <col min="4" max="4" width="14.1328125" customWidth="1"/>
    <col min="5" max="5" width="12.59765625" style="19" customWidth="1"/>
    <col min="7" max="7" width="10" style="2" customWidth="1"/>
    <col min="8" max="8" width="13.59765625" style="29" customWidth="1"/>
    <col min="9" max="9" width="13.3984375" style="29" customWidth="1"/>
    <col min="10" max="10" width="22.1328125" style="26" customWidth="1"/>
    <col min="11" max="11" width="12.59765625" customWidth="1"/>
    <col min="12" max="15" width="32.1328125" style="27" customWidth="1"/>
    <col min="16" max="16" width="15.59765625" style="27" customWidth="1"/>
    <col min="17" max="17" width="22.86328125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3" max="33" width="16.59765625" customWidth="1"/>
  </cols>
  <sheetData>
    <row r="1" spans="1:33" ht="19.5" x14ac:dyDescent="0.6">
      <c r="H1"/>
      <c r="I1"/>
      <c r="J1" s="10"/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20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6" t="s">
        <v>8</v>
      </c>
      <c r="K2" s="17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38" t="s">
        <v>48</v>
      </c>
    </row>
    <row r="3" spans="1:33" ht="14.65" thickTop="1" x14ac:dyDescent="0.45">
      <c r="A3" s="28">
        <v>42738</v>
      </c>
      <c r="B3" s="27" t="s">
        <v>62</v>
      </c>
      <c r="C3" s="27" t="s">
        <v>33</v>
      </c>
      <c r="D3" s="27"/>
      <c r="E3" s="29">
        <f>IF(G3="Y",AG3,"")</f>
        <v>-0.28000000000000824</v>
      </c>
      <c r="F3" s="27" t="s">
        <v>61</v>
      </c>
      <c r="G3" s="29" t="s">
        <v>69</v>
      </c>
      <c r="H3" s="29">
        <v>45.690000000000005</v>
      </c>
      <c r="I3" s="29">
        <v>45.41</v>
      </c>
      <c r="J3" s="29">
        <v>46.1</v>
      </c>
      <c r="K3" s="29">
        <v>45.41</v>
      </c>
      <c r="L3" s="29">
        <f t="shared" ref="L3:L4" si="0">IF(G3="Y", (P3*E3),(""))</f>
        <v>-102.13759393011171</v>
      </c>
      <c r="M3" s="29">
        <f t="shared" ref="M3:M4" si="1">IF(G3="Y", (L3*2),(""))</f>
        <v>-204.27518786022341</v>
      </c>
      <c r="N3" s="29">
        <f t="shared" ref="N3:N4" si="2">IF(G3="Y", (L3*3),(""))</f>
        <v>-306.41278179033509</v>
      </c>
      <c r="O3" s="29">
        <f t="shared" ref="O3:O4" si="3">IF(G3="Y", (L3*4),(""))</f>
        <v>-408.55037572044682</v>
      </c>
      <c r="P3" s="33">
        <f t="shared" ref="P3:P4" si="4">IF(Q3&gt;0,((AcctSize/Q3)/H3),(""))</f>
        <v>364.77712117895965</v>
      </c>
      <c r="Q3" s="27">
        <v>3</v>
      </c>
      <c r="T3" s="67" t="s">
        <v>10</v>
      </c>
      <c r="U3" s="67"/>
      <c r="V3" s="67"/>
      <c r="AG3" s="3">
        <f>IF(F3="L",(K3-H3),(H3-K3))</f>
        <v>-0.28000000000000824</v>
      </c>
    </row>
    <row r="4" spans="1:33" x14ac:dyDescent="0.45">
      <c r="A4" s="28">
        <v>42738</v>
      </c>
      <c r="B4" s="27" t="s">
        <v>63</v>
      </c>
      <c r="C4" s="27" t="s">
        <v>33</v>
      </c>
      <c r="D4" s="27"/>
      <c r="E4" s="29">
        <f>IF(G4="Y",AG4,"")</f>
        <v>0.74000000000000909</v>
      </c>
      <c r="F4" s="27" t="s">
        <v>32</v>
      </c>
      <c r="G4" s="29" t="s">
        <v>69</v>
      </c>
      <c r="H4" s="29">
        <v>158.84</v>
      </c>
      <c r="I4" s="29">
        <v>159.38999999999999</v>
      </c>
      <c r="J4" s="29">
        <v>158.1</v>
      </c>
      <c r="K4" s="29">
        <v>158.1</v>
      </c>
      <c r="L4" s="29">
        <f t="shared" si="0"/>
        <v>77.646268782003816</v>
      </c>
      <c r="M4" s="29">
        <f t="shared" si="1"/>
        <v>155.29253756400763</v>
      </c>
      <c r="N4" s="29">
        <f t="shared" si="2"/>
        <v>232.93880634601146</v>
      </c>
      <c r="O4" s="29">
        <f t="shared" si="3"/>
        <v>310.58507512801526</v>
      </c>
      <c r="P4" s="33">
        <f t="shared" si="4"/>
        <v>104.92739024594981</v>
      </c>
      <c r="Q4" s="27">
        <v>3</v>
      </c>
      <c r="T4" t="s">
        <v>11</v>
      </c>
      <c r="V4">
        <f>COUNTIF(C3:C1048576,"FB")</f>
        <v>53</v>
      </c>
      <c r="AG4" s="3">
        <f t="shared" ref="AG4:AG67" si="5">IF(F4="L",(K4-H4),(H4-K4))</f>
        <v>0.74000000000000909</v>
      </c>
    </row>
    <row r="5" spans="1:33" x14ac:dyDescent="0.45">
      <c r="A5" s="28">
        <v>42738</v>
      </c>
      <c r="B5" s="24" t="s">
        <v>64</v>
      </c>
      <c r="C5" s="24" t="s">
        <v>33</v>
      </c>
      <c r="E5" s="29" t="str">
        <f t="shared" ref="E5:E68" si="6">IF(G5="Y",AG5,"")</f>
        <v/>
      </c>
      <c r="F5" s="24" t="s">
        <v>32</v>
      </c>
      <c r="G5" s="25" t="s">
        <v>34</v>
      </c>
      <c r="H5" s="29">
        <v>48.64</v>
      </c>
      <c r="I5" s="29">
        <v>48.92</v>
      </c>
      <c r="J5" s="26">
        <v>48.2</v>
      </c>
      <c r="K5" s="25"/>
      <c r="L5" s="29" t="str">
        <f t="shared" ref="L5:L68" si="7">IF(G5="Y", (P5*E5),(""))</f>
        <v/>
      </c>
      <c r="M5" s="29" t="str">
        <f t="shared" ref="M5:M68" si="8">IF(G5="Y", (L5*2),(""))</f>
        <v/>
      </c>
      <c r="N5" s="29" t="str">
        <f t="shared" ref="N5:N68" si="9">IF(G5="Y", (L5*3),(""))</f>
        <v/>
      </c>
      <c r="O5" s="29" t="str">
        <f t="shared" ref="O5:O68" si="10">IF(G5="Y", (L5*4),(""))</f>
        <v/>
      </c>
      <c r="P5" s="33">
        <f t="shared" ref="P5:P68" si="11">IF(Q5&gt;0,((AcctSize/Q5)/H5),(""))</f>
        <v>342.65350877192986</v>
      </c>
      <c r="Q5" s="27">
        <v>3</v>
      </c>
      <c r="T5" t="s">
        <v>12</v>
      </c>
      <c r="V5">
        <f>COUNTIF(C3:C1048576,"IF")</f>
        <v>14</v>
      </c>
      <c r="AG5" s="3">
        <f t="shared" si="5"/>
        <v>48.64</v>
      </c>
    </row>
    <row r="6" spans="1:33" x14ac:dyDescent="0.45">
      <c r="A6" s="28">
        <v>42739</v>
      </c>
      <c r="B6" s="24" t="s">
        <v>65</v>
      </c>
      <c r="C6" s="24" t="s">
        <v>33</v>
      </c>
      <c r="E6" s="29">
        <f t="shared" si="6"/>
        <v>0</v>
      </c>
      <c r="F6" s="24" t="s">
        <v>61</v>
      </c>
      <c r="G6" s="25" t="s">
        <v>69</v>
      </c>
      <c r="H6" s="29">
        <v>74.849999999999994</v>
      </c>
      <c r="I6" s="29">
        <v>74.319999999999993</v>
      </c>
      <c r="J6" s="26">
        <v>75.5</v>
      </c>
      <c r="K6" s="25">
        <f>H6</f>
        <v>74.849999999999994</v>
      </c>
      <c r="L6" s="29">
        <f t="shared" si="7"/>
        <v>0</v>
      </c>
      <c r="M6" s="29">
        <f t="shared" si="8"/>
        <v>0</v>
      </c>
      <c r="N6" s="29">
        <f t="shared" si="9"/>
        <v>0</v>
      </c>
      <c r="O6" s="29">
        <f t="shared" si="10"/>
        <v>0</v>
      </c>
      <c r="P6" s="33">
        <f t="shared" si="11"/>
        <v>167.00066800267203</v>
      </c>
      <c r="Q6" s="27">
        <v>4</v>
      </c>
      <c r="T6" t="s">
        <v>13</v>
      </c>
      <c r="V6">
        <f>COUNTIF(C3:C1048576,"LD")</f>
        <v>1</v>
      </c>
      <c r="AG6" s="3">
        <f t="shared" si="5"/>
        <v>0</v>
      </c>
    </row>
    <row r="7" spans="1:33" x14ac:dyDescent="0.45">
      <c r="A7" s="28">
        <v>42739</v>
      </c>
      <c r="B7" s="24" t="s">
        <v>66</v>
      </c>
      <c r="C7" s="24" t="s">
        <v>33</v>
      </c>
      <c r="E7" s="29" t="str">
        <f t="shared" si="6"/>
        <v/>
      </c>
      <c r="F7" s="24" t="s">
        <v>32</v>
      </c>
      <c r="G7" s="25" t="s">
        <v>34</v>
      </c>
      <c r="H7" s="29">
        <v>56.96</v>
      </c>
      <c r="I7" s="29">
        <v>57.62</v>
      </c>
      <c r="J7" s="26">
        <v>56.22</v>
      </c>
      <c r="K7" s="25"/>
      <c r="L7" s="29" t="str">
        <f t="shared" si="7"/>
        <v/>
      </c>
      <c r="M7" s="29" t="str">
        <f t="shared" si="8"/>
        <v/>
      </c>
      <c r="N7" s="29" t="str">
        <f t="shared" si="9"/>
        <v/>
      </c>
      <c r="O7" s="29" t="str">
        <f t="shared" si="10"/>
        <v/>
      </c>
      <c r="P7" s="33">
        <f t="shared" si="11"/>
        <v>219.45224719101122</v>
      </c>
      <c r="Q7" s="27">
        <v>4</v>
      </c>
      <c r="T7" t="s">
        <v>14</v>
      </c>
      <c r="V7">
        <f>COUNTIF(C3:C1048576,"32")</f>
        <v>1</v>
      </c>
      <c r="AG7" s="3">
        <f t="shared" si="5"/>
        <v>56.96</v>
      </c>
    </row>
    <row r="8" spans="1:33" x14ac:dyDescent="0.45">
      <c r="A8" s="28">
        <v>42739</v>
      </c>
      <c r="B8" s="24" t="s">
        <v>67</v>
      </c>
      <c r="C8" s="24" t="s">
        <v>33</v>
      </c>
      <c r="E8" s="29" t="str">
        <f t="shared" si="6"/>
        <v/>
      </c>
      <c r="F8" s="24" t="s">
        <v>32</v>
      </c>
      <c r="G8" s="25" t="s">
        <v>34</v>
      </c>
      <c r="H8" s="29">
        <v>46.78</v>
      </c>
      <c r="I8" s="29">
        <v>47.07</v>
      </c>
      <c r="J8" s="26">
        <v>46.41</v>
      </c>
      <c r="K8" s="25"/>
      <c r="L8" s="29" t="str">
        <f t="shared" si="7"/>
        <v/>
      </c>
      <c r="M8" s="29" t="str">
        <f t="shared" si="8"/>
        <v/>
      </c>
      <c r="N8" s="29" t="str">
        <f t="shared" si="9"/>
        <v/>
      </c>
      <c r="O8" s="29" t="str">
        <f t="shared" si="10"/>
        <v/>
      </c>
      <c r="P8" s="33">
        <f t="shared" si="11"/>
        <v>267.20820863616927</v>
      </c>
      <c r="Q8" s="27">
        <v>4</v>
      </c>
      <c r="T8" t="s">
        <v>15</v>
      </c>
      <c r="V8">
        <f>COUNTIF(C3:C1048576,"BS")</f>
        <v>2</v>
      </c>
      <c r="AG8" s="3">
        <f t="shared" si="5"/>
        <v>46.78</v>
      </c>
    </row>
    <row r="9" spans="1:33" x14ac:dyDescent="0.45">
      <c r="A9" s="28">
        <v>42739</v>
      </c>
      <c r="B9" s="24" t="s">
        <v>68</v>
      </c>
      <c r="C9" s="24" t="s">
        <v>33</v>
      </c>
      <c r="D9" s="23"/>
      <c r="E9" s="29" t="str">
        <f t="shared" si="6"/>
        <v/>
      </c>
      <c r="F9" s="24" t="s">
        <v>32</v>
      </c>
      <c r="G9" s="25" t="s">
        <v>34</v>
      </c>
      <c r="H9" s="29">
        <v>120.16000000000001</v>
      </c>
      <c r="I9" s="29">
        <v>120.51</v>
      </c>
      <c r="J9" s="26">
        <v>119.58</v>
      </c>
      <c r="K9" s="25"/>
      <c r="L9" s="29" t="str">
        <f t="shared" si="7"/>
        <v/>
      </c>
      <c r="M9" s="29" t="str">
        <f t="shared" si="8"/>
        <v/>
      </c>
      <c r="N9" s="29" t="str">
        <f t="shared" si="9"/>
        <v/>
      </c>
      <c r="O9" s="29" t="str">
        <f t="shared" si="10"/>
        <v/>
      </c>
      <c r="P9" s="33">
        <f t="shared" si="11"/>
        <v>104.02796271637816</v>
      </c>
      <c r="Q9" s="27">
        <v>4</v>
      </c>
      <c r="T9" t="s">
        <v>16</v>
      </c>
      <c r="V9">
        <f>COUNTIF(C3:C1048576,"SH")</f>
        <v>0</v>
      </c>
      <c r="AG9" s="3">
        <f t="shared" si="5"/>
        <v>120.16000000000001</v>
      </c>
    </row>
    <row r="10" spans="1:33" x14ac:dyDescent="0.45">
      <c r="A10" s="28">
        <v>42739</v>
      </c>
      <c r="B10" s="27" t="s">
        <v>65</v>
      </c>
      <c r="C10" s="27" t="s">
        <v>33</v>
      </c>
      <c r="D10" s="27"/>
      <c r="E10" s="29">
        <f t="shared" ref="E10" si="12">IF(G10="Y",AG10,"")</f>
        <v>0.65000000000000568</v>
      </c>
      <c r="F10" s="27" t="s">
        <v>61</v>
      </c>
      <c r="G10" s="29" t="s">
        <v>69</v>
      </c>
      <c r="H10" s="29">
        <v>74.849999999999994</v>
      </c>
      <c r="I10" s="29">
        <v>74.319999999999993</v>
      </c>
      <c r="J10" s="26">
        <v>75.5</v>
      </c>
      <c r="K10" s="29">
        <f>J10</f>
        <v>75.5</v>
      </c>
      <c r="L10" s="29">
        <f t="shared" ref="L10" si="13">IF(G10="Y", (P10*E10),(""))</f>
        <v>108.55043420173777</v>
      </c>
      <c r="M10" s="29">
        <f t="shared" ref="M10" si="14">IF(G10="Y", (L10*2),(""))</f>
        <v>217.10086840347554</v>
      </c>
      <c r="N10" s="29">
        <f t="shared" ref="N10" si="15">IF(G10="Y", (L10*3),(""))</f>
        <v>325.65130260521335</v>
      </c>
      <c r="O10" s="29">
        <f t="shared" ref="O10" si="16">IF(G10="Y", (L10*4),(""))</f>
        <v>434.20173680695109</v>
      </c>
      <c r="P10" s="33">
        <f t="shared" ref="P10" si="17">IF(Q10&gt;0,((AcctSize/Q10)/H10),(""))</f>
        <v>167.00066800267203</v>
      </c>
      <c r="Q10" s="27">
        <v>4</v>
      </c>
      <c r="R10" s="27"/>
      <c r="T10" t="s">
        <v>17</v>
      </c>
      <c r="V10">
        <f>COUNTIF(C3:C1048576,"DH")</f>
        <v>9</v>
      </c>
      <c r="AG10" s="3">
        <f t="shared" si="5"/>
        <v>0.65000000000000568</v>
      </c>
    </row>
    <row r="11" spans="1:33" x14ac:dyDescent="0.45">
      <c r="A11" s="28">
        <v>42740</v>
      </c>
      <c r="B11" s="27" t="s">
        <v>70</v>
      </c>
      <c r="C11" s="27" t="s">
        <v>33</v>
      </c>
      <c r="D11" s="27"/>
      <c r="E11" s="29" t="str">
        <f t="shared" si="6"/>
        <v/>
      </c>
      <c r="F11" s="27" t="s">
        <v>61</v>
      </c>
      <c r="G11" s="29" t="s">
        <v>34</v>
      </c>
      <c r="H11" s="29">
        <v>51.370000000000005</v>
      </c>
      <c r="I11" s="29">
        <v>50.95</v>
      </c>
      <c r="J11" s="26">
        <v>51.97</v>
      </c>
      <c r="K11" s="29"/>
      <c r="L11" s="29" t="str">
        <f t="shared" si="7"/>
        <v/>
      </c>
      <c r="M11" s="29" t="str">
        <f t="shared" si="8"/>
        <v/>
      </c>
      <c r="N11" s="29" t="str">
        <f t="shared" si="9"/>
        <v/>
      </c>
      <c r="O11" s="29" t="str">
        <f t="shared" si="10"/>
        <v/>
      </c>
      <c r="P11" s="33">
        <f t="shared" si="11"/>
        <v>324.44357926156641</v>
      </c>
      <c r="Q11" s="27">
        <v>3</v>
      </c>
      <c r="T11" t="s">
        <v>19</v>
      </c>
      <c r="V11">
        <f>COUNTIF(C3:C1048576,"S")</f>
        <v>0</v>
      </c>
      <c r="AG11" s="3">
        <f t="shared" si="5"/>
        <v>-51.370000000000005</v>
      </c>
    </row>
    <row r="12" spans="1:33" x14ac:dyDescent="0.45">
      <c r="A12" s="28">
        <v>42740</v>
      </c>
      <c r="B12" s="24" t="s">
        <v>71</v>
      </c>
      <c r="C12" s="24" t="s">
        <v>73</v>
      </c>
      <c r="D12" s="23"/>
      <c r="E12" s="29" t="str">
        <f t="shared" si="6"/>
        <v/>
      </c>
      <c r="F12" s="24" t="s">
        <v>32</v>
      </c>
      <c r="G12" s="25" t="s">
        <v>34</v>
      </c>
      <c r="H12" s="29">
        <v>59.94</v>
      </c>
      <c r="I12" s="29">
        <v>60.24</v>
      </c>
      <c r="J12" s="26">
        <v>59.56</v>
      </c>
      <c r="K12" s="25"/>
      <c r="L12" s="29" t="str">
        <f t="shared" si="7"/>
        <v/>
      </c>
      <c r="M12" s="29" t="str">
        <f t="shared" si="8"/>
        <v/>
      </c>
      <c r="N12" s="29" t="str">
        <f t="shared" si="9"/>
        <v/>
      </c>
      <c r="O12" s="29" t="str">
        <f t="shared" si="10"/>
        <v/>
      </c>
      <c r="P12" s="33">
        <f t="shared" si="11"/>
        <v>278.05583361138918</v>
      </c>
      <c r="Q12" s="27">
        <v>3</v>
      </c>
      <c r="AG12" s="3">
        <f t="shared" si="5"/>
        <v>59.94</v>
      </c>
    </row>
    <row r="13" spans="1:33" x14ac:dyDescent="0.45">
      <c r="A13" s="28">
        <v>42740</v>
      </c>
      <c r="B13" s="24" t="s">
        <v>72</v>
      </c>
      <c r="C13" s="24" t="s">
        <v>33</v>
      </c>
      <c r="D13" s="23"/>
      <c r="E13" s="29">
        <f t="shared" si="6"/>
        <v>-0.20000000000000284</v>
      </c>
      <c r="F13" s="24" t="s">
        <v>61</v>
      </c>
      <c r="G13" s="25" t="s">
        <v>69</v>
      </c>
      <c r="H13" s="29">
        <v>52.300000000000004</v>
      </c>
      <c r="I13" s="29">
        <v>51.88</v>
      </c>
      <c r="J13" s="26">
        <v>52.84</v>
      </c>
      <c r="K13" s="25">
        <v>52.1</v>
      </c>
      <c r="L13" s="29">
        <f t="shared" si="7"/>
        <v>-63.734862970045519</v>
      </c>
      <c r="M13" s="29">
        <f t="shared" si="8"/>
        <v>-127.46972594009104</v>
      </c>
      <c r="N13" s="29">
        <f t="shared" si="9"/>
        <v>-191.20458891013655</v>
      </c>
      <c r="O13" s="29">
        <f t="shared" si="10"/>
        <v>-254.93945188018208</v>
      </c>
      <c r="P13" s="33">
        <f t="shared" si="11"/>
        <v>318.67431485022308</v>
      </c>
      <c r="Q13" s="27">
        <v>3</v>
      </c>
      <c r="AG13" s="3">
        <f t="shared" si="5"/>
        <v>-0.20000000000000284</v>
      </c>
    </row>
    <row r="14" spans="1:33" x14ac:dyDescent="0.45">
      <c r="A14" s="28">
        <v>42741</v>
      </c>
      <c r="B14" s="24" t="s">
        <v>65</v>
      </c>
      <c r="C14" s="24" t="s">
        <v>79</v>
      </c>
      <c r="D14" s="23"/>
      <c r="E14" s="29">
        <f t="shared" si="6"/>
        <v>-0.41999999999998749</v>
      </c>
      <c r="F14" s="24" t="s">
        <v>32</v>
      </c>
      <c r="G14" s="25" t="s">
        <v>69</v>
      </c>
      <c r="H14" s="29">
        <v>74.210000000000008</v>
      </c>
      <c r="I14" s="29">
        <v>74.63</v>
      </c>
      <c r="J14" s="26">
        <v>73.67</v>
      </c>
      <c r="K14" s="25">
        <v>74.63</v>
      </c>
      <c r="L14" s="29">
        <f t="shared" si="7"/>
        <v>-47.16345505996356</v>
      </c>
      <c r="M14" s="29">
        <f t="shared" si="8"/>
        <v>-94.32691011992712</v>
      </c>
      <c r="N14" s="29">
        <f t="shared" si="9"/>
        <v>-141.49036517989069</v>
      </c>
      <c r="O14" s="29">
        <f t="shared" si="10"/>
        <v>-188.65382023985424</v>
      </c>
      <c r="P14" s="33">
        <f t="shared" si="11"/>
        <v>112.2939406189642</v>
      </c>
      <c r="Q14" s="27">
        <v>6</v>
      </c>
      <c r="AG14" s="3">
        <f t="shared" si="5"/>
        <v>-0.41999999999998749</v>
      </c>
    </row>
    <row r="15" spans="1:33" x14ac:dyDescent="0.45">
      <c r="A15" s="28">
        <v>42741</v>
      </c>
      <c r="B15" s="27" t="s">
        <v>74</v>
      </c>
      <c r="C15" s="27" t="s">
        <v>79</v>
      </c>
      <c r="D15" s="27"/>
      <c r="E15" s="29">
        <f t="shared" ref="E15:E17" si="18">IF(G15="Y",AG15,"")</f>
        <v>0.54999999999999716</v>
      </c>
      <c r="F15" s="27" t="s">
        <v>32</v>
      </c>
      <c r="G15" s="29" t="s">
        <v>69</v>
      </c>
      <c r="H15" s="29">
        <v>51.08</v>
      </c>
      <c r="I15" s="29">
        <v>51.32</v>
      </c>
      <c r="J15" s="26">
        <v>50.53</v>
      </c>
      <c r="K15" s="29">
        <v>50.53</v>
      </c>
      <c r="L15" s="29">
        <f t="shared" ref="L15:L17" si="19">IF(G15="Y", (P15*E15),(""))</f>
        <v>89.728530409814212</v>
      </c>
      <c r="M15" s="29">
        <f t="shared" ref="M15:M17" si="20">IF(G15="Y", (L15*2),(""))</f>
        <v>179.45706081962842</v>
      </c>
      <c r="N15" s="29">
        <f t="shared" ref="N15:N17" si="21">IF(G15="Y", (L15*3),(""))</f>
        <v>269.18559122944265</v>
      </c>
      <c r="O15" s="29">
        <f t="shared" ref="O15:O17" si="22">IF(G15="Y", (L15*4),(""))</f>
        <v>358.91412163925685</v>
      </c>
      <c r="P15" s="33">
        <f t="shared" ref="P15:P17" si="23">IF(Q15&gt;0,((AcctSize/Q15)/H15),(""))</f>
        <v>163.14278256329942</v>
      </c>
      <c r="Q15" s="27">
        <v>6</v>
      </c>
      <c r="AG15" s="3">
        <f t="shared" si="5"/>
        <v>0.54999999999999716</v>
      </c>
    </row>
    <row r="16" spans="1:33" x14ac:dyDescent="0.45">
      <c r="A16" s="28">
        <v>42741</v>
      </c>
      <c r="B16" s="27" t="s">
        <v>75</v>
      </c>
      <c r="C16" s="27" t="s">
        <v>73</v>
      </c>
      <c r="D16" s="27"/>
      <c r="E16" s="29">
        <f t="shared" si="18"/>
        <v>0</v>
      </c>
      <c r="F16" s="27" t="s">
        <v>32</v>
      </c>
      <c r="G16" s="29" t="s">
        <v>69</v>
      </c>
      <c r="H16" s="29">
        <v>54.92</v>
      </c>
      <c r="I16" s="29">
        <v>55.33</v>
      </c>
      <c r="J16" s="26">
        <v>54.42</v>
      </c>
      <c r="K16" s="29">
        <v>54.92</v>
      </c>
      <c r="L16" s="29">
        <f t="shared" si="19"/>
        <v>0</v>
      </c>
      <c r="M16" s="29">
        <f t="shared" si="20"/>
        <v>0</v>
      </c>
      <c r="N16" s="29">
        <f t="shared" si="21"/>
        <v>0</v>
      </c>
      <c r="O16" s="29">
        <f t="shared" si="22"/>
        <v>0</v>
      </c>
      <c r="P16" s="33">
        <f t="shared" si="23"/>
        <v>151.7358582180141</v>
      </c>
      <c r="Q16" s="27">
        <v>6</v>
      </c>
      <c r="AG16" s="3">
        <f t="shared" si="5"/>
        <v>0</v>
      </c>
    </row>
    <row r="17" spans="1:33" x14ac:dyDescent="0.45">
      <c r="A17" s="28">
        <v>42741</v>
      </c>
      <c r="B17" s="27" t="s">
        <v>76</v>
      </c>
      <c r="C17" s="27" t="s">
        <v>33</v>
      </c>
      <c r="D17" s="27"/>
      <c r="E17" s="29">
        <f t="shared" si="18"/>
        <v>1.4210854715202004E-14</v>
      </c>
      <c r="F17" s="27" t="s">
        <v>32</v>
      </c>
      <c r="G17" s="29" t="s">
        <v>69</v>
      </c>
      <c r="H17" s="29">
        <v>91.330000000000013</v>
      </c>
      <c r="I17" s="29">
        <v>91.73</v>
      </c>
      <c r="J17" s="26">
        <v>90.85</v>
      </c>
      <c r="K17" s="29">
        <v>91.33</v>
      </c>
      <c r="L17" s="29">
        <f t="shared" si="19"/>
        <v>1.2966581549693423E-12</v>
      </c>
      <c r="M17" s="29">
        <f t="shared" si="20"/>
        <v>2.5933163099386845E-12</v>
      </c>
      <c r="N17" s="29">
        <f t="shared" si="21"/>
        <v>3.889974464908027E-12</v>
      </c>
      <c r="O17" s="29">
        <f t="shared" si="22"/>
        <v>5.186632619877369E-12</v>
      </c>
      <c r="P17" s="33">
        <f t="shared" si="23"/>
        <v>91.244205992919447</v>
      </c>
      <c r="Q17" s="27">
        <v>6</v>
      </c>
      <c r="AG17" s="3">
        <f t="shared" si="5"/>
        <v>1.4210854715202004E-14</v>
      </c>
    </row>
    <row r="18" spans="1:33" x14ac:dyDescent="0.45">
      <c r="A18" s="28">
        <v>42741</v>
      </c>
      <c r="B18" s="24" t="s">
        <v>77</v>
      </c>
      <c r="C18" s="24" t="s">
        <v>79</v>
      </c>
      <c r="D18" s="23"/>
      <c r="E18" s="29">
        <f t="shared" si="6"/>
        <v>-0.40000000000000568</v>
      </c>
      <c r="F18" s="24" t="s">
        <v>32</v>
      </c>
      <c r="G18" s="25" t="s">
        <v>69</v>
      </c>
      <c r="H18" s="29">
        <v>54.3</v>
      </c>
      <c r="I18" s="29">
        <v>54.7</v>
      </c>
      <c r="J18" s="26">
        <v>53.85</v>
      </c>
      <c r="K18" s="25">
        <v>54.7</v>
      </c>
      <c r="L18" s="29">
        <f t="shared" si="7"/>
        <v>-61.387354205034647</v>
      </c>
      <c r="M18" s="29">
        <f t="shared" si="8"/>
        <v>-122.77470841006929</v>
      </c>
      <c r="N18" s="29">
        <f t="shared" si="9"/>
        <v>-184.16206261510393</v>
      </c>
      <c r="O18" s="29">
        <f t="shared" si="10"/>
        <v>-245.54941682013859</v>
      </c>
      <c r="P18" s="33">
        <f t="shared" si="11"/>
        <v>153.46838551258443</v>
      </c>
      <c r="Q18" s="27">
        <v>6</v>
      </c>
      <c r="AG18" s="3">
        <f t="shared" si="5"/>
        <v>-0.40000000000000568</v>
      </c>
    </row>
    <row r="19" spans="1:33" x14ac:dyDescent="0.45">
      <c r="A19" s="28">
        <v>42741</v>
      </c>
      <c r="B19" s="24" t="s">
        <v>78</v>
      </c>
      <c r="C19" s="24" t="s">
        <v>73</v>
      </c>
      <c r="D19" s="23"/>
      <c r="E19" s="29" t="str">
        <f t="shared" si="6"/>
        <v/>
      </c>
      <c r="F19" s="24" t="s">
        <v>32</v>
      </c>
      <c r="G19" s="25" t="s">
        <v>34</v>
      </c>
      <c r="H19" s="29">
        <v>61.32</v>
      </c>
      <c r="I19" s="29">
        <v>61.82</v>
      </c>
      <c r="J19" s="26">
        <v>60.77</v>
      </c>
      <c r="K19" s="25"/>
      <c r="L19" s="29" t="str">
        <f t="shared" si="7"/>
        <v/>
      </c>
      <c r="M19" s="29" t="str">
        <f t="shared" si="8"/>
        <v/>
      </c>
      <c r="N19" s="29" t="str">
        <f t="shared" si="9"/>
        <v/>
      </c>
      <c r="O19" s="29" t="str">
        <f t="shared" si="10"/>
        <v/>
      </c>
      <c r="P19" s="33">
        <f t="shared" si="11"/>
        <v>135.89910850184825</v>
      </c>
      <c r="Q19" s="27">
        <v>6</v>
      </c>
      <c r="T19" s="68" t="s">
        <v>28</v>
      </c>
      <c r="U19" s="68"/>
      <c r="V19" s="68"/>
      <c r="AG19" s="3">
        <f t="shared" si="5"/>
        <v>61.32</v>
      </c>
    </row>
    <row r="20" spans="1:33" x14ac:dyDescent="0.45">
      <c r="A20" s="28">
        <v>42744</v>
      </c>
      <c r="B20" s="24" t="s">
        <v>80</v>
      </c>
      <c r="C20" s="24" t="s">
        <v>33</v>
      </c>
      <c r="D20" s="23"/>
      <c r="E20" s="29" t="str">
        <f t="shared" si="6"/>
        <v/>
      </c>
      <c r="F20" s="24" t="s">
        <v>61</v>
      </c>
      <c r="G20" s="25" t="s">
        <v>34</v>
      </c>
      <c r="H20" s="29">
        <v>41.09</v>
      </c>
      <c r="I20" s="29">
        <v>40.799999999999997</v>
      </c>
      <c r="J20" s="26">
        <v>41.56</v>
      </c>
      <c r="K20" s="25"/>
      <c r="L20" s="29" t="str">
        <f t="shared" si="7"/>
        <v/>
      </c>
      <c r="M20" s="29" t="str">
        <f t="shared" si="8"/>
        <v/>
      </c>
      <c r="N20" s="29" t="str">
        <f t="shared" si="9"/>
        <v/>
      </c>
      <c r="O20" s="29" t="str">
        <f t="shared" si="10"/>
        <v/>
      </c>
      <c r="P20" s="33">
        <f t="shared" si="11"/>
        <v>304.21027013871986</v>
      </c>
      <c r="Q20" s="27">
        <v>4</v>
      </c>
      <c r="T20" t="s">
        <v>11</v>
      </c>
      <c r="V20">
        <f>COUNTIFS(C3:C1048576,"FB",G3:G1048576,"Y")+COUNTIFS(D3:D1048576,"FB",G3:G1048576,"Y")</f>
        <v>25</v>
      </c>
      <c r="AG20" s="3">
        <f t="shared" si="5"/>
        <v>-41.09</v>
      </c>
    </row>
    <row r="21" spans="1:33" x14ac:dyDescent="0.45">
      <c r="A21" s="28">
        <v>42744</v>
      </c>
      <c r="B21" s="24" t="s">
        <v>81</v>
      </c>
      <c r="C21" s="24" t="s">
        <v>33</v>
      </c>
      <c r="D21" s="24"/>
      <c r="E21" s="29" t="str">
        <f t="shared" si="6"/>
        <v/>
      </c>
      <c r="F21" s="24" t="s">
        <v>32</v>
      </c>
      <c r="G21" s="25" t="s">
        <v>34</v>
      </c>
      <c r="H21" s="29">
        <v>33.299999999999997</v>
      </c>
      <c r="I21" s="29">
        <v>33.61</v>
      </c>
      <c r="J21" s="26">
        <v>32.89</v>
      </c>
      <c r="K21" s="25"/>
      <c r="L21" s="29" t="str">
        <f t="shared" si="7"/>
        <v/>
      </c>
      <c r="M21" s="29" t="str">
        <f t="shared" si="8"/>
        <v/>
      </c>
      <c r="N21" s="29" t="str">
        <f t="shared" si="9"/>
        <v/>
      </c>
      <c r="O21" s="29" t="str">
        <f t="shared" si="10"/>
        <v/>
      </c>
      <c r="P21" s="33">
        <f t="shared" si="11"/>
        <v>375.37537537537543</v>
      </c>
      <c r="Q21" s="27">
        <v>4</v>
      </c>
      <c r="T21" t="s">
        <v>12</v>
      </c>
      <c r="V21">
        <f>COUNTIFS(C3:C1048576,"IF",G3:G1048576,"Y")+COUNTIFS(D3:D1048576,"IF",G3:G1048576,"Y")</f>
        <v>7</v>
      </c>
      <c r="AG21" s="3">
        <f t="shared" si="5"/>
        <v>33.299999999999997</v>
      </c>
    </row>
    <row r="22" spans="1:33" x14ac:dyDescent="0.45">
      <c r="A22" s="28">
        <v>42744</v>
      </c>
      <c r="B22" s="27" t="s">
        <v>82</v>
      </c>
      <c r="C22" s="27" t="s">
        <v>33</v>
      </c>
      <c r="D22" s="27"/>
      <c r="E22" s="29" t="str">
        <f t="shared" si="6"/>
        <v/>
      </c>
      <c r="F22" s="27" t="s">
        <v>32</v>
      </c>
      <c r="G22" s="29" t="s">
        <v>34</v>
      </c>
      <c r="H22" s="29">
        <v>69.900000000000006</v>
      </c>
      <c r="I22" s="29">
        <v>70.34</v>
      </c>
      <c r="J22" s="26">
        <v>69.319999999999993</v>
      </c>
      <c r="K22" s="29"/>
      <c r="L22" s="29" t="str">
        <f t="shared" si="7"/>
        <v/>
      </c>
      <c r="M22" s="29" t="str">
        <f t="shared" si="8"/>
        <v/>
      </c>
      <c r="N22" s="29" t="str">
        <f t="shared" si="9"/>
        <v/>
      </c>
      <c r="O22" s="29" t="str">
        <f t="shared" si="10"/>
        <v/>
      </c>
      <c r="P22" s="33">
        <f t="shared" si="11"/>
        <v>178.82689556509297</v>
      </c>
      <c r="Q22" s="27">
        <v>4</v>
      </c>
      <c r="T22" t="s">
        <v>13</v>
      </c>
      <c r="V22">
        <f>COUNTIFS(C3:C1048576,"LD",G3:G1048576,"Y")+COUNTIFS(D3:D1048576,"LD",G3:G1048576,"Y")</f>
        <v>0</v>
      </c>
      <c r="AG22" s="3">
        <f t="shared" si="5"/>
        <v>69.900000000000006</v>
      </c>
    </row>
    <row r="23" spans="1:33" x14ac:dyDescent="0.45">
      <c r="A23" s="28">
        <v>42744</v>
      </c>
      <c r="B23" s="24" t="s">
        <v>83</v>
      </c>
      <c r="C23" s="24" t="s">
        <v>33</v>
      </c>
      <c r="D23" s="23"/>
      <c r="E23" s="29" t="str">
        <f t="shared" si="6"/>
        <v/>
      </c>
      <c r="F23" s="24" t="s">
        <v>32</v>
      </c>
      <c r="G23" s="25" t="s">
        <v>34</v>
      </c>
      <c r="H23" s="29">
        <v>85.18</v>
      </c>
      <c r="I23" s="29">
        <v>85.54</v>
      </c>
      <c r="J23" s="26">
        <v>84.62</v>
      </c>
      <c r="K23" s="25"/>
      <c r="L23" s="29" t="str">
        <f t="shared" si="7"/>
        <v/>
      </c>
      <c r="M23" s="29" t="str">
        <f t="shared" si="8"/>
        <v/>
      </c>
      <c r="N23" s="29" t="str">
        <f t="shared" si="9"/>
        <v/>
      </c>
      <c r="O23" s="29" t="str">
        <f t="shared" si="10"/>
        <v/>
      </c>
      <c r="P23" s="33">
        <f t="shared" si="11"/>
        <v>146.74806292556937</v>
      </c>
      <c r="Q23" s="27">
        <v>4</v>
      </c>
      <c r="T23" t="s">
        <v>14</v>
      </c>
      <c r="V23">
        <f>COUNTIFS(C3:C1048576,"32",G3:G1048576,"Y")+COUNTIFS(D3:D1048576,"32",G3:G1048576,"Y")</f>
        <v>0</v>
      </c>
      <c r="AG23" s="3">
        <f t="shared" si="5"/>
        <v>85.18</v>
      </c>
    </row>
    <row r="24" spans="1:33" x14ac:dyDescent="0.45">
      <c r="A24" s="28">
        <v>42745</v>
      </c>
      <c r="B24" s="24" t="s">
        <v>84</v>
      </c>
      <c r="C24" s="24" t="s">
        <v>33</v>
      </c>
      <c r="D24" s="23"/>
      <c r="E24" s="29" t="str">
        <f t="shared" si="6"/>
        <v/>
      </c>
      <c r="F24" s="24" t="s">
        <v>32</v>
      </c>
      <c r="G24" s="25" t="s">
        <v>34</v>
      </c>
      <c r="H24" s="29">
        <v>52.41</v>
      </c>
      <c r="I24" s="29">
        <v>52.99</v>
      </c>
      <c r="J24" s="26">
        <v>51.76</v>
      </c>
      <c r="K24" s="25"/>
      <c r="L24" s="29" t="str">
        <f t="shared" si="7"/>
        <v/>
      </c>
      <c r="M24" s="29" t="str">
        <f t="shared" si="8"/>
        <v/>
      </c>
      <c r="N24" s="29" t="str">
        <f t="shared" si="9"/>
        <v/>
      </c>
      <c r="O24" s="29" t="str">
        <f t="shared" si="10"/>
        <v/>
      </c>
      <c r="P24" s="33">
        <f t="shared" si="11"/>
        <v>477.00820454111812</v>
      </c>
      <c r="Q24" s="27">
        <v>2</v>
      </c>
      <c r="T24" t="s">
        <v>15</v>
      </c>
      <c r="V24">
        <f>COUNTIFS(C3:C1048576,"BS",G3:G1048576,"Y")+COUNTIFS(D3:D1048576,"BS",G3:G1048576,"Y")</f>
        <v>0</v>
      </c>
      <c r="AG24" s="3">
        <f t="shared" si="5"/>
        <v>52.41</v>
      </c>
    </row>
    <row r="25" spans="1:33" x14ac:dyDescent="0.45">
      <c r="A25" s="28">
        <v>42745</v>
      </c>
      <c r="B25" s="24" t="s">
        <v>85</v>
      </c>
      <c r="C25" s="24">
        <v>32</v>
      </c>
      <c r="D25" s="23"/>
      <c r="E25" s="29" t="str">
        <f t="shared" si="6"/>
        <v/>
      </c>
      <c r="F25" s="24" t="s">
        <v>32</v>
      </c>
      <c r="G25" s="25" t="s">
        <v>34</v>
      </c>
      <c r="H25" s="29">
        <v>94.67</v>
      </c>
      <c r="I25" s="29">
        <v>95.19</v>
      </c>
      <c r="J25" s="26">
        <v>94</v>
      </c>
      <c r="K25" s="25"/>
      <c r="L25" s="29" t="str">
        <f t="shared" si="7"/>
        <v/>
      </c>
      <c r="M25" s="29" t="str">
        <f t="shared" si="8"/>
        <v/>
      </c>
      <c r="N25" s="29" t="str">
        <f t="shared" si="9"/>
        <v/>
      </c>
      <c r="O25" s="29" t="str">
        <f t="shared" si="10"/>
        <v/>
      </c>
      <c r="P25" s="33">
        <f t="shared" si="11"/>
        <v>264.07520861941481</v>
      </c>
      <c r="Q25" s="23">
        <v>2</v>
      </c>
      <c r="T25" t="s">
        <v>16</v>
      </c>
      <c r="V25">
        <f>COUNTIFS(C3:C1048576,"SH",G3:G1048576,"Y")+COUNTIFS(D3:D1048576,"SH",G3:G1048576,"Y")</f>
        <v>0</v>
      </c>
      <c r="AG25" s="3">
        <f t="shared" si="5"/>
        <v>94.67</v>
      </c>
    </row>
    <row r="26" spans="1:33" x14ac:dyDescent="0.45">
      <c r="A26" s="28">
        <v>42746</v>
      </c>
      <c r="B26" s="24" t="s">
        <v>86</v>
      </c>
      <c r="C26" s="24" t="s">
        <v>88</v>
      </c>
      <c r="D26" s="23"/>
      <c r="E26" s="29" t="str">
        <f t="shared" si="6"/>
        <v/>
      </c>
      <c r="F26" s="24" t="s">
        <v>32</v>
      </c>
      <c r="G26" s="25" t="s">
        <v>34</v>
      </c>
      <c r="H26" s="29">
        <v>70.790000000000006</v>
      </c>
      <c r="I26" s="29">
        <v>71.12</v>
      </c>
      <c r="J26" s="26">
        <v>70.31</v>
      </c>
      <c r="K26" s="25"/>
      <c r="L26" s="29" t="str">
        <f t="shared" si="7"/>
        <v/>
      </c>
      <c r="M26" s="29" t="str">
        <f t="shared" si="8"/>
        <v/>
      </c>
      <c r="N26" s="29" t="str">
        <f t="shared" si="9"/>
        <v/>
      </c>
      <c r="O26" s="29" t="str">
        <f t="shared" si="10"/>
        <v/>
      </c>
      <c r="P26" s="33">
        <f t="shared" si="11"/>
        <v>353.1572255968357</v>
      </c>
      <c r="Q26" s="23">
        <v>2</v>
      </c>
      <c r="T26" t="s">
        <v>17</v>
      </c>
      <c r="V26">
        <f>COUNTIFS(C3:C1048576,"DH",G3:G1048576,"Y")+COUNTIFS(D3:D1048576,"DH",G3:G1048576,"Y")</f>
        <v>6</v>
      </c>
      <c r="AG26" s="3">
        <f t="shared" si="5"/>
        <v>70.790000000000006</v>
      </c>
    </row>
    <row r="27" spans="1:33" x14ac:dyDescent="0.45">
      <c r="A27" s="28">
        <v>42746</v>
      </c>
      <c r="B27" s="24" t="s">
        <v>87</v>
      </c>
      <c r="C27" s="24" t="s">
        <v>79</v>
      </c>
      <c r="D27" s="23"/>
      <c r="E27" s="29">
        <f t="shared" si="6"/>
        <v>0.29000000000000625</v>
      </c>
      <c r="F27" s="24" t="s">
        <v>32</v>
      </c>
      <c r="G27" s="25" t="s">
        <v>69</v>
      </c>
      <c r="H27" s="29">
        <v>77.760000000000005</v>
      </c>
      <c r="I27" s="29">
        <v>78.180000000000007</v>
      </c>
      <c r="J27" s="26">
        <v>77.17</v>
      </c>
      <c r="K27" s="25">
        <v>77.47</v>
      </c>
      <c r="L27" s="29">
        <f t="shared" si="7"/>
        <v>93.235596707820932</v>
      </c>
      <c r="M27" s="29">
        <f t="shared" si="8"/>
        <v>186.47119341564186</v>
      </c>
      <c r="N27" s="29">
        <f t="shared" si="9"/>
        <v>279.70679012346278</v>
      </c>
      <c r="O27" s="29">
        <f t="shared" si="10"/>
        <v>372.94238683128373</v>
      </c>
      <c r="P27" s="33">
        <f t="shared" si="11"/>
        <v>321.50205761316869</v>
      </c>
      <c r="Q27" s="23">
        <v>2</v>
      </c>
      <c r="T27" t="s">
        <v>19</v>
      </c>
      <c r="V27">
        <f>COUNTIFS(C3:C1048576,"S",G3:G1048576,"Y")+COUNTIFS(D3:D1048576,"S",G3:G1048576,"Y")</f>
        <v>0</v>
      </c>
      <c r="AG27" s="3">
        <f t="shared" si="5"/>
        <v>0.29000000000000625</v>
      </c>
    </row>
    <row r="28" spans="1:33" x14ac:dyDescent="0.45">
      <c r="A28" s="28">
        <v>42747</v>
      </c>
      <c r="B28" s="24" t="s">
        <v>89</v>
      </c>
      <c r="C28" s="24" t="s">
        <v>33</v>
      </c>
      <c r="D28" s="23"/>
      <c r="E28" s="29">
        <f t="shared" si="6"/>
        <v>-0.43999999999999773</v>
      </c>
      <c r="F28" s="24" t="s">
        <v>61</v>
      </c>
      <c r="G28" s="25" t="s">
        <v>69</v>
      </c>
      <c r="H28" s="29">
        <v>94.23</v>
      </c>
      <c r="I28" s="29">
        <v>93.79</v>
      </c>
      <c r="J28" s="26">
        <v>94.8</v>
      </c>
      <c r="K28" s="25">
        <v>93.79</v>
      </c>
      <c r="L28" s="29">
        <f t="shared" si="7"/>
        <v>-233.47129364321222</v>
      </c>
      <c r="M28" s="29">
        <f t="shared" si="8"/>
        <v>-466.94258728642444</v>
      </c>
      <c r="N28" s="29">
        <f t="shared" si="9"/>
        <v>-700.41388092963666</v>
      </c>
      <c r="O28" s="29">
        <f t="shared" si="10"/>
        <v>-933.88517457284888</v>
      </c>
      <c r="P28" s="33">
        <f t="shared" si="11"/>
        <v>530.61657646184869</v>
      </c>
      <c r="Q28" s="23">
        <v>1</v>
      </c>
      <c r="AG28" s="3">
        <f t="shared" si="5"/>
        <v>-0.43999999999999773</v>
      </c>
    </row>
    <row r="29" spans="1:33" x14ac:dyDescent="0.45">
      <c r="A29" s="28">
        <v>42748</v>
      </c>
      <c r="B29" s="24" t="s">
        <v>90</v>
      </c>
      <c r="C29" s="24" t="s">
        <v>73</v>
      </c>
      <c r="D29" s="23"/>
      <c r="E29" s="29" t="str">
        <f t="shared" si="6"/>
        <v/>
      </c>
      <c r="F29" s="24" t="s">
        <v>32</v>
      </c>
      <c r="G29" s="25" t="s">
        <v>34</v>
      </c>
      <c r="H29" s="29">
        <v>69.990000000000009</v>
      </c>
      <c r="I29" s="29">
        <v>70.2</v>
      </c>
      <c r="J29" s="26">
        <v>69.48</v>
      </c>
      <c r="K29" s="25"/>
      <c r="L29" s="29" t="str">
        <f t="shared" si="7"/>
        <v/>
      </c>
      <c r="M29" s="29" t="str">
        <f t="shared" si="8"/>
        <v/>
      </c>
      <c r="N29" s="29" t="str">
        <f t="shared" si="9"/>
        <v/>
      </c>
      <c r="O29" s="29" t="str">
        <f t="shared" si="10"/>
        <v/>
      </c>
      <c r="P29" s="33">
        <f t="shared" si="11"/>
        <v>178.59694242034573</v>
      </c>
      <c r="Q29" s="23">
        <v>4</v>
      </c>
      <c r="T29" s="24" t="s">
        <v>30</v>
      </c>
      <c r="V29">
        <f>SUM(V20:V28)</f>
        <v>38</v>
      </c>
      <c r="AG29" s="3">
        <f t="shared" si="5"/>
        <v>69.990000000000009</v>
      </c>
    </row>
    <row r="30" spans="1:33" x14ac:dyDescent="0.45">
      <c r="A30" s="28">
        <v>42748</v>
      </c>
      <c r="B30" s="24" t="s">
        <v>91</v>
      </c>
      <c r="C30" s="24" t="s">
        <v>33</v>
      </c>
      <c r="D30" s="23"/>
      <c r="E30" s="29" t="str">
        <f t="shared" si="6"/>
        <v/>
      </c>
      <c r="F30" s="24" t="s">
        <v>61</v>
      </c>
      <c r="G30" s="25" t="s">
        <v>34</v>
      </c>
      <c r="H30" s="29">
        <v>62.26</v>
      </c>
      <c r="I30" s="29">
        <v>61.74</v>
      </c>
      <c r="J30" s="26">
        <v>62.99</v>
      </c>
      <c r="K30" s="25"/>
      <c r="L30" s="29" t="str">
        <f t="shared" si="7"/>
        <v/>
      </c>
      <c r="M30" s="29" t="str">
        <f t="shared" si="8"/>
        <v/>
      </c>
      <c r="N30" s="29" t="str">
        <f t="shared" si="9"/>
        <v/>
      </c>
      <c r="O30" s="29" t="str">
        <f t="shared" si="10"/>
        <v/>
      </c>
      <c r="P30" s="33">
        <f t="shared" si="11"/>
        <v>200.77096048827499</v>
      </c>
      <c r="Q30" s="23">
        <v>4</v>
      </c>
      <c r="AG30" s="3">
        <f t="shared" si="5"/>
        <v>-62.26</v>
      </c>
    </row>
    <row r="31" spans="1:33" x14ac:dyDescent="0.45">
      <c r="A31" s="28">
        <v>42748</v>
      </c>
      <c r="B31" s="24" t="s">
        <v>92</v>
      </c>
      <c r="C31" s="24" t="s">
        <v>33</v>
      </c>
      <c r="D31" s="23"/>
      <c r="E31" s="29">
        <f t="shared" si="6"/>
        <v>0</v>
      </c>
      <c r="F31" s="24" t="s">
        <v>61</v>
      </c>
      <c r="G31" s="25" t="s">
        <v>69</v>
      </c>
      <c r="H31" s="29">
        <v>81.61</v>
      </c>
      <c r="I31" s="29">
        <v>81.209999999999994</v>
      </c>
      <c r="J31" s="26">
        <v>82.15</v>
      </c>
      <c r="K31" s="25">
        <v>81.61</v>
      </c>
      <c r="L31" s="29">
        <f t="shared" si="7"/>
        <v>0</v>
      </c>
      <c r="M31" s="29">
        <f t="shared" si="8"/>
        <v>0</v>
      </c>
      <c r="N31" s="29">
        <f t="shared" si="9"/>
        <v>0</v>
      </c>
      <c r="O31" s="29">
        <f t="shared" si="10"/>
        <v>0</v>
      </c>
      <c r="P31" s="33">
        <f t="shared" si="11"/>
        <v>153.1675039823551</v>
      </c>
      <c r="Q31" s="23">
        <v>4</v>
      </c>
      <c r="AG31" s="3">
        <f t="shared" si="5"/>
        <v>0</v>
      </c>
    </row>
    <row r="32" spans="1:33" x14ac:dyDescent="0.45">
      <c r="A32" s="28">
        <v>42748</v>
      </c>
      <c r="B32" s="24" t="s">
        <v>93</v>
      </c>
      <c r="C32" s="24" t="s">
        <v>33</v>
      </c>
      <c r="D32" s="23"/>
      <c r="E32" s="29" t="str">
        <f t="shared" si="6"/>
        <v/>
      </c>
      <c r="F32" s="24" t="s">
        <v>32</v>
      </c>
      <c r="G32" s="25" t="s">
        <v>34</v>
      </c>
      <c r="H32" s="29">
        <v>47.87</v>
      </c>
      <c r="I32" s="29">
        <v>48.22</v>
      </c>
      <c r="J32" s="26">
        <v>47.37</v>
      </c>
      <c r="K32" s="25"/>
      <c r="L32" s="29" t="str">
        <f t="shared" si="7"/>
        <v/>
      </c>
      <c r="M32" s="29" t="str">
        <f t="shared" si="8"/>
        <v/>
      </c>
      <c r="N32" s="29" t="str">
        <f t="shared" si="9"/>
        <v/>
      </c>
      <c r="O32" s="29" t="str">
        <f t="shared" si="10"/>
        <v/>
      </c>
      <c r="P32" s="33">
        <f t="shared" si="11"/>
        <v>261.1238771673282</v>
      </c>
      <c r="Q32" s="23">
        <v>4</v>
      </c>
      <c r="AG32" s="3">
        <f t="shared" si="5"/>
        <v>47.87</v>
      </c>
    </row>
    <row r="33" spans="1:33" x14ac:dyDescent="0.45">
      <c r="A33" s="28">
        <v>42748</v>
      </c>
      <c r="B33" s="27" t="s">
        <v>92</v>
      </c>
      <c r="C33" s="27" t="s">
        <v>33</v>
      </c>
      <c r="D33" s="27"/>
      <c r="E33" s="29">
        <f t="shared" ref="E33" si="24">IF(G33="Y",AG33,"")</f>
        <v>0.54000000000000625</v>
      </c>
      <c r="F33" s="27" t="s">
        <v>61</v>
      </c>
      <c r="G33" s="29" t="s">
        <v>69</v>
      </c>
      <c r="H33" s="29">
        <v>81.61</v>
      </c>
      <c r="I33" s="29">
        <v>81.209999999999994</v>
      </c>
      <c r="J33" s="26">
        <v>82.15</v>
      </c>
      <c r="K33" s="29">
        <v>82.15</v>
      </c>
      <c r="L33" s="29">
        <f t="shared" ref="L33" si="25">IF(G33="Y", (P33*E33),(""))</f>
        <v>82.710452150472719</v>
      </c>
      <c r="M33" s="29">
        <f t="shared" ref="M33" si="26">IF(G33="Y", (L33*2),(""))</f>
        <v>165.42090430094544</v>
      </c>
      <c r="N33" s="29">
        <f t="shared" ref="N33" si="27">IF(G33="Y", (L33*3),(""))</f>
        <v>248.13135645141816</v>
      </c>
      <c r="O33" s="29">
        <f t="shared" ref="O33" si="28">IF(G33="Y", (L33*4),(""))</f>
        <v>330.84180860189088</v>
      </c>
      <c r="P33" s="33">
        <f t="shared" ref="P33" si="29">IF(Q33&gt;0,((AcctSize/Q33)/H33),(""))</f>
        <v>153.1675039823551</v>
      </c>
      <c r="Q33" s="27">
        <v>4</v>
      </c>
      <c r="AG33" s="3">
        <f t="shared" si="5"/>
        <v>0.54000000000000625</v>
      </c>
    </row>
    <row r="34" spans="1:33" x14ac:dyDescent="0.45">
      <c r="A34" s="28">
        <v>42752</v>
      </c>
      <c r="B34" s="24" t="s">
        <v>94</v>
      </c>
      <c r="C34" s="24" t="s">
        <v>33</v>
      </c>
      <c r="D34" s="23"/>
      <c r="E34" s="29" t="str">
        <f t="shared" si="6"/>
        <v/>
      </c>
      <c r="F34" s="24" t="s">
        <v>32</v>
      </c>
      <c r="G34" s="25" t="s">
        <v>34</v>
      </c>
      <c r="H34" s="29">
        <v>60.629999999999995</v>
      </c>
      <c r="I34" s="29">
        <v>61.12</v>
      </c>
      <c r="J34" s="26">
        <v>60.08</v>
      </c>
      <c r="K34" s="25"/>
      <c r="L34" s="29" t="str">
        <f t="shared" si="7"/>
        <v/>
      </c>
      <c r="M34" s="29" t="str">
        <f t="shared" si="8"/>
        <v/>
      </c>
      <c r="N34" s="29" t="str">
        <f t="shared" si="9"/>
        <v/>
      </c>
      <c r="O34" s="29" t="str">
        <f t="shared" si="10"/>
        <v/>
      </c>
      <c r="P34" s="33">
        <f t="shared" si="11"/>
        <v>206.16856341745012</v>
      </c>
      <c r="Q34" s="23">
        <v>4</v>
      </c>
      <c r="AG34" s="3">
        <f t="shared" si="5"/>
        <v>60.629999999999995</v>
      </c>
    </row>
    <row r="35" spans="1:33" x14ac:dyDescent="0.45">
      <c r="A35" s="28">
        <v>42752</v>
      </c>
      <c r="B35" s="24" t="s">
        <v>95</v>
      </c>
      <c r="C35" s="24" t="s">
        <v>33</v>
      </c>
      <c r="D35" s="23"/>
      <c r="E35" s="29" t="str">
        <f t="shared" si="6"/>
        <v/>
      </c>
      <c r="F35" s="24" t="s">
        <v>32</v>
      </c>
      <c r="G35" s="25" t="s">
        <v>34</v>
      </c>
      <c r="H35" s="29">
        <v>37.839999999999996</v>
      </c>
      <c r="I35" s="29">
        <v>38.07</v>
      </c>
      <c r="J35" s="26">
        <v>37.42</v>
      </c>
      <c r="K35" s="25"/>
      <c r="L35" s="29" t="str">
        <f t="shared" si="7"/>
        <v/>
      </c>
      <c r="M35" s="29" t="str">
        <f t="shared" si="8"/>
        <v/>
      </c>
      <c r="N35" s="29" t="str">
        <f t="shared" si="9"/>
        <v/>
      </c>
      <c r="O35" s="29" t="str">
        <f t="shared" si="10"/>
        <v/>
      </c>
      <c r="P35" s="33">
        <f t="shared" si="11"/>
        <v>330.33826638477802</v>
      </c>
      <c r="Q35" s="23">
        <v>4</v>
      </c>
      <c r="T35" s="69" t="s">
        <v>18</v>
      </c>
      <c r="U35" s="69"/>
      <c r="V35" s="69"/>
      <c r="AG35" s="3">
        <f t="shared" si="5"/>
        <v>37.839999999999996</v>
      </c>
    </row>
    <row r="36" spans="1:33" x14ac:dyDescent="0.45">
      <c r="A36" s="28">
        <v>42752</v>
      </c>
      <c r="B36" s="24" t="s">
        <v>96</v>
      </c>
      <c r="C36" s="24" t="s">
        <v>98</v>
      </c>
      <c r="D36" s="23"/>
      <c r="E36" s="29" t="str">
        <f t="shared" si="6"/>
        <v/>
      </c>
      <c r="F36" s="24" t="s">
        <v>61</v>
      </c>
      <c r="G36" s="25" t="s">
        <v>34</v>
      </c>
      <c r="H36" s="29">
        <v>54.42</v>
      </c>
      <c r="I36" s="29">
        <v>54.07</v>
      </c>
      <c r="J36" s="26">
        <v>55.01</v>
      </c>
      <c r="K36" s="25"/>
      <c r="L36" s="29" t="str">
        <f t="shared" si="7"/>
        <v/>
      </c>
      <c r="M36" s="29" t="str">
        <f t="shared" si="8"/>
        <v/>
      </c>
      <c r="N36" s="29" t="str">
        <f t="shared" si="9"/>
        <v/>
      </c>
      <c r="O36" s="29" t="str">
        <f t="shared" si="10"/>
        <v/>
      </c>
      <c r="P36" s="33">
        <f t="shared" si="11"/>
        <v>229.6949650863653</v>
      </c>
      <c r="Q36" s="23">
        <v>4</v>
      </c>
      <c r="T36" t="s">
        <v>11</v>
      </c>
      <c r="V36" s="2">
        <f>SUMIF(C3:C1048576,"FB",E3:E1048576)+SUMIF(D3:D1048576,"FB",E3:E1048576)</f>
        <v>1.4400000000000119</v>
      </c>
      <c r="AG36" s="3">
        <f t="shared" si="5"/>
        <v>-54.42</v>
      </c>
    </row>
    <row r="37" spans="1:33" x14ac:dyDescent="0.45">
      <c r="A37" s="28">
        <v>42752</v>
      </c>
      <c r="B37" s="24" t="s">
        <v>97</v>
      </c>
      <c r="C37" s="24" t="s">
        <v>33</v>
      </c>
      <c r="D37" s="23"/>
      <c r="E37" s="29" t="str">
        <f t="shared" si="6"/>
        <v/>
      </c>
      <c r="F37" s="24" t="s">
        <v>32</v>
      </c>
      <c r="G37" s="25" t="s">
        <v>34</v>
      </c>
      <c r="H37" s="29">
        <v>69.930000000000007</v>
      </c>
      <c r="I37" s="29">
        <v>70.39</v>
      </c>
      <c r="J37" s="26">
        <v>69.38</v>
      </c>
      <c r="K37" s="25"/>
      <c r="L37" s="29" t="str">
        <f t="shared" si="7"/>
        <v/>
      </c>
      <c r="M37" s="29" t="str">
        <f t="shared" si="8"/>
        <v/>
      </c>
      <c r="N37" s="29" t="str">
        <f t="shared" si="9"/>
        <v/>
      </c>
      <c r="O37" s="29" t="str">
        <f t="shared" si="10"/>
        <v/>
      </c>
      <c r="P37" s="33">
        <f t="shared" si="11"/>
        <v>178.75017875017872</v>
      </c>
      <c r="Q37">
        <v>4</v>
      </c>
      <c r="T37" t="s">
        <v>12</v>
      </c>
      <c r="V37" s="2">
        <f>SUMIF(C3:C1048576,"IF",E3:E1048576)+SUMIF(D3:D1048576,"IF",E3:E1048576)</f>
        <v>1.8000000000000256</v>
      </c>
      <c r="AG37" s="3">
        <f t="shared" si="5"/>
        <v>69.930000000000007</v>
      </c>
    </row>
    <row r="38" spans="1:33" ht="14.25" customHeight="1" x14ac:dyDescent="0.45">
      <c r="A38" s="28">
        <v>42753</v>
      </c>
      <c r="B38" s="27" t="s">
        <v>99</v>
      </c>
      <c r="C38" s="27" t="s">
        <v>73</v>
      </c>
      <c r="D38" s="27"/>
      <c r="E38" s="29">
        <f t="shared" si="6"/>
        <v>0.62999999999999545</v>
      </c>
      <c r="F38" s="27" t="s">
        <v>32</v>
      </c>
      <c r="G38" s="29" t="s">
        <v>69</v>
      </c>
      <c r="H38" s="29">
        <v>46.37</v>
      </c>
      <c r="I38" s="29">
        <v>46.76</v>
      </c>
      <c r="J38" s="26">
        <v>45.74</v>
      </c>
      <c r="K38" s="29">
        <v>45.74</v>
      </c>
      <c r="L38" s="29">
        <f t="shared" si="7"/>
        <v>135.86370498166821</v>
      </c>
      <c r="M38" s="29">
        <f t="shared" si="8"/>
        <v>271.72740996333641</v>
      </c>
      <c r="N38" s="29">
        <f t="shared" si="9"/>
        <v>407.59111494500462</v>
      </c>
      <c r="O38" s="29">
        <f t="shared" si="10"/>
        <v>543.45481992667283</v>
      </c>
      <c r="P38" s="33">
        <f t="shared" si="11"/>
        <v>215.65667457407807</v>
      </c>
      <c r="Q38" s="27">
        <v>5</v>
      </c>
      <c r="T38" t="s">
        <v>13</v>
      </c>
      <c r="V38" s="2">
        <f>SUMIF(C3:C1048576,"LD",E3:E1048576)+SUMIF(D3:D1048576,"LD",E3:E1048576)</f>
        <v>0</v>
      </c>
      <c r="AG38" s="3">
        <f t="shared" si="5"/>
        <v>0.62999999999999545</v>
      </c>
    </row>
    <row r="39" spans="1:33" ht="14.25" customHeight="1" x14ac:dyDescent="0.45">
      <c r="A39" s="28">
        <v>42753</v>
      </c>
      <c r="B39" s="24" t="s">
        <v>100</v>
      </c>
      <c r="C39" s="24" t="s">
        <v>73</v>
      </c>
      <c r="D39" s="29"/>
      <c r="E39" s="29">
        <f t="shared" si="6"/>
        <v>0</v>
      </c>
      <c r="F39" s="24" t="s">
        <v>32</v>
      </c>
      <c r="G39" s="25" t="s">
        <v>69</v>
      </c>
      <c r="H39" s="29">
        <v>36.770000000000003</v>
      </c>
      <c r="I39" s="29">
        <v>37.1</v>
      </c>
      <c r="J39" s="26">
        <v>36.229999999999997</v>
      </c>
      <c r="K39" s="25">
        <v>36.770000000000003</v>
      </c>
      <c r="L39" s="29">
        <f t="shared" si="7"/>
        <v>0</v>
      </c>
      <c r="M39" s="29">
        <f t="shared" si="8"/>
        <v>0</v>
      </c>
      <c r="N39" s="29">
        <f t="shared" si="9"/>
        <v>0</v>
      </c>
      <c r="O39" s="29">
        <f t="shared" si="10"/>
        <v>0</v>
      </c>
      <c r="P39" s="33">
        <f t="shared" si="11"/>
        <v>271.96083763937992</v>
      </c>
      <c r="Q39">
        <v>5</v>
      </c>
      <c r="T39" t="s">
        <v>14</v>
      </c>
      <c r="V39" s="2">
        <f>SUMIF(C3:C1048576,"32",E3:E1048576)+SUMIF(D3:D1048576,"32",E3:E1048576)</f>
        <v>0</v>
      </c>
      <c r="AG39" s="3">
        <f t="shared" si="5"/>
        <v>0</v>
      </c>
    </row>
    <row r="40" spans="1:33" x14ac:dyDescent="0.45">
      <c r="A40" s="28">
        <v>42753</v>
      </c>
      <c r="B40" s="24" t="s">
        <v>85</v>
      </c>
      <c r="C40" s="24" t="s">
        <v>79</v>
      </c>
      <c r="D40" s="24"/>
      <c r="E40" s="29" t="str">
        <f t="shared" si="6"/>
        <v/>
      </c>
      <c r="F40" s="24" t="s">
        <v>32</v>
      </c>
      <c r="G40" s="25" t="s">
        <v>34</v>
      </c>
      <c r="H40" s="29">
        <v>98.91</v>
      </c>
      <c r="I40" s="29">
        <v>99.33</v>
      </c>
      <c r="J40" s="26">
        <v>98.42</v>
      </c>
      <c r="K40" s="25"/>
      <c r="L40" s="29" t="str">
        <f t="shared" si="7"/>
        <v/>
      </c>
      <c r="M40" s="29" t="str">
        <f t="shared" si="8"/>
        <v/>
      </c>
      <c r="N40" s="29" t="str">
        <f t="shared" si="9"/>
        <v/>
      </c>
      <c r="O40" s="29" t="str">
        <f t="shared" si="10"/>
        <v/>
      </c>
      <c r="P40" s="33">
        <f t="shared" si="11"/>
        <v>101.10201193003741</v>
      </c>
      <c r="Q40">
        <v>5</v>
      </c>
      <c r="T40" t="s">
        <v>15</v>
      </c>
      <c r="V40" s="2">
        <f>SUMIF(C3:C1048576,"BS",E3:E1048576)+SUMIF(D3:D1048576,"BS",E3:E1048576)</f>
        <v>0</v>
      </c>
      <c r="AG40" s="3">
        <f t="shared" si="5"/>
        <v>98.91</v>
      </c>
    </row>
    <row r="41" spans="1:33" x14ac:dyDescent="0.45">
      <c r="A41" s="28">
        <v>42753</v>
      </c>
      <c r="B41" s="24" t="s">
        <v>101</v>
      </c>
      <c r="C41" s="24" t="s">
        <v>33</v>
      </c>
      <c r="D41" s="23"/>
      <c r="E41" s="29" t="str">
        <f t="shared" si="6"/>
        <v/>
      </c>
      <c r="F41" s="24" t="s">
        <v>32</v>
      </c>
      <c r="G41" s="25" t="s">
        <v>34</v>
      </c>
      <c r="H41" s="29">
        <v>41.67</v>
      </c>
      <c r="I41" s="29">
        <v>42.04</v>
      </c>
      <c r="J41" s="26">
        <v>41.13</v>
      </c>
      <c r="K41" s="25"/>
      <c r="L41" s="29" t="str">
        <f t="shared" si="7"/>
        <v/>
      </c>
      <c r="M41" s="29" t="str">
        <f t="shared" si="8"/>
        <v/>
      </c>
      <c r="N41" s="29" t="str">
        <f t="shared" si="9"/>
        <v/>
      </c>
      <c r="O41" s="29" t="str">
        <f t="shared" si="10"/>
        <v/>
      </c>
      <c r="P41" s="33">
        <f t="shared" si="11"/>
        <v>239.98080153587711</v>
      </c>
      <c r="Q41">
        <v>5</v>
      </c>
      <c r="T41" t="s">
        <v>16</v>
      </c>
      <c r="V41" s="2">
        <f>SUMIF(C3:C1048576,"SH",E3:E1048576)+SUMIF(D3:D1048576,"SH",E3:E1048576)</f>
        <v>0</v>
      </c>
      <c r="AG41" s="3">
        <f t="shared" si="5"/>
        <v>41.67</v>
      </c>
    </row>
    <row r="42" spans="1:33" x14ac:dyDescent="0.45">
      <c r="A42" s="28">
        <v>42753</v>
      </c>
      <c r="B42" s="24" t="s">
        <v>102</v>
      </c>
      <c r="C42" s="24" t="s">
        <v>33</v>
      </c>
      <c r="D42" s="23"/>
      <c r="E42" s="29">
        <f t="shared" si="6"/>
        <v>-0.40999999999999659</v>
      </c>
      <c r="F42" s="24" t="s">
        <v>32</v>
      </c>
      <c r="G42" s="25" t="s">
        <v>69</v>
      </c>
      <c r="H42" s="29">
        <v>55.38</v>
      </c>
      <c r="I42" s="29">
        <v>55.79</v>
      </c>
      <c r="J42" s="26">
        <v>54.78</v>
      </c>
      <c r="K42" s="25">
        <v>55.79</v>
      </c>
      <c r="L42" s="29">
        <f t="shared" si="7"/>
        <v>-74.033947273383276</v>
      </c>
      <c r="M42" s="29">
        <f t="shared" si="8"/>
        <v>-148.06789454676655</v>
      </c>
      <c r="N42" s="29">
        <f t="shared" si="9"/>
        <v>-222.10184182014984</v>
      </c>
      <c r="O42" s="29">
        <f t="shared" si="10"/>
        <v>-296.13578909353311</v>
      </c>
      <c r="P42" s="33">
        <f t="shared" si="11"/>
        <v>180.57060310581437</v>
      </c>
      <c r="Q42">
        <v>5</v>
      </c>
      <c r="T42" t="s">
        <v>17</v>
      </c>
      <c r="V42" s="2">
        <f>SUMIF(C3:C1048576,"DH",E3:E1048576)+SUMIF(D3:D1048576,"DH",E3:E1048576)</f>
        <v>0.91000000000002501</v>
      </c>
      <c r="AG42" s="3">
        <f t="shared" si="5"/>
        <v>-0.40999999999999659</v>
      </c>
    </row>
    <row r="43" spans="1:33" x14ac:dyDescent="0.45">
      <c r="A43" s="28">
        <v>42754</v>
      </c>
      <c r="B43" s="27" t="s">
        <v>103</v>
      </c>
      <c r="C43" s="27" t="s">
        <v>33</v>
      </c>
      <c r="D43" s="29"/>
      <c r="E43" s="29" t="str">
        <f t="shared" ref="E43" si="30">IF(G43="Y",AG43,"")</f>
        <v/>
      </c>
      <c r="F43" s="27" t="s">
        <v>32</v>
      </c>
      <c r="G43" s="29" t="s">
        <v>34</v>
      </c>
      <c r="H43" s="29">
        <v>73.239999999999995</v>
      </c>
      <c r="I43" s="29">
        <v>73.66</v>
      </c>
      <c r="J43" s="26">
        <v>72.62</v>
      </c>
      <c r="K43" s="29"/>
      <c r="L43" s="29" t="str">
        <f t="shared" ref="L43" si="31">IF(G43="Y", (P43*E43),(""))</f>
        <v/>
      </c>
      <c r="M43" s="29" t="str">
        <f t="shared" ref="M43" si="32">IF(G43="Y", (L43*2),(""))</f>
        <v/>
      </c>
      <c r="N43" s="29" t="str">
        <f t="shared" ref="N43" si="33">IF(G43="Y", (L43*3),(""))</f>
        <v/>
      </c>
      <c r="O43" s="29" t="str">
        <f t="shared" ref="O43" si="34">IF(G43="Y", (L43*4),(""))</f>
        <v/>
      </c>
      <c r="P43" s="33">
        <f t="shared" ref="P43" si="35">IF(Q43&gt;0,((AcctSize/Q43)/H43),(""))</f>
        <v>170.67176406335338</v>
      </c>
      <c r="Q43" s="27">
        <v>4</v>
      </c>
      <c r="T43" t="s">
        <v>19</v>
      </c>
      <c r="V43" s="2">
        <f>SUMIF(C3:C1048576,"S",E3:E1048576)+SUMIF(D3:D1048576,"S",E3:E1048576)</f>
        <v>0</v>
      </c>
      <c r="AG43" s="3">
        <f t="shared" si="5"/>
        <v>73.239999999999995</v>
      </c>
    </row>
    <row r="44" spans="1:33" x14ac:dyDescent="0.45">
      <c r="A44" s="28">
        <v>42754</v>
      </c>
      <c r="B44" s="24" t="s">
        <v>104</v>
      </c>
      <c r="C44" s="24" t="s">
        <v>33</v>
      </c>
      <c r="D44" s="23"/>
      <c r="E44" s="29" t="str">
        <f t="shared" si="6"/>
        <v/>
      </c>
      <c r="F44" s="24" t="s">
        <v>32</v>
      </c>
      <c r="G44" s="25" t="s">
        <v>34</v>
      </c>
      <c r="H44" s="29">
        <v>35.380000000000003</v>
      </c>
      <c r="I44" s="29">
        <v>35.72</v>
      </c>
      <c r="J44" s="26">
        <v>34.96</v>
      </c>
      <c r="K44" s="25"/>
      <c r="L44" s="29" t="str">
        <f t="shared" si="7"/>
        <v/>
      </c>
      <c r="M44" s="29" t="str">
        <f t="shared" si="8"/>
        <v/>
      </c>
      <c r="N44" s="29" t="str">
        <f t="shared" si="9"/>
        <v/>
      </c>
      <c r="O44" s="29" t="str">
        <f t="shared" si="10"/>
        <v/>
      </c>
      <c r="P44" s="33">
        <f t="shared" si="11"/>
        <v>353.30695308083659</v>
      </c>
      <c r="Q44">
        <v>4</v>
      </c>
      <c r="AG44" s="3">
        <f t="shared" si="5"/>
        <v>35.380000000000003</v>
      </c>
    </row>
    <row r="45" spans="1:33" x14ac:dyDescent="0.45">
      <c r="A45" s="28">
        <v>42754</v>
      </c>
      <c r="B45" s="27" t="s">
        <v>105</v>
      </c>
      <c r="C45" s="27" t="s">
        <v>73</v>
      </c>
      <c r="D45" s="27"/>
      <c r="E45" s="29" t="str">
        <f t="shared" si="6"/>
        <v/>
      </c>
      <c r="F45" s="27" t="s">
        <v>32</v>
      </c>
      <c r="G45" s="29" t="s">
        <v>34</v>
      </c>
      <c r="H45" s="29">
        <v>52.92</v>
      </c>
      <c r="I45" s="29">
        <v>53.39</v>
      </c>
      <c r="J45" s="26">
        <v>52.32</v>
      </c>
      <c r="K45" s="29"/>
      <c r="L45" s="29" t="str">
        <f t="shared" si="7"/>
        <v/>
      </c>
      <c r="M45" s="29" t="str">
        <f t="shared" si="8"/>
        <v/>
      </c>
      <c r="N45" s="29" t="str">
        <f t="shared" si="9"/>
        <v/>
      </c>
      <c r="O45" s="29" t="str">
        <f t="shared" si="10"/>
        <v/>
      </c>
      <c r="P45" s="33">
        <f t="shared" si="11"/>
        <v>236.20559334845049</v>
      </c>
      <c r="Q45">
        <v>4</v>
      </c>
      <c r="V45" s="2"/>
      <c r="AG45" s="3">
        <f t="shared" si="5"/>
        <v>52.92</v>
      </c>
    </row>
    <row r="46" spans="1:33" x14ac:dyDescent="0.45">
      <c r="A46" s="28">
        <v>42754</v>
      </c>
      <c r="B46" s="27" t="s">
        <v>106</v>
      </c>
      <c r="C46" s="27" t="s">
        <v>33</v>
      </c>
      <c r="D46" s="27"/>
      <c r="E46" s="29" t="str">
        <f t="shared" si="6"/>
        <v/>
      </c>
      <c r="F46" s="27" t="s">
        <v>32</v>
      </c>
      <c r="G46" s="29" t="s">
        <v>34</v>
      </c>
      <c r="H46" s="29">
        <v>42.48</v>
      </c>
      <c r="I46" s="29">
        <v>42.74</v>
      </c>
      <c r="J46" s="26">
        <v>42.03</v>
      </c>
      <c r="K46" s="29"/>
      <c r="L46" s="29" t="str">
        <f t="shared" si="7"/>
        <v/>
      </c>
      <c r="M46" s="29" t="str">
        <f t="shared" si="8"/>
        <v/>
      </c>
      <c r="N46" s="29" t="str">
        <f t="shared" si="9"/>
        <v/>
      </c>
      <c r="O46" s="29" t="str">
        <f t="shared" si="10"/>
        <v/>
      </c>
      <c r="P46" s="33">
        <f t="shared" si="11"/>
        <v>294.25612052730696</v>
      </c>
      <c r="Q46">
        <v>4</v>
      </c>
      <c r="AG46" s="3">
        <f t="shared" si="5"/>
        <v>42.48</v>
      </c>
    </row>
    <row r="47" spans="1:33" x14ac:dyDescent="0.45">
      <c r="A47" s="28">
        <v>42755</v>
      </c>
      <c r="B47" s="24" t="s">
        <v>90</v>
      </c>
      <c r="C47" s="24" t="s">
        <v>33</v>
      </c>
      <c r="D47" s="23"/>
      <c r="E47" s="29" t="str">
        <f t="shared" si="6"/>
        <v/>
      </c>
      <c r="F47" s="24" t="s">
        <v>32</v>
      </c>
      <c r="G47" s="25" t="s">
        <v>34</v>
      </c>
      <c r="H47" s="29">
        <v>68.58</v>
      </c>
      <c r="I47" s="29">
        <v>68.87</v>
      </c>
      <c r="J47" s="26">
        <v>68.19</v>
      </c>
      <c r="K47" s="25"/>
      <c r="L47" s="29" t="str">
        <f t="shared" si="7"/>
        <v/>
      </c>
      <c r="M47" s="29" t="str">
        <f t="shared" si="8"/>
        <v/>
      </c>
      <c r="N47" s="29" t="str">
        <f t="shared" si="9"/>
        <v/>
      </c>
      <c r="O47" s="29" t="str">
        <f t="shared" si="10"/>
        <v/>
      </c>
      <c r="P47" s="33">
        <f t="shared" si="11"/>
        <v>182.26888305628464</v>
      </c>
      <c r="Q47">
        <v>4</v>
      </c>
      <c r="AG47" s="3">
        <f t="shared" si="5"/>
        <v>68.58</v>
      </c>
    </row>
    <row r="48" spans="1:33" x14ac:dyDescent="0.45">
      <c r="A48" s="28">
        <v>42755</v>
      </c>
      <c r="B48" s="24" t="s">
        <v>107</v>
      </c>
      <c r="C48" s="24" t="s">
        <v>73</v>
      </c>
      <c r="D48" s="18"/>
      <c r="E48" s="29" t="str">
        <f t="shared" si="6"/>
        <v/>
      </c>
      <c r="F48" s="24" t="s">
        <v>32</v>
      </c>
      <c r="G48" s="25" t="s">
        <v>34</v>
      </c>
      <c r="H48" s="29">
        <v>58.18</v>
      </c>
      <c r="I48" s="29">
        <v>58.47</v>
      </c>
      <c r="J48" s="26">
        <v>57.7</v>
      </c>
      <c r="K48" s="25"/>
      <c r="L48" s="29" t="str">
        <f t="shared" si="7"/>
        <v/>
      </c>
      <c r="M48" s="29" t="str">
        <f t="shared" si="8"/>
        <v/>
      </c>
      <c r="N48" s="29" t="str">
        <f t="shared" si="9"/>
        <v/>
      </c>
      <c r="O48" s="29" t="str">
        <f t="shared" si="10"/>
        <v/>
      </c>
      <c r="P48" s="33">
        <f t="shared" si="11"/>
        <v>214.85046407700241</v>
      </c>
      <c r="Q48">
        <v>4</v>
      </c>
      <c r="AG48" s="3">
        <f t="shared" si="5"/>
        <v>58.18</v>
      </c>
    </row>
    <row r="49" spans="1:33" x14ac:dyDescent="0.45">
      <c r="A49" s="28">
        <v>42755</v>
      </c>
      <c r="B49" s="24" t="s">
        <v>108</v>
      </c>
      <c r="C49" s="24" t="s">
        <v>73</v>
      </c>
      <c r="D49" s="18"/>
      <c r="E49" s="29">
        <f t="shared" si="6"/>
        <v>0.5</v>
      </c>
      <c r="F49" s="24" t="s">
        <v>32</v>
      </c>
      <c r="G49" s="25" t="s">
        <v>69</v>
      </c>
      <c r="H49" s="29">
        <v>43.17</v>
      </c>
      <c r="I49" s="29">
        <v>43.55</v>
      </c>
      <c r="J49" s="26">
        <v>42.67</v>
      </c>
      <c r="K49" s="25">
        <v>42.67</v>
      </c>
      <c r="L49" s="29">
        <f t="shared" si="7"/>
        <v>144.77646513782719</v>
      </c>
      <c r="M49" s="29">
        <f t="shared" si="8"/>
        <v>289.55293027565438</v>
      </c>
      <c r="N49" s="29">
        <f t="shared" si="9"/>
        <v>434.32939541348156</v>
      </c>
      <c r="O49" s="29">
        <f t="shared" si="10"/>
        <v>579.10586055130875</v>
      </c>
      <c r="P49" s="33">
        <f t="shared" si="11"/>
        <v>289.55293027565438</v>
      </c>
      <c r="Q49">
        <v>4</v>
      </c>
      <c r="AG49" s="3">
        <f t="shared" si="5"/>
        <v>0.5</v>
      </c>
    </row>
    <row r="50" spans="1:33" x14ac:dyDescent="0.45">
      <c r="A50" s="28">
        <v>42755</v>
      </c>
      <c r="B50" s="24" t="s">
        <v>109</v>
      </c>
      <c r="C50" s="24" t="s">
        <v>33</v>
      </c>
      <c r="E50" s="29">
        <f t="shared" si="6"/>
        <v>-0.24000000000000199</v>
      </c>
      <c r="F50" s="24" t="s">
        <v>32</v>
      </c>
      <c r="G50" s="25" t="s">
        <v>69</v>
      </c>
      <c r="H50" s="29">
        <v>43.44</v>
      </c>
      <c r="I50" s="29">
        <v>43.68</v>
      </c>
      <c r="J50" s="26">
        <v>42.94</v>
      </c>
      <c r="K50" s="25">
        <v>43.68</v>
      </c>
      <c r="L50" s="29">
        <f t="shared" si="7"/>
        <v>-69.06077348066357</v>
      </c>
      <c r="M50" s="29">
        <f t="shared" si="8"/>
        <v>-138.12154696132714</v>
      </c>
      <c r="N50" s="29">
        <f t="shared" si="9"/>
        <v>-207.18232044199073</v>
      </c>
      <c r="O50" s="29">
        <f t="shared" si="10"/>
        <v>-276.24309392265428</v>
      </c>
      <c r="P50" s="33">
        <f t="shared" si="11"/>
        <v>287.7532228360958</v>
      </c>
      <c r="Q50">
        <v>4</v>
      </c>
      <c r="AG50" s="3">
        <f t="shared" si="5"/>
        <v>-0.24000000000000199</v>
      </c>
    </row>
    <row r="51" spans="1:33" x14ac:dyDescent="0.45">
      <c r="A51" s="28">
        <v>42758</v>
      </c>
      <c r="B51" s="27" t="s">
        <v>110</v>
      </c>
      <c r="C51" s="27" t="s">
        <v>33</v>
      </c>
      <c r="D51" s="27"/>
      <c r="E51" s="29">
        <f t="shared" ref="E51" si="36">IF(G51="Y",AG51,"")</f>
        <v>-6.0000000000002274E-2</v>
      </c>
      <c r="F51" s="27" t="s">
        <v>32</v>
      </c>
      <c r="G51" s="29" t="s">
        <v>69</v>
      </c>
      <c r="H51" s="29">
        <v>81.209999999999994</v>
      </c>
      <c r="I51" s="29">
        <v>81.650000000000006</v>
      </c>
      <c r="J51" s="26">
        <v>80.52</v>
      </c>
      <c r="K51" s="29">
        <v>81.27</v>
      </c>
      <c r="L51" s="29">
        <f t="shared" ref="L51" si="37">IF(G51="Y", (P51*E51),(""))</f>
        <v>-9.2353158478023456</v>
      </c>
      <c r="M51" s="29">
        <f t="shared" ref="M51" si="38">IF(G51="Y", (L51*2),(""))</f>
        <v>-18.470631695604691</v>
      </c>
      <c r="N51" s="29">
        <f t="shared" ref="N51" si="39">IF(G51="Y", (L51*3),(""))</f>
        <v>-27.705947543407035</v>
      </c>
      <c r="O51" s="29">
        <f t="shared" ref="O51" si="40">IF(G51="Y", (L51*4),(""))</f>
        <v>-36.941263391209382</v>
      </c>
      <c r="P51" s="33">
        <f t="shared" ref="P51" si="41">IF(Q51&gt;0,((AcctSize/Q51)/H51),(""))</f>
        <v>153.92193079669994</v>
      </c>
      <c r="Q51" s="27">
        <v>4</v>
      </c>
      <c r="T51" s="70" t="s">
        <v>20</v>
      </c>
      <c r="U51" s="70"/>
      <c r="V51" s="70"/>
      <c r="AG51" s="3">
        <f t="shared" si="5"/>
        <v>-6.0000000000002274E-2</v>
      </c>
    </row>
    <row r="52" spans="1:33" x14ac:dyDescent="0.45">
      <c r="A52" s="28">
        <v>42758</v>
      </c>
      <c r="B52" s="24" t="s">
        <v>111</v>
      </c>
      <c r="C52" s="24" t="s">
        <v>33</v>
      </c>
      <c r="E52" s="29">
        <f t="shared" si="6"/>
        <v>0.14999999999999858</v>
      </c>
      <c r="F52" s="24" t="s">
        <v>61</v>
      </c>
      <c r="G52" s="25" t="s">
        <v>69</v>
      </c>
      <c r="H52" s="29">
        <v>34.82</v>
      </c>
      <c r="I52" s="29">
        <v>34.6</v>
      </c>
      <c r="J52" s="26">
        <v>35.22</v>
      </c>
      <c r="K52" s="25">
        <v>34.97</v>
      </c>
      <c r="L52" s="29">
        <f t="shared" si="7"/>
        <v>53.848363009763993</v>
      </c>
      <c r="M52" s="29">
        <f t="shared" si="8"/>
        <v>107.69672601952799</v>
      </c>
      <c r="N52" s="29">
        <f t="shared" si="9"/>
        <v>161.54508902929197</v>
      </c>
      <c r="O52" s="29">
        <f t="shared" si="10"/>
        <v>215.39345203905597</v>
      </c>
      <c r="P52" s="33">
        <f t="shared" si="11"/>
        <v>358.98908673176334</v>
      </c>
      <c r="Q52">
        <v>4</v>
      </c>
      <c r="T52" t="s">
        <v>21</v>
      </c>
      <c r="V52">
        <f>COUNTIF(E3:E1048576,"&gt;0")</f>
        <v>20</v>
      </c>
      <c r="AG52" s="3">
        <f t="shared" si="5"/>
        <v>0.14999999999999858</v>
      </c>
    </row>
    <row r="53" spans="1:33" x14ac:dyDescent="0.45">
      <c r="A53" s="28">
        <v>42758</v>
      </c>
      <c r="B53" s="24" t="s">
        <v>112</v>
      </c>
      <c r="C53" s="24" t="s">
        <v>79</v>
      </c>
      <c r="E53" s="29">
        <f t="shared" si="6"/>
        <v>0.29000000000000625</v>
      </c>
      <c r="F53" s="24" t="s">
        <v>32</v>
      </c>
      <c r="G53" s="25" t="s">
        <v>69</v>
      </c>
      <c r="H53" s="29">
        <v>49.77</v>
      </c>
      <c r="I53" s="29">
        <v>50.15</v>
      </c>
      <c r="J53" s="26">
        <v>49.19</v>
      </c>
      <c r="K53" s="25">
        <v>49.48</v>
      </c>
      <c r="L53" s="29">
        <f t="shared" si="7"/>
        <v>72.835041189473131</v>
      </c>
      <c r="M53" s="29">
        <f t="shared" si="8"/>
        <v>145.67008237894626</v>
      </c>
      <c r="N53" s="29">
        <f t="shared" si="9"/>
        <v>218.50512356841938</v>
      </c>
      <c r="O53" s="29">
        <f t="shared" si="10"/>
        <v>291.34016475789252</v>
      </c>
      <c r="P53" s="33">
        <f t="shared" si="11"/>
        <v>251.15531444645367</v>
      </c>
      <c r="Q53">
        <v>4</v>
      </c>
      <c r="T53" t="s">
        <v>22</v>
      </c>
      <c r="V53">
        <f>COUNTIF(E3:E1048576,"&lt;-.101")</f>
        <v>11</v>
      </c>
      <c r="AG53" s="3">
        <f t="shared" si="5"/>
        <v>0.29000000000000625</v>
      </c>
    </row>
    <row r="54" spans="1:33" x14ac:dyDescent="0.45">
      <c r="A54" s="28">
        <v>42758</v>
      </c>
      <c r="B54" s="24" t="s">
        <v>102</v>
      </c>
      <c r="C54" s="24" t="s">
        <v>79</v>
      </c>
      <c r="E54" s="29" t="str">
        <f t="shared" si="6"/>
        <v/>
      </c>
      <c r="F54" s="24" t="s">
        <v>32</v>
      </c>
      <c r="G54" s="25" t="s">
        <v>34</v>
      </c>
      <c r="H54" s="29">
        <v>56.32</v>
      </c>
      <c r="I54" s="29">
        <v>56.71</v>
      </c>
      <c r="J54" s="26">
        <v>55.76</v>
      </c>
      <c r="K54" s="25"/>
      <c r="L54" s="29" t="str">
        <f t="shared" si="7"/>
        <v/>
      </c>
      <c r="M54" s="29" t="str">
        <f t="shared" si="8"/>
        <v/>
      </c>
      <c r="N54" s="29" t="str">
        <f t="shared" si="9"/>
        <v/>
      </c>
      <c r="O54" s="29" t="str">
        <f t="shared" si="10"/>
        <v/>
      </c>
      <c r="P54" s="33">
        <f t="shared" si="11"/>
        <v>221.94602272727272</v>
      </c>
      <c r="Q54">
        <v>4</v>
      </c>
      <c r="T54" t="s">
        <v>23</v>
      </c>
      <c r="V54">
        <f>COUNTIFS(E3:E1048576,"&gt;-.109",E3:E1048576,"&lt;0")</f>
        <v>1</v>
      </c>
      <c r="AG54" s="3">
        <f t="shared" si="5"/>
        <v>56.32</v>
      </c>
    </row>
    <row r="55" spans="1:33" x14ac:dyDescent="0.45">
      <c r="A55" s="28">
        <v>42759</v>
      </c>
      <c r="B55" s="27" t="s">
        <v>113</v>
      </c>
      <c r="C55" s="27" t="s">
        <v>33</v>
      </c>
      <c r="D55" s="27"/>
      <c r="E55" s="29" t="str">
        <f t="shared" si="6"/>
        <v/>
      </c>
      <c r="F55" s="27" t="s">
        <v>61</v>
      </c>
      <c r="G55" s="29" t="s">
        <v>34</v>
      </c>
      <c r="H55" s="29">
        <v>40.910000000000004</v>
      </c>
      <c r="I55" s="29">
        <v>40.72</v>
      </c>
      <c r="J55" s="26">
        <v>41.33</v>
      </c>
      <c r="K55" s="29"/>
      <c r="L55" s="29" t="str">
        <f t="shared" si="7"/>
        <v/>
      </c>
      <c r="M55" s="29" t="str">
        <f t="shared" si="8"/>
        <v/>
      </c>
      <c r="N55" s="29" t="str">
        <f t="shared" si="9"/>
        <v/>
      </c>
      <c r="O55" s="29" t="str">
        <f t="shared" si="10"/>
        <v/>
      </c>
      <c r="P55" s="33">
        <f t="shared" si="11"/>
        <v>305.54876558298702</v>
      </c>
      <c r="Q55">
        <v>4</v>
      </c>
      <c r="T55" t="s">
        <v>3</v>
      </c>
      <c r="V55" s="5">
        <f>SUM(E3:E1048576)</f>
        <v>4.1500000000000625</v>
      </c>
      <c r="AG55" s="3">
        <f t="shared" si="5"/>
        <v>-40.910000000000004</v>
      </c>
    </row>
    <row r="56" spans="1:33" x14ac:dyDescent="0.45">
      <c r="A56" s="28">
        <v>42759</v>
      </c>
      <c r="B56" s="27" t="s">
        <v>114</v>
      </c>
      <c r="C56" s="27" t="s">
        <v>33</v>
      </c>
      <c r="D56" s="27"/>
      <c r="E56" s="29" t="str">
        <f t="shared" si="6"/>
        <v/>
      </c>
      <c r="F56" s="27" t="s">
        <v>32</v>
      </c>
      <c r="G56" s="29" t="s">
        <v>34</v>
      </c>
      <c r="H56" s="29">
        <v>48.67</v>
      </c>
      <c r="I56" s="29">
        <v>48.92</v>
      </c>
      <c r="J56" s="26">
        <v>48.08</v>
      </c>
      <c r="K56" s="29"/>
      <c r="L56" s="29" t="str">
        <f t="shared" si="7"/>
        <v/>
      </c>
      <c r="M56" s="29" t="str">
        <f t="shared" si="8"/>
        <v/>
      </c>
      <c r="N56" s="29" t="str">
        <f t="shared" si="9"/>
        <v/>
      </c>
      <c r="O56" s="29" t="str">
        <f t="shared" si="10"/>
        <v/>
      </c>
      <c r="P56" s="33">
        <f t="shared" si="11"/>
        <v>256.83172385453048</v>
      </c>
      <c r="Q56">
        <v>4</v>
      </c>
      <c r="AG56" s="3">
        <f t="shared" si="5"/>
        <v>48.67</v>
      </c>
    </row>
    <row r="57" spans="1:33" x14ac:dyDescent="0.45">
      <c r="A57" s="28">
        <v>42759</v>
      </c>
      <c r="B57" s="29" t="s">
        <v>115</v>
      </c>
      <c r="C57" s="24" t="s">
        <v>33</v>
      </c>
      <c r="E57" s="29" t="str">
        <f t="shared" si="6"/>
        <v/>
      </c>
      <c r="F57" s="24" t="s">
        <v>61</v>
      </c>
      <c r="G57" s="25" t="s">
        <v>34</v>
      </c>
      <c r="H57" s="29">
        <v>75.259999999999991</v>
      </c>
      <c r="I57" s="29">
        <v>74.760000000000005</v>
      </c>
      <c r="J57" s="26">
        <v>75.86</v>
      </c>
      <c r="K57" s="25"/>
      <c r="L57" s="29" t="str">
        <f t="shared" si="7"/>
        <v/>
      </c>
      <c r="M57" s="29" t="str">
        <f t="shared" si="8"/>
        <v/>
      </c>
      <c r="N57" s="29" t="str">
        <f t="shared" si="9"/>
        <v/>
      </c>
      <c r="O57" s="29" t="str">
        <f t="shared" si="10"/>
        <v/>
      </c>
      <c r="P57" s="33">
        <f t="shared" si="11"/>
        <v>166.09088493223493</v>
      </c>
      <c r="Q57" s="27">
        <v>4</v>
      </c>
      <c r="T57" s="72" t="s">
        <v>41</v>
      </c>
      <c r="U57" s="72"/>
      <c r="V57" s="72"/>
      <c r="AG57" s="3">
        <f t="shared" si="5"/>
        <v>-75.259999999999991</v>
      </c>
    </row>
    <row r="58" spans="1:33" x14ac:dyDescent="0.45">
      <c r="A58" s="28">
        <v>42759</v>
      </c>
      <c r="B58" s="24" t="s">
        <v>116</v>
      </c>
      <c r="C58" s="24" t="s">
        <v>33</v>
      </c>
      <c r="E58" s="29" t="str">
        <f t="shared" si="6"/>
        <v/>
      </c>
      <c r="F58" s="24" t="s">
        <v>32</v>
      </c>
      <c r="G58" s="25" t="s">
        <v>34</v>
      </c>
      <c r="H58" s="29">
        <v>81.81</v>
      </c>
      <c r="I58" s="29">
        <v>82.15</v>
      </c>
      <c r="J58" s="26">
        <v>81.31</v>
      </c>
      <c r="K58" s="25"/>
      <c r="L58" s="29" t="str">
        <f t="shared" si="7"/>
        <v/>
      </c>
      <c r="M58" s="29" t="str">
        <f t="shared" si="8"/>
        <v/>
      </c>
      <c r="N58" s="29" t="str">
        <f t="shared" si="9"/>
        <v/>
      </c>
      <c r="O58" s="29" t="str">
        <f t="shared" si="10"/>
        <v/>
      </c>
      <c r="P58" s="33">
        <f t="shared" si="11"/>
        <v>152.79305708348613</v>
      </c>
      <c r="Q58" s="27">
        <v>4</v>
      </c>
      <c r="T58" s="73" t="s">
        <v>42</v>
      </c>
      <c r="U58" s="73"/>
      <c r="V58" s="73"/>
      <c r="AG58" s="3">
        <f t="shared" si="5"/>
        <v>81.81</v>
      </c>
    </row>
    <row r="59" spans="1:33" x14ac:dyDescent="0.45">
      <c r="A59" s="28">
        <v>42760</v>
      </c>
      <c r="B59" s="24" t="s">
        <v>117</v>
      </c>
      <c r="C59" s="24" t="s">
        <v>33</v>
      </c>
      <c r="E59" s="29">
        <f t="shared" si="6"/>
        <v>0</v>
      </c>
      <c r="F59" s="24" t="s">
        <v>61</v>
      </c>
      <c r="G59" s="25" t="s">
        <v>69</v>
      </c>
      <c r="H59" s="29">
        <v>76.569999999999993</v>
      </c>
      <c r="I59" s="29">
        <v>76.17</v>
      </c>
      <c r="J59" s="26">
        <v>77.09</v>
      </c>
      <c r="K59" s="25">
        <v>76.569999999999993</v>
      </c>
      <c r="L59" s="29">
        <f t="shared" si="7"/>
        <v>0</v>
      </c>
      <c r="M59" s="29">
        <f t="shared" si="8"/>
        <v>0</v>
      </c>
      <c r="N59" s="29">
        <f t="shared" si="9"/>
        <v>0</v>
      </c>
      <c r="O59" s="29">
        <f t="shared" si="10"/>
        <v>0</v>
      </c>
      <c r="P59" s="33">
        <f t="shared" si="11"/>
        <v>130.59945148230378</v>
      </c>
      <c r="Q59" s="27">
        <v>5</v>
      </c>
      <c r="T59" s="12" t="s">
        <v>43</v>
      </c>
      <c r="U59" s="27"/>
      <c r="V59" s="14">
        <f>SUM(L3:L104)</f>
        <v>381.20763746133139</v>
      </c>
      <c r="AG59" s="3">
        <f t="shared" si="5"/>
        <v>0</v>
      </c>
    </row>
    <row r="60" spans="1:33" x14ac:dyDescent="0.45">
      <c r="A60" s="28">
        <v>42760</v>
      </c>
      <c r="B60" s="24" t="s">
        <v>118</v>
      </c>
      <c r="C60" s="24" t="s">
        <v>33</v>
      </c>
      <c r="E60" s="29">
        <f t="shared" si="6"/>
        <v>-0.39000000000000767</v>
      </c>
      <c r="F60" s="24" t="s">
        <v>61</v>
      </c>
      <c r="G60" s="25" t="s">
        <v>69</v>
      </c>
      <c r="H60" s="29">
        <v>59.870000000000005</v>
      </c>
      <c r="I60" s="29">
        <v>59.48</v>
      </c>
      <c r="J60" s="26">
        <v>60.4</v>
      </c>
      <c r="K60" s="25">
        <v>59.48</v>
      </c>
      <c r="L60" s="29">
        <f t="shared" si="7"/>
        <v>-65.14113913479332</v>
      </c>
      <c r="M60" s="29">
        <f t="shared" si="8"/>
        <v>-130.28227826958664</v>
      </c>
      <c r="N60" s="29">
        <f t="shared" si="9"/>
        <v>-195.42341740437996</v>
      </c>
      <c r="O60" s="29">
        <f t="shared" si="10"/>
        <v>-260.56455653917328</v>
      </c>
      <c r="P60" s="33">
        <f t="shared" si="11"/>
        <v>167.02856188408217</v>
      </c>
      <c r="Q60" s="27">
        <v>5</v>
      </c>
      <c r="T60" s="12" t="s">
        <v>44</v>
      </c>
      <c r="U60" s="27"/>
      <c r="V60" s="4">
        <f>V59*2</f>
        <v>762.41527492266277</v>
      </c>
      <c r="AG60" s="3">
        <f t="shared" si="5"/>
        <v>-0.39000000000000767</v>
      </c>
    </row>
    <row r="61" spans="1:33" x14ac:dyDescent="0.45">
      <c r="A61" s="28">
        <v>42760</v>
      </c>
      <c r="B61" s="24" t="s">
        <v>119</v>
      </c>
      <c r="C61" s="24" t="s">
        <v>33</v>
      </c>
      <c r="E61" s="29">
        <f t="shared" si="6"/>
        <v>0.21999999999999886</v>
      </c>
      <c r="F61" s="24" t="s">
        <v>61</v>
      </c>
      <c r="G61" s="25" t="s">
        <v>69</v>
      </c>
      <c r="H61" s="29">
        <v>78.78</v>
      </c>
      <c r="I61" s="29">
        <v>78.44</v>
      </c>
      <c r="J61" s="26">
        <v>79.22</v>
      </c>
      <c r="K61" s="25">
        <v>79</v>
      </c>
      <c r="L61" s="29">
        <f t="shared" si="7"/>
        <v>27.925869510027781</v>
      </c>
      <c r="M61" s="29">
        <f t="shared" si="8"/>
        <v>55.851739020055561</v>
      </c>
      <c r="N61" s="29">
        <f t="shared" si="9"/>
        <v>83.777608530083342</v>
      </c>
      <c r="O61" s="29">
        <f t="shared" si="10"/>
        <v>111.70347804011112</v>
      </c>
      <c r="P61" s="33">
        <f t="shared" si="11"/>
        <v>126.93577050012694</v>
      </c>
      <c r="Q61" s="27">
        <v>5</v>
      </c>
      <c r="T61" s="12" t="s">
        <v>45</v>
      </c>
      <c r="U61" s="27"/>
      <c r="V61" s="4">
        <f>V59*3</f>
        <v>1143.6229123839942</v>
      </c>
      <c r="AG61" s="3">
        <f t="shared" si="5"/>
        <v>0.21999999999999886</v>
      </c>
    </row>
    <row r="62" spans="1:33" x14ac:dyDescent="0.45">
      <c r="A62" s="28">
        <v>42760</v>
      </c>
      <c r="B62" s="27" t="s">
        <v>120</v>
      </c>
      <c r="C62" s="27" t="s">
        <v>33</v>
      </c>
      <c r="D62" s="27"/>
      <c r="E62" s="29" t="str">
        <f t="shared" si="6"/>
        <v/>
      </c>
      <c r="F62" s="27" t="s">
        <v>61</v>
      </c>
      <c r="G62" s="29" t="s">
        <v>34</v>
      </c>
      <c r="H62" s="29">
        <v>55.17</v>
      </c>
      <c r="I62" s="29">
        <v>54.72</v>
      </c>
      <c r="J62" s="26">
        <v>55.71</v>
      </c>
      <c r="K62" s="29"/>
      <c r="L62" s="29" t="str">
        <f t="shared" si="7"/>
        <v/>
      </c>
      <c r="M62" s="29" t="str">
        <f t="shared" si="8"/>
        <v/>
      </c>
      <c r="N62" s="29" t="str">
        <f t="shared" si="9"/>
        <v/>
      </c>
      <c r="O62" s="29" t="str">
        <f t="shared" si="10"/>
        <v/>
      </c>
      <c r="P62" s="33">
        <f t="shared" si="11"/>
        <v>181.257930034439</v>
      </c>
      <c r="Q62">
        <v>5</v>
      </c>
      <c r="T62" s="12" t="s">
        <v>46</v>
      </c>
      <c r="U62" s="27"/>
      <c r="V62" s="4">
        <f>V59*4</f>
        <v>1524.8305498453255</v>
      </c>
      <c r="AG62" s="3">
        <f t="shared" si="5"/>
        <v>-55.17</v>
      </c>
    </row>
    <row r="63" spans="1:33" x14ac:dyDescent="0.45">
      <c r="A63" s="28">
        <v>42760</v>
      </c>
      <c r="B63" s="27" t="s">
        <v>121</v>
      </c>
      <c r="C63" s="24" t="s">
        <v>33</v>
      </c>
      <c r="E63" s="29">
        <f t="shared" si="6"/>
        <v>0.51000000000000512</v>
      </c>
      <c r="F63" s="24" t="s">
        <v>61</v>
      </c>
      <c r="G63" s="25" t="s">
        <v>69</v>
      </c>
      <c r="H63" s="29">
        <v>67.19</v>
      </c>
      <c r="I63" s="29">
        <v>66.77</v>
      </c>
      <c r="J63" s="26">
        <v>67.7</v>
      </c>
      <c r="K63" s="25">
        <v>67.7</v>
      </c>
      <c r="L63" s="29">
        <f t="shared" si="7"/>
        <v>75.904152403632253</v>
      </c>
      <c r="M63" s="29">
        <f t="shared" si="8"/>
        <v>151.80830480726451</v>
      </c>
      <c r="N63" s="29">
        <f t="shared" si="9"/>
        <v>227.71245721089676</v>
      </c>
      <c r="O63" s="29">
        <f t="shared" si="10"/>
        <v>303.61660961452901</v>
      </c>
      <c r="P63" s="33">
        <f t="shared" si="11"/>
        <v>148.83167137966959</v>
      </c>
      <c r="Q63" s="27">
        <v>5</v>
      </c>
      <c r="T63" s="27"/>
      <c r="U63" s="27"/>
      <c r="V63" s="27"/>
      <c r="AG63" s="3">
        <f t="shared" si="5"/>
        <v>0.51000000000000512</v>
      </c>
    </row>
    <row r="64" spans="1:33" x14ac:dyDescent="0.45">
      <c r="A64" s="28">
        <v>42760</v>
      </c>
      <c r="B64" s="27" t="s">
        <v>117</v>
      </c>
      <c r="C64" s="27" t="s">
        <v>33</v>
      </c>
      <c r="D64" s="27"/>
      <c r="E64" s="29">
        <f t="shared" ref="E64:E66" si="42">IF(G64="Y",AG64,"")</f>
        <v>0.13000000000000966</v>
      </c>
      <c r="F64" s="27" t="s">
        <v>61</v>
      </c>
      <c r="G64" s="29" t="s">
        <v>69</v>
      </c>
      <c r="H64" s="29">
        <v>76.569999999999993</v>
      </c>
      <c r="I64" s="29">
        <v>76.17</v>
      </c>
      <c r="J64" s="26">
        <v>77.09</v>
      </c>
      <c r="K64" s="29">
        <v>76.7</v>
      </c>
      <c r="L64" s="29">
        <f t="shared" ref="L64:L66" si="43">IF(G64="Y", (P64*E64),(""))</f>
        <v>16.977928692700754</v>
      </c>
      <c r="M64" s="29">
        <f t="shared" ref="M64:M66" si="44">IF(G64="Y", (L64*2),(""))</f>
        <v>33.955857385401508</v>
      </c>
      <c r="N64" s="29">
        <f t="shared" ref="N64:N66" si="45">IF(G64="Y", (L64*3),(""))</f>
        <v>50.933786078102258</v>
      </c>
      <c r="O64" s="29">
        <f t="shared" ref="O64:O66" si="46">IF(G64="Y", (L64*4),(""))</f>
        <v>67.911714770803016</v>
      </c>
      <c r="P64" s="33">
        <f t="shared" ref="P64:P66" si="47">IF(Q64&gt;0,((AcctSize/Q64)/H64),(""))</f>
        <v>130.59945148230378</v>
      </c>
      <c r="Q64" s="27">
        <v>5</v>
      </c>
      <c r="T64" s="27"/>
      <c r="U64" s="27"/>
      <c r="V64" s="27"/>
      <c r="AG64" s="3">
        <f t="shared" si="5"/>
        <v>0.13000000000000966</v>
      </c>
    </row>
    <row r="65" spans="1:33" x14ac:dyDescent="0.45">
      <c r="A65" s="28">
        <v>42760</v>
      </c>
      <c r="B65" s="27" t="s">
        <v>118</v>
      </c>
      <c r="C65" s="27" t="s">
        <v>33</v>
      </c>
      <c r="D65" s="27"/>
      <c r="E65" s="29">
        <f t="shared" si="42"/>
        <v>0.33999999999999631</v>
      </c>
      <c r="F65" s="27" t="s">
        <v>61</v>
      </c>
      <c r="G65" s="29" t="s">
        <v>69</v>
      </c>
      <c r="H65" s="29">
        <v>59.870000000000005</v>
      </c>
      <c r="I65" s="29">
        <v>59.48</v>
      </c>
      <c r="J65" s="26">
        <v>60.4</v>
      </c>
      <c r="K65" s="29">
        <v>60.21</v>
      </c>
      <c r="L65" s="29">
        <f t="shared" si="43"/>
        <v>56.789711040587321</v>
      </c>
      <c r="M65" s="29">
        <f t="shared" si="44"/>
        <v>113.57942208117464</v>
      </c>
      <c r="N65" s="29">
        <f t="shared" si="45"/>
        <v>170.36913312176196</v>
      </c>
      <c r="O65" s="29">
        <f t="shared" si="46"/>
        <v>227.15884416234928</v>
      </c>
      <c r="P65" s="33">
        <f t="shared" si="47"/>
        <v>167.02856188408217</v>
      </c>
      <c r="Q65" s="27">
        <v>5</v>
      </c>
      <c r="T65" s="27"/>
      <c r="U65" s="27"/>
      <c r="V65" s="27"/>
      <c r="AG65" s="3">
        <f t="shared" si="5"/>
        <v>0.33999999999999631</v>
      </c>
    </row>
    <row r="66" spans="1:33" x14ac:dyDescent="0.45">
      <c r="A66" s="28">
        <v>42760</v>
      </c>
      <c r="B66" s="27" t="s">
        <v>119</v>
      </c>
      <c r="C66" s="27" t="s">
        <v>33</v>
      </c>
      <c r="D66" s="27"/>
      <c r="E66" s="29">
        <f t="shared" si="42"/>
        <v>0.43999999999999773</v>
      </c>
      <c r="F66" s="27" t="s">
        <v>61</v>
      </c>
      <c r="G66" s="29" t="s">
        <v>69</v>
      </c>
      <c r="H66" s="29">
        <v>78.78</v>
      </c>
      <c r="I66" s="29">
        <v>78.44</v>
      </c>
      <c r="J66" s="26">
        <v>79.22</v>
      </c>
      <c r="K66" s="29">
        <v>79.22</v>
      </c>
      <c r="L66" s="29">
        <f t="shared" si="43"/>
        <v>55.851739020055561</v>
      </c>
      <c r="M66" s="29">
        <f t="shared" si="44"/>
        <v>111.70347804011112</v>
      </c>
      <c r="N66" s="29">
        <f t="shared" si="45"/>
        <v>167.55521706016668</v>
      </c>
      <c r="O66" s="29">
        <f t="shared" si="46"/>
        <v>223.40695608022224</v>
      </c>
      <c r="P66" s="33">
        <f t="shared" si="47"/>
        <v>126.93577050012694</v>
      </c>
      <c r="Q66" s="27">
        <v>5</v>
      </c>
      <c r="T66" s="74" t="s">
        <v>41</v>
      </c>
      <c r="U66" s="74"/>
      <c r="V66" s="74"/>
      <c r="AG66" s="3">
        <f t="shared" si="5"/>
        <v>0.43999999999999773</v>
      </c>
    </row>
    <row r="67" spans="1:33" x14ac:dyDescent="0.45">
      <c r="A67" s="28">
        <v>42761</v>
      </c>
      <c r="B67" s="27" t="s">
        <v>122</v>
      </c>
      <c r="C67" s="24" t="s">
        <v>73</v>
      </c>
      <c r="E67" s="29">
        <f t="shared" si="6"/>
        <v>-0.48999999999999488</v>
      </c>
      <c r="F67" s="24" t="s">
        <v>32</v>
      </c>
      <c r="G67" s="25" t="s">
        <v>69</v>
      </c>
      <c r="H67" s="29">
        <v>91.97</v>
      </c>
      <c r="I67" s="29">
        <v>92.46</v>
      </c>
      <c r="J67" s="26">
        <v>91.27</v>
      </c>
      <c r="K67" s="25">
        <v>92.46</v>
      </c>
      <c r="L67" s="29">
        <f t="shared" si="7"/>
        <v>-53.278242905294654</v>
      </c>
      <c r="M67" s="29">
        <f t="shared" si="8"/>
        <v>-106.55648581058931</v>
      </c>
      <c r="N67" s="29">
        <f t="shared" si="9"/>
        <v>-159.83472871588395</v>
      </c>
      <c r="O67" s="29">
        <f t="shared" si="10"/>
        <v>-213.11297162117862</v>
      </c>
      <c r="P67" s="33">
        <f t="shared" si="11"/>
        <v>108.73110796999022</v>
      </c>
      <c r="Q67" s="27">
        <v>5</v>
      </c>
      <c r="T67" s="75" t="s">
        <v>47</v>
      </c>
      <c r="U67" s="75"/>
      <c r="V67" s="75"/>
      <c r="AG67" s="3">
        <f t="shared" si="5"/>
        <v>-0.48999999999999488</v>
      </c>
    </row>
    <row r="68" spans="1:33" x14ac:dyDescent="0.45">
      <c r="A68" s="28">
        <v>42761</v>
      </c>
      <c r="B68" s="27" t="s">
        <v>110</v>
      </c>
      <c r="C68" s="24" t="s">
        <v>33</v>
      </c>
      <c r="E68" s="29" t="str">
        <f t="shared" si="6"/>
        <v/>
      </c>
      <c r="F68" s="24" t="s">
        <v>32</v>
      </c>
      <c r="G68" s="25" t="s">
        <v>34</v>
      </c>
      <c r="H68" s="29">
        <v>79.320000000000007</v>
      </c>
      <c r="I68" s="29">
        <v>79.760000000000005</v>
      </c>
      <c r="J68" s="26">
        <v>78.790000000000006</v>
      </c>
      <c r="K68" s="29"/>
      <c r="L68" s="29" t="str">
        <f t="shared" si="7"/>
        <v/>
      </c>
      <c r="M68" s="29" t="str">
        <f t="shared" si="8"/>
        <v/>
      </c>
      <c r="N68" s="29" t="str">
        <f t="shared" si="9"/>
        <v/>
      </c>
      <c r="O68" s="29" t="str">
        <f t="shared" si="10"/>
        <v/>
      </c>
      <c r="P68" s="33">
        <f t="shared" si="11"/>
        <v>126.07160867372666</v>
      </c>
      <c r="Q68" s="27">
        <v>5</v>
      </c>
      <c r="T68" s="12" t="s">
        <v>43</v>
      </c>
      <c r="U68" s="27"/>
      <c r="V68" s="14">
        <f>V59*2</f>
        <v>762.41527492266277</v>
      </c>
      <c r="AG68" s="3">
        <f t="shared" ref="AG68:AG131" si="48">IF(F68="L",(K68-H68),(H68-K68))</f>
        <v>79.320000000000007</v>
      </c>
    </row>
    <row r="69" spans="1:33" x14ac:dyDescent="0.45">
      <c r="A69" s="28">
        <v>42761</v>
      </c>
      <c r="B69" s="27" t="s">
        <v>100</v>
      </c>
      <c r="C69" s="24" t="s">
        <v>73</v>
      </c>
      <c r="E69" s="29" t="str">
        <f t="shared" ref="E69:E132" si="49">IF(G69="Y",AG69,"")</f>
        <v/>
      </c>
      <c r="F69" s="24" t="s">
        <v>32</v>
      </c>
      <c r="G69" s="25" t="s">
        <v>34</v>
      </c>
      <c r="H69" s="29">
        <v>39.57</v>
      </c>
      <c r="I69" s="29">
        <v>39.869999999999997</v>
      </c>
      <c r="J69" s="26">
        <v>39.07</v>
      </c>
      <c r="K69" s="25"/>
      <c r="L69" s="29" t="str">
        <f t="shared" ref="L69:L132" si="50">IF(G69="Y", (P69*E69),(""))</f>
        <v/>
      </c>
      <c r="M69" s="29" t="str">
        <f t="shared" ref="M69:M132" si="51">IF(G69="Y", (L69*2),(""))</f>
        <v/>
      </c>
      <c r="N69" s="29" t="str">
        <f t="shared" ref="N69:N132" si="52">IF(G69="Y", (L69*3),(""))</f>
        <v/>
      </c>
      <c r="O69" s="29" t="str">
        <f t="shared" ref="O69:O132" si="53">IF(G69="Y", (L69*4),(""))</f>
        <v/>
      </c>
      <c r="P69" s="33">
        <f t="shared" ref="P69:P132" si="54">IF(Q69&gt;0,((AcctSize/Q69)/H69),(""))</f>
        <v>252.71670457417235</v>
      </c>
      <c r="Q69">
        <v>5</v>
      </c>
      <c r="T69" s="12" t="s">
        <v>44</v>
      </c>
      <c r="U69" s="27"/>
      <c r="V69" s="4">
        <f>V60*2</f>
        <v>1524.8305498453255</v>
      </c>
      <c r="AG69" s="3">
        <f t="shared" si="48"/>
        <v>39.57</v>
      </c>
    </row>
    <row r="70" spans="1:33" x14ac:dyDescent="0.45">
      <c r="A70" s="28">
        <v>42761</v>
      </c>
      <c r="B70" s="27" t="s">
        <v>123</v>
      </c>
      <c r="C70" s="24" t="s">
        <v>33</v>
      </c>
      <c r="E70" s="29" t="str">
        <f t="shared" si="49"/>
        <v/>
      </c>
      <c r="F70" s="24" t="s">
        <v>61</v>
      </c>
      <c r="G70" s="25" t="s">
        <v>34</v>
      </c>
      <c r="H70" s="29">
        <v>111.16</v>
      </c>
      <c r="I70" s="29">
        <v>110.69</v>
      </c>
      <c r="J70" s="26">
        <v>111.76</v>
      </c>
      <c r="K70" s="29"/>
      <c r="L70" s="29" t="str">
        <f t="shared" si="50"/>
        <v/>
      </c>
      <c r="M70" s="29" t="str">
        <f t="shared" si="51"/>
        <v/>
      </c>
      <c r="N70" s="29" t="str">
        <f t="shared" si="52"/>
        <v/>
      </c>
      <c r="O70" s="29" t="str">
        <f t="shared" si="53"/>
        <v/>
      </c>
      <c r="P70" s="33">
        <f t="shared" si="54"/>
        <v>89.96041741633681</v>
      </c>
      <c r="Q70">
        <v>5</v>
      </c>
      <c r="T70" s="12" t="s">
        <v>45</v>
      </c>
      <c r="U70" s="27"/>
      <c r="V70" s="4">
        <f>V61*2</f>
        <v>2287.2458247679883</v>
      </c>
      <c r="AG70" s="3">
        <f t="shared" si="48"/>
        <v>-111.16</v>
      </c>
    </row>
    <row r="71" spans="1:33" x14ac:dyDescent="0.45">
      <c r="A71" s="28">
        <v>42761</v>
      </c>
      <c r="B71" s="27" t="s">
        <v>121</v>
      </c>
      <c r="C71" s="24" t="s">
        <v>73</v>
      </c>
      <c r="E71" s="29">
        <f t="shared" si="49"/>
        <v>0.6600000000000108</v>
      </c>
      <c r="F71" s="24" t="s">
        <v>32</v>
      </c>
      <c r="G71" s="25" t="s">
        <v>69</v>
      </c>
      <c r="H71" s="29">
        <v>66.240000000000009</v>
      </c>
      <c r="I71" s="29">
        <v>66.72</v>
      </c>
      <c r="J71" s="26">
        <v>65.58</v>
      </c>
      <c r="K71" s="26">
        <v>65.58</v>
      </c>
      <c r="L71" s="29">
        <f t="shared" si="50"/>
        <v>99.637681159421902</v>
      </c>
      <c r="M71" s="29">
        <f t="shared" si="51"/>
        <v>199.2753623188438</v>
      </c>
      <c r="N71" s="29">
        <f t="shared" si="52"/>
        <v>298.91304347826571</v>
      </c>
      <c r="O71" s="29">
        <f t="shared" si="53"/>
        <v>398.55072463768761</v>
      </c>
      <c r="P71" s="33">
        <f t="shared" si="54"/>
        <v>150.96618357487921</v>
      </c>
      <c r="Q71">
        <v>5</v>
      </c>
      <c r="T71" s="12" t="s">
        <v>46</v>
      </c>
      <c r="U71" s="27"/>
      <c r="V71" s="4">
        <f>V62*2</f>
        <v>3049.6610996906511</v>
      </c>
      <c r="AG71" s="3">
        <f t="shared" si="48"/>
        <v>0.6600000000000108</v>
      </c>
    </row>
    <row r="72" spans="1:33" x14ac:dyDescent="0.45">
      <c r="A72" s="28">
        <v>42762</v>
      </c>
      <c r="B72" s="27" t="s">
        <v>124</v>
      </c>
      <c r="C72" s="24" t="s">
        <v>88</v>
      </c>
      <c r="E72" s="29" t="str">
        <f t="shared" si="49"/>
        <v/>
      </c>
      <c r="F72" s="24" t="s">
        <v>32</v>
      </c>
      <c r="G72" s="25" t="s">
        <v>34</v>
      </c>
      <c r="H72" s="29">
        <v>49.14</v>
      </c>
      <c r="I72" s="29">
        <v>49.44</v>
      </c>
      <c r="J72" s="26">
        <v>48.64</v>
      </c>
      <c r="K72" s="25"/>
      <c r="L72" s="29" t="str">
        <f t="shared" si="50"/>
        <v/>
      </c>
      <c r="M72" s="29" t="str">
        <f t="shared" si="51"/>
        <v/>
      </c>
      <c r="N72" s="29" t="str">
        <f t="shared" si="52"/>
        <v/>
      </c>
      <c r="O72" s="29" t="str">
        <f t="shared" si="53"/>
        <v/>
      </c>
      <c r="P72" s="33">
        <f t="shared" si="54"/>
        <v>254.37525437525437</v>
      </c>
      <c r="Q72">
        <v>4</v>
      </c>
      <c r="AG72" s="3">
        <f t="shared" si="48"/>
        <v>49.14</v>
      </c>
    </row>
    <row r="73" spans="1:33" x14ac:dyDescent="0.45">
      <c r="A73" s="28">
        <v>42762</v>
      </c>
      <c r="B73" s="24" t="s">
        <v>125</v>
      </c>
      <c r="C73" s="24" t="s">
        <v>73</v>
      </c>
      <c r="E73" s="29" t="str">
        <f t="shared" si="49"/>
        <v/>
      </c>
      <c r="F73" s="24" t="s">
        <v>32</v>
      </c>
      <c r="G73" s="25" t="s">
        <v>34</v>
      </c>
      <c r="H73" s="29">
        <v>56.35</v>
      </c>
      <c r="I73" s="29">
        <v>56.66</v>
      </c>
      <c r="J73" s="26">
        <v>55.83</v>
      </c>
      <c r="K73" s="25"/>
      <c r="L73" s="29" t="str">
        <f t="shared" si="50"/>
        <v/>
      </c>
      <c r="M73" s="29" t="str">
        <f t="shared" si="51"/>
        <v/>
      </c>
      <c r="N73" s="29" t="str">
        <f t="shared" si="52"/>
        <v/>
      </c>
      <c r="O73" s="29" t="str">
        <f t="shared" si="53"/>
        <v/>
      </c>
      <c r="P73" s="33">
        <f t="shared" si="54"/>
        <v>221.82786157941436</v>
      </c>
      <c r="Q73">
        <v>4</v>
      </c>
      <c r="AG73" s="3">
        <f t="shared" si="48"/>
        <v>56.35</v>
      </c>
    </row>
    <row r="74" spans="1:33" x14ac:dyDescent="0.45">
      <c r="A74" s="28">
        <v>42762</v>
      </c>
      <c r="B74" s="24" t="s">
        <v>126</v>
      </c>
      <c r="C74" s="24" t="s">
        <v>79</v>
      </c>
      <c r="E74" s="29" t="str">
        <f t="shared" si="49"/>
        <v/>
      </c>
      <c r="F74" s="24" t="s">
        <v>32</v>
      </c>
      <c r="G74" s="25" t="s">
        <v>34</v>
      </c>
      <c r="H74" s="29">
        <v>52.25</v>
      </c>
      <c r="I74" s="29">
        <v>52.49</v>
      </c>
      <c r="J74" s="26">
        <v>51.81</v>
      </c>
      <c r="L74" s="29" t="str">
        <f t="shared" si="50"/>
        <v/>
      </c>
      <c r="M74" s="29" t="str">
        <f t="shared" si="51"/>
        <v/>
      </c>
      <c r="N74" s="29" t="str">
        <f t="shared" si="52"/>
        <v/>
      </c>
      <c r="O74" s="29" t="str">
        <f t="shared" si="53"/>
        <v/>
      </c>
      <c r="P74" s="33">
        <f t="shared" si="54"/>
        <v>239.23444976076556</v>
      </c>
      <c r="Q74">
        <v>4</v>
      </c>
      <c r="AG74" s="3">
        <f t="shared" si="48"/>
        <v>52.25</v>
      </c>
    </row>
    <row r="75" spans="1:33" x14ac:dyDescent="0.45">
      <c r="A75" s="28">
        <v>42762</v>
      </c>
      <c r="B75" s="24" t="s">
        <v>127</v>
      </c>
      <c r="C75" s="24" t="s">
        <v>73</v>
      </c>
      <c r="E75" s="29">
        <f t="shared" si="49"/>
        <v>0.50000000000001421</v>
      </c>
      <c r="F75" s="24" t="s">
        <v>32</v>
      </c>
      <c r="G75" s="25" t="s">
        <v>69</v>
      </c>
      <c r="H75" s="29">
        <v>64.940000000000012</v>
      </c>
      <c r="I75" s="29">
        <v>65.22</v>
      </c>
      <c r="J75" s="26">
        <v>64.44</v>
      </c>
      <c r="K75" s="29">
        <v>64.44</v>
      </c>
      <c r="L75" s="29">
        <f t="shared" si="50"/>
        <v>96.242685555900465</v>
      </c>
      <c r="M75" s="29">
        <f t="shared" si="51"/>
        <v>192.48537111180093</v>
      </c>
      <c r="N75" s="29">
        <f t="shared" si="52"/>
        <v>288.72805666770137</v>
      </c>
      <c r="O75" s="29">
        <f t="shared" si="53"/>
        <v>384.97074222360186</v>
      </c>
      <c r="P75" s="33">
        <f t="shared" si="54"/>
        <v>192.48537111179547</v>
      </c>
      <c r="Q75">
        <v>4</v>
      </c>
      <c r="T75" s="71" t="s">
        <v>24</v>
      </c>
      <c r="U75" s="71"/>
      <c r="V75" s="71"/>
      <c r="AG75" s="3">
        <f t="shared" si="48"/>
        <v>0.50000000000001421</v>
      </c>
    </row>
    <row r="76" spans="1:33" x14ac:dyDescent="0.45">
      <c r="A76" s="28">
        <v>42765</v>
      </c>
      <c r="B76" s="24" t="s">
        <v>128</v>
      </c>
      <c r="C76" s="24" t="s">
        <v>33</v>
      </c>
      <c r="E76" s="29">
        <f t="shared" si="49"/>
        <v>0.27999999999999403</v>
      </c>
      <c r="F76" s="24" t="s">
        <v>32</v>
      </c>
      <c r="G76" s="25" t="s">
        <v>69</v>
      </c>
      <c r="H76" s="29">
        <v>42.87</v>
      </c>
      <c r="I76" s="29">
        <v>43.24</v>
      </c>
      <c r="J76" s="26">
        <v>42.59</v>
      </c>
      <c r="K76" s="29">
        <v>42.59</v>
      </c>
      <c r="L76" s="29">
        <f t="shared" si="50"/>
        <v>81.642174014460593</v>
      </c>
      <c r="M76" s="29">
        <f t="shared" si="51"/>
        <v>163.28434802892119</v>
      </c>
      <c r="N76" s="29">
        <f t="shared" si="52"/>
        <v>244.92652204338179</v>
      </c>
      <c r="O76" s="29">
        <f t="shared" si="53"/>
        <v>326.56869605784237</v>
      </c>
      <c r="P76" s="33">
        <f t="shared" si="54"/>
        <v>291.57919290879403</v>
      </c>
      <c r="Q76">
        <v>4</v>
      </c>
      <c r="T76" t="s">
        <v>25</v>
      </c>
      <c r="V76">
        <f>COUNTIFS(F3:F1048576,"L",G3:G1048576,"Y")</f>
        <v>15</v>
      </c>
      <c r="AG76" s="3">
        <f t="shared" si="48"/>
        <v>0.27999999999999403</v>
      </c>
    </row>
    <row r="77" spans="1:33" x14ac:dyDescent="0.45">
      <c r="A77" s="28">
        <v>42765</v>
      </c>
      <c r="B77" s="24" t="s">
        <v>129</v>
      </c>
      <c r="C77" s="24" t="s">
        <v>33</v>
      </c>
      <c r="E77" s="29">
        <f t="shared" si="49"/>
        <v>0.34999999999999432</v>
      </c>
      <c r="F77" s="24" t="s">
        <v>32</v>
      </c>
      <c r="G77" s="25" t="s">
        <v>69</v>
      </c>
      <c r="H77" s="29">
        <v>49.089999999999996</v>
      </c>
      <c r="I77" s="29">
        <v>49.46</v>
      </c>
      <c r="J77" s="26">
        <v>48.62</v>
      </c>
      <c r="K77" s="25">
        <v>48.74</v>
      </c>
      <c r="L77" s="29">
        <f t="shared" si="50"/>
        <v>89.122020778161115</v>
      </c>
      <c r="M77" s="29">
        <f t="shared" si="51"/>
        <v>178.24404155632223</v>
      </c>
      <c r="N77" s="29">
        <f t="shared" si="52"/>
        <v>267.36606233448333</v>
      </c>
      <c r="O77" s="29">
        <f t="shared" si="53"/>
        <v>356.48808311264446</v>
      </c>
      <c r="P77" s="33">
        <f t="shared" si="54"/>
        <v>254.63434508046447</v>
      </c>
      <c r="Q77">
        <v>4</v>
      </c>
      <c r="T77" t="s">
        <v>26</v>
      </c>
      <c r="V77">
        <f>COUNTIFS(F3:F1048576,"S",G3:G1048576,"Y")</f>
        <v>23</v>
      </c>
      <c r="AG77" s="3">
        <f t="shared" si="48"/>
        <v>0.34999999999999432</v>
      </c>
    </row>
    <row r="78" spans="1:33" x14ac:dyDescent="0.45">
      <c r="A78" s="28">
        <v>42765</v>
      </c>
      <c r="B78" s="27" t="s">
        <v>130</v>
      </c>
      <c r="C78" s="27" t="s">
        <v>79</v>
      </c>
      <c r="E78" s="29">
        <f t="shared" si="49"/>
        <v>0.60000000000000853</v>
      </c>
      <c r="F78" s="27" t="s">
        <v>32</v>
      </c>
      <c r="G78" s="29" t="s">
        <v>69</v>
      </c>
      <c r="H78" s="29">
        <v>120.32000000000001</v>
      </c>
      <c r="I78" s="29">
        <v>120.73</v>
      </c>
      <c r="J78" s="26">
        <v>119.72</v>
      </c>
      <c r="K78" s="25">
        <v>119.72</v>
      </c>
      <c r="L78" s="29">
        <f t="shared" si="50"/>
        <v>62.333776595745562</v>
      </c>
      <c r="M78" s="29">
        <f t="shared" si="51"/>
        <v>124.66755319149112</v>
      </c>
      <c r="N78" s="29">
        <f t="shared" si="52"/>
        <v>187.00132978723667</v>
      </c>
      <c r="O78" s="29">
        <f t="shared" si="53"/>
        <v>249.33510638298225</v>
      </c>
      <c r="P78" s="33">
        <f t="shared" si="54"/>
        <v>103.88962765957446</v>
      </c>
      <c r="Q78">
        <v>4</v>
      </c>
      <c r="AG78" s="3">
        <f t="shared" si="48"/>
        <v>0.60000000000000853</v>
      </c>
    </row>
    <row r="79" spans="1:33" x14ac:dyDescent="0.45">
      <c r="A79" s="28">
        <v>42765</v>
      </c>
      <c r="B79" s="27" t="s">
        <v>131</v>
      </c>
      <c r="C79" s="27" t="s">
        <v>33</v>
      </c>
      <c r="E79" s="29">
        <f t="shared" si="49"/>
        <v>0</v>
      </c>
      <c r="F79" s="27" t="s">
        <v>32</v>
      </c>
      <c r="G79" s="29" t="s">
        <v>69</v>
      </c>
      <c r="H79" s="29">
        <v>73.87</v>
      </c>
      <c r="I79" s="29">
        <v>74.38</v>
      </c>
      <c r="J79" s="26">
        <v>73.11</v>
      </c>
      <c r="K79" s="25">
        <v>73.87</v>
      </c>
      <c r="L79" s="29">
        <f t="shared" si="50"/>
        <v>0</v>
      </c>
      <c r="M79" s="29">
        <f t="shared" si="51"/>
        <v>0</v>
      </c>
      <c r="N79" s="29">
        <f t="shared" si="52"/>
        <v>0</v>
      </c>
      <c r="O79" s="29">
        <f t="shared" si="53"/>
        <v>0</v>
      </c>
      <c r="P79" s="33">
        <f t="shared" si="54"/>
        <v>169.21619060511708</v>
      </c>
      <c r="Q79">
        <v>4</v>
      </c>
      <c r="AG79" s="3">
        <f t="shared" si="48"/>
        <v>0</v>
      </c>
    </row>
    <row r="80" spans="1:33" x14ac:dyDescent="0.45">
      <c r="A80" s="28">
        <v>42766</v>
      </c>
      <c r="B80" s="27" t="s">
        <v>132</v>
      </c>
      <c r="C80" s="27" t="s">
        <v>33</v>
      </c>
      <c r="E80" s="29" t="str">
        <f t="shared" si="49"/>
        <v/>
      </c>
      <c r="F80" s="27" t="s">
        <v>32</v>
      </c>
      <c r="G80" s="29" t="s">
        <v>34</v>
      </c>
      <c r="H80" s="29">
        <v>44.32</v>
      </c>
      <c r="I80" s="29">
        <v>44.75</v>
      </c>
      <c r="J80" s="26">
        <v>43.67</v>
      </c>
      <c r="K80" s="29"/>
      <c r="L80" s="29" t="str">
        <f t="shared" si="50"/>
        <v/>
      </c>
      <c r="M80" s="29" t="str">
        <f t="shared" si="51"/>
        <v/>
      </c>
      <c r="N80" s="29" t="str">
        <f t="shared" si="52"/>
        <v/>
      </c>
      <c r="O80" s="29" t="str">
        <f t="shared" si="53"/>
        <v/>
      </c>
      <c r="P80" s="33">
        <f t="shared" si="54"/>
        <v>376.05294825511436</v>
      </c>
      <c r="Q80">
        <v>3</v>
      </c>
      <c r="AG80" s="3">
        <f t="shared" si="48"/>
        <v>44.32</v>
      </c>
    </row>
    <row r="81" spans="1:33" x14ac:dyDescent="0.45">
      <c r="A81" s="28">
        <v>42766</v>
      </c>
      <c r="B81" s="27" t="s">
        <v>133</v>
      </c>
      <c r="C81" s="27" t="s">
        <v>33</v>
      </c>
      <c r="E81" s="29">
        <f t="shared" si="49"/>
        <v>-0.42999999999999972</v>
      </c>
      <c r="F81" s="27" t="s">
        <v>32</v>
      </c>
      <c r="G81" s="29" t="s">
        <v>69</v>
      </c>
      <c r="H81" s="29">
        <v>39.68</v>
      </c>
      <c r="I81" s="29">
        <v>40.11</v>
      </c>
      <c r="J81" s="26">
        <v>39.15</v>
      </c>
      <c r="K81" s="29">
        <v>40.11</v>
      </c>
      <c r="L81" s="29">
        <f t="shared" si="50"/>
        <v>-180.61155913978484</v>
      </c>
      <c r="M81" s="29">
        <f t="shared" si="51"/>
        <v>-361.22311827956969</v>
      </c>
      <c r="N81" s="29">
        <f t="shared" si="52"/>
        <v>-541.83467741935453</v>
      </c>
      <c r="O81" s="29">
        <f t="shared" si="53"/>
        <v>-722.44623655913938</v>
      </c>
      <c r="P81" s="33">
        <f t="shared" si="54"/>
        <v>420.02688172043014</v>
      </c>
      <c r="Q81">
        <v>3</v>
      </c>
      <c r="T81" s="66" t="s">
        <v>27</v>
      </c>
      <c r="U81" s="66"/>
      <c r="V81" s="66"/>
      <c r="AG81" s="3">
        <f t="shared" si="48"/>
        <v>-0.42999999999999972</v>
      </c>
    </row>
    <row r="82" spans="1:33" x14ac:dyDescent="0.45">
      <c r="A82" s="28">
        <v>42766</v>
      </c>
      <c r="B82" s="27" t="s">
        <v>109</v>
      </c>
      <c r="C82" s="27" t="s">
        <v>33</v>
      </c>
      <c r="E82" s="29">
        <f t="shared" si="49"/>
        <v>-0.46000000000000085</v>
      </c>
      <c r="F82" s="27" t="s">
        <v>32</v>
      </c>
      <c r="G82" s="29" t="s">
        <v>69</v>
      </c>
      <c r="H82" s="29">
        <v>42.32</v>
      </c>
      <c r="I82" s="29">
        <v>42.78</v>
      </c>
      <c r="J82" s="26">
        <v>41.65</v>
      </c>
      <c r="K82" s="29">
        <v>42.78</v>
      </c>
      <c r="L82" s="29">
        <f t="shared" si="50"/>
        <v>-181.15942028985543</v>
      </c>
      <c r="M82" s="29">
        <f t="shared" si="51"/>
        <v>-362.31884057971087</v>
      </c>
      <c r="N82" s="29">
        <f t="shared" si="52"/>
        <v>-543.47826086956627</v>
      </c>
      <c r="O82" s="29">
        <f t="shared" si="53"/>
        <v>-724.63768115942173</v>
      </c>
      <c r="P82" s="33">
        <f t="shared" si="54"/>
        <v>393.82482671707629</v>
      </c>
      <c r="Q82">
        <v>3</v>
      </c>
      <c r="T82" t="s">
        <v>25</v>
      </c>
      <c r="V82">
        <f>SUMIFS(E3:E1048576,F3:F1048576,"L",G3:G1048576,"Y")</f>
        <v>1.6700000000000017</v>
      </c>
      <c r="AG82" s="3">
        <f t="shared" si="48"/>
        <v>-0.46000000000000085</v>
      </c>
    </row>
    <row r="83" spans="1:33" x14ac:dyDescent="0.45">
      <c r="A83" s="28"/>
      <c r="B83" s="27"/>
      <c r="C83" s="27"/>
      <c r="E83" s="29" t="str">
        <f t="shared" si="49"/>
        <v/>
      </c>
      <c r="F83" s="27"/>
      <c r="G83" s="29"/>
      <c r="K83" s="29"/>
      <c r="L83" s="29" t="str">
        <f t="shared" si="50"/>
        <v/>
      </c>
      <c r="M83" s="29" t="str">
        <f t="shared" si="51"/>
        <v/>
      </c>
      <c r="N83" s="29" t="str">
        <f t="shared" si="52"/>
        <v/>
      </c>
      <c r="O83" s="29" t="str">
        <f t="shared" si="53"/>
        <v/>
      </c>
      <c r="P83" s="33" t="str">
        <f t="shared" si="54"/>
        <v/>
      </c>
      <c r="T83" t="s">
        <v>26</v>
      </c>
      <c r="V83">
        <f>SUMIFS(E3:E1048576,F3:F1048576,"S",G3:G1048576,"Y")</f>
        <v>2.4800000000000608</v>
      </c>
      <c r="AG83" s="3">
        <f t="shared" si="48"/>
        <v>0</v>
      </c>
    </row>
    <row r="84" spans="1:33" x14ac:dyDescent="0.45">
      <c r="A84" s="28"/>
      <c r="B84" s="27"/>
      <c r="C84" s="27"/>
      <c r="E84" s="29" t="str">
        <f t="shared" si="49"/>
        <v/>
      </c>
      <c r="F84" s="27"/>
      <c r="G84" s="29"/>
      <c r="K84" s="29"/>
      <c r="L84" s="29" t="str">
        <f t="shared" si="50"/>
        <v/>
      </c>
      <c r="M84" s="29" t="str">
        <f t="shared" si="51"/>
        <v/>
      </c>
      <c r="N84" s="29" t="str">
        <f t="shared" si="52"/>
        <v/>
      </c>
      <c r="O84" s="29" t="str">
        <f t="shared" si="53"/>
        <v/>
      </c>
      <c r="P84" s="33" t="str">
        <f t="shared" si="54"/>
        <v/>
      </c>
      <c r="AG84" s="3">
        <f t="shared" si="48"/>
        <v>0</v>
      </c>
    </row>
    <row r="85" spans="1:33" x14ac:dyDescent="0.45">
      <c r="A85" s="28"/>
      <c r="B85" s="27"/>
      <c r="C85" s="27"/>
      <c r="D85" s="27"/>
      <c r="E85" s="29" t="str">
        <f t="shared" si="49"/>
        <v/>
      </c>
      <c r="F85" s="27"/>
      <c r="G85" s="29"/>
      <c r="K85" s="29"/>
      <c r="L85" s="29" t="str">
        <f t="shared" si="50"/>
        <v/>
      </c>
      <c r="M85" s="29" t="str">
        <f t="shared" si="51"/>
        <v/>
      </c>
      <c r="N85" s="29" t="str">
        <f t="shared" si="52"/>
        <v/>
      </c>
      <c r="O85" s="29" t="str">
        <f t="shared" si="53"/>
        <v/>
      </c>
      <c r="P85" s="33" t="str">
        <f t="shared" si="54"/>
        <v/>
      </c>
      <c r="AG85" s="3">
        <f t="shared" si="48"/>
        <v>0</v>
      </c>
    </row>
    <row r="86" spans="1:33" x14ac:dyDescent="0.45">
      <c r="A86" s="28"/>
      <c r="B86" s="27"/>
      <c r="C86" s="27"/>
      <c r="D86" s="27"/>
      <c r="E86" s="29" t="str">
        <f t="shared" si="49"/>
        <v/>
      </c>
      <c r="F86" s="27"/>
      <c r="G86" s="29"/>
      <c r="K86" s="29"/>
      <c r="L86" s="29" t="str">
        <f t="shared" si="50"/>
        <v/>
      </c>
      <c r="M86" s="29" t="str">
        <f t="shared" si="51"/>
        <v/>
      </c>
      <c r="N86" s="29" t="str">
        <f t="shared" si="52"/>
        <v/>
      </c>
      <c r="O86" s="29" t="str">
        <f t="shared" si="53"/>
        <v/>
      </c>
      <c r="P86" s="33" t="str">
        <f t="shared" si="54"/>
        <v/>
      </c>
      <c r="AG86" s="3">
        <f t="shared" si="48"/>
        <v>0</v>
      </c>
    </row>
    <row r="87" spans="1:33" x14ac:dyDescent="0.45">
      <c r="A87" s="28"/>
      <c r="B87" s="27"/>
      <c r="C87" s="27"/>
      <c r="D87" s="27"/>
      <c r="E87" s="29" t="str">
        <f t="shared" si="49"/>
        <v/>
      </c>
      <c r="F87" s="27"/>
      <c r="G87" s="29"/>
      <c r="K87" s="29"/>
      <c r="L87" s="29" t="str">
        <f t="shared" si="50"/>
        <v/>
      </c>
      <c r="M87" s="29" t="str">
        <f t="shared" si="51"/>
        <v/>
      </c>
      <c r="N87" s="29" t="str">
        <f t="shared" si="52"/>
        <v/>
      </c>
      <c r="O87" s="29" t="str">
        <f t="shared" si="53"/>
        <v/>
      </c>
      <c r="P87" s="33" t="str">
        <f t="shared" si="54"/>
        <v/>
      </c>
      <c r="AG87" s="3">
        <f t="shared" si="48"/>
        <v>0</v>
      </c>
    </row>
    <row r="88" spans="1:33" x14ac:dyDescent="0.45">
      <c r="A88" s="28"/>
      <c r="B88" s="27"/>
      <c r="C88" s="27"/>
      <c r="D88" s="27"/>
      <c r="E88" s="29" t="str">
        <f t="shared" si="49"/>
        <v/>
      </c>
      <c r="F88" s="27"/>
      <c r="G88" s="29"/>
      <c r="K88" s="29"/>
      <c r="L88" s="29" t="str">
        <f t="shared" si="50"/>
        <v/>
      </c>
      <c r="M88" s="29" t="str">
        <f t="shared" si="51"/>
        <v/>
      </c>
      <c r="N88" s="29" t="str">
        <f t="shared" si="52"/>
        <v/>
      </c>
      <c r="O88" s="29" t="str">
        <f t="shared" si="53"/>
        <v/>
      </c>
      <c r="P88" s="33" t="str">
        <f t="shared" si="54"/>
        <v/>
      </c>
      <c r="AG88" s="3">
        <f t="shared" si="48"/>
        <v>0</v>
      </c>
    </row>
    <row r="89" spans="1:33" x14ac:dyDescent="0.45">
      <c r="A89" s="28"/>
      <c r="B89" s="27"/>
      <c r="C89" s="27"/>
      <c r="D89" s="27"/>
      <c r="E89" s="29" t="str">
        <f t="shared" si="49"/>
        <v/>
      </c>
      <c r="F89" s="27"/>
      <c r="G89" s="29"/>
      <c r="K89" s="29"/>
      <c r="L89" s="29" t="str">
        <f t="shared" si="50"/>
        <v/>
      </c>
      <c r="M89" s="29" t="str">
        <f t="shared" si="51"/>
        <v/>
      </c>
      <c r="N89" s="29" t="str">
        <f t="shared" si="52"/>
        <v/>
      </c>
      <c r="O89" s="29" t="str">
        <f t="shared" si="53"/>
        <v/>
      </c>
      <c r="P89" s="33" t="str">
        <f t="shared" si="54"/>
        <v/>
      </c>
      <c r="AG89" s="3">
        <f t="shared" si="48"/>
        <v>0</v>
      </c>
    </row>
    <row r="90" spans="1:33" x14ac:dyDescent="0.45">
      <c r="A90" s="28"/>
      <c r="B90" s="27"/>
      <c r="C90" s="27"/>
      <c r="D90" s="27"/>
      <c r="E90" s="29" t="str">
        <f t="shared" si="49"/>
        <v/>
      </c>
      <c r="F90" s="27"/>
      <c r="G90" s="29"/>
      <c r="K90" s="29"/>
      <c r="L90" s="29" t="str">
        <f t="shared" si="50"/>
        <v/>
      </c>
      <c r="M90" s="29" t="str">
        <f t="shared" si="51"/>
        <v/>
      </c>
      <c r="N90" s="29" t="str">
        <f t="shared" si="52"/>
        <v/>
      </c>
      <c r="O90" s="29" t="str">
        <f t="shared" si="53"/>
        <v/>
      </c>
      <c r="P90" s="33" t="str">
        <f t="shared" si="54"/>
        <v/>
      </c>
      <c r="AG90" s="3">
        <f t="shared" si="48"/>
        <v>0</v>
      </c>
    </row>
    <row r="91" spans="1:33" x14ac:dyDescent="0.45">
      <c r="A91" s="28"/>
      <c r="B91" s="27"/>
      <c r="C91" s="27"/>
      <c r="D91" s="27"/>
      <c r="E91" s="29" t="str">
        <f t="shared" si="49"/>
        <v/>
      </c>
      <c r="F91" s="27"/>
      <c r="G91" s="29"/>
      <c r="L91" s="29" t="str">
        <f t="shared" si="50"/>
        <v/>
      </c>
      <c r="M91" s="29" t="str">
        <f t="shared" si="51"/>
        <v/>
      </c>
      <c r="N91" s="29" t="str">
        <f t="shared" si="52"/>
        <v/>
      </c>
      <c r="O91" s="29" t="str">
        <f t="shared" si="53"/>
        <v/>
      </c>
      <c r="P91" s="33" t="str">
        <f t="shared" si="54"/>
        <v/>
      </c>
      <c r="AG91" s="3">
        <f t="shared" si="48"/>
        <v>0</v>
      </c>
    </row>
    <row r="92" spans="1:33" x14ac:dyDescent="0.45">
      <c r="A92" s="28"/>
      <c r="E92" s="29" t="str">
        <f t="shared" si="49"/>
        <v/>
      </c>
      <c r="L92" s="29" t="str">
        <f t="shared" si="50"/>
        <v/>
      </c>
      <c r="M92" s="29" t="str">
        <f t="shared" si="51"/>
        <v/>
      </c>
      <c r="N92" s="29" t="str">
        <f t="shared" si="52"/>
        <v/>
      </c>
      <c r="O92" s="29" t="str">
        <f t="shared" si="53"/>
        <v/>
      </c>
      <c r="P92" s="33" t="str">
        <f t="shared" si="54"/>
        <v/>
      </c>
      <c r="AG92" s="3">
        <f t="shared" si="48"/>
        <v>0</v>
      </c>
    </row>
    <row r="93" spans="1:33" x14ac:dyDescent="0.45">
      <c r="A93" s="28"/>
      <c r="E93" s="29" t="str">
        <f t="shared" si="49"/>
        <v/>
      </c>
      <c r="L93" s="29" t="str">
        <f t="shared" si="50"/>
        <v/>
      </c>
      <c r="M93" s="29" t="str">
        <f t="shared" si="51"/>
        <v/>
      </c>
      <c r="N93" s="29" t="str">
        <f t="shared" si="52"/>
        <v/>
      </c>
      <c r="O93" s="29" t="str">
        <f t="shared" si="53"/>
        <v/>
      </c>
      <c r="P93" s="33" t="str">
        <f t="shared" si="54"/>
        <v/>
      </c>
      <c r="Q93" s="33"/>
      <c r="AG93" s="3">
        <f t="shared" si="48"/>
        <v>0</v>
      </c>
    </row>
    <row r="94" spans="1:33" x14ac:dyDescent="0.45">
      <c r="A94" s="28"/>
      <c r="E94" s="29" t="str">
        <f t="shared" si="49"/>
        <v/>
      </c>
      <c r="L94" s="29" t="str">
        <f t="shared" si="50"/>
        <v/>
      </c>
      <c r="M94" s="29" t="str">
        <f t="shared" si="51"/>
        <v/>
      </c>
      <c r="N94" s="29" t="str">
        <f t="shared" si="52"/>
        <v/>
      </c>
      <c r="O94" s="29" t="str">
        <f t="shared" si="53"/>
        <v/>
      </c>
      <c r="P94" s="33" t="str">
        <f t="shared" si="54"/>
        <v/>
      </c>
      <c r="AG94" s="3">
        <f t="shared" si="48"/>
        <v>0</v>
      </c>
    </row>
    <row r="95" spans="1:33" x14ac:dyDescent="0.45">
      <c r="A95" s="28"/>
      <c r="E95" s="29" t="str">
        <f t="shared" si="49"/>
        <v/>
      </c>
      <c r="L95" s="29" t="str">
        <f t="shared" si="50"/>
        <v/>
      </c>
      <c r="M95" s="29" t="str">
        <f t="shared" si="51"/>
        <v/>
      </c>
      <c r="N95" s="29" t="str">
        <f t="shared" si="52"/>
        <v/>
      </c>
      <c r="O95" s="29" t="str">
        <f t="shared" si="53"/>
        <v/>
      </c>
      <c r="P95" s="33" t="str">
        <f t="shared" si="54"/>
        <v/>
      </c>
      <c r="AG95" s="3">
        <f t="shared" si="48"/>
        <v>0</v>
      </c>
    </row>
    <row r="96" spans="1:33" x14ac:dyDescent="0.45">
      <c r="A96" s="28"/>
      <c r="E96" s="29" t="str">
        <f t="shared" si="49"/>
        <v/>
      </c>
      <c r="K96" s="29"/>
      <c r="L96" s="29" t="str">
        <f t="shared" si="50"/>
        <v/>
      </c>
      <c r="M96" s="29" t="str">
        <f t="shared" si="51"/>
        <v/>
      </c>
      <c r="N96" s="29" t="str">
        <f t="shared" si="52"/>
        <v/>
      </c>
      <c r="O96" s="29" t="str">
        <f t="shared" si="53"/>
        <v/>
      </c>
      <c r="P96" s="33" t="str">
        <f t="shared" si="54"/>
        <v/>
      </c>
      <c r="AG96" s="3">
        <f t="shared" si="48"/>
        <v>0</v>
      </c>
    </row>
    <row r="97" spans="1:33" x14ac:dyDescent="0.45">
      <c r="A97" s="28"/>
      <c r="E97" s="29" t="str">
        <f t="shared" si="49"/>
        <v/>
      </c>
      <c r="L97" s="29" t="str">
        <f t="shared" si="50"/>
        <v/>
      </c>
      <c r="M97" s="29" t="str">
        <f t="shared" si="51"/>
        <v/>
      </c>
      <c r="N97" s="29" t="str">
        <f t="shared" si="52"/>
        <v/>
      </c>
      <c r="O97" s="29" t="str">
        <f t="shared" si="53"/>
        <v/>
      </c>
      <c r="P97" s="33" t="str">
        <f t="shared" si="54"/>
        <v/>
      </c>
      <c r="AG97" s="3">
        <f t="shared" si="48"/>
        <v>0</v>
      </c>
    </row>
    <row r="98" spans="1:33" x14ac:dyDescent="0.45">
      <c r="A98" s="28"/>
      <c r="E98" s="29" t="str">
        <f t="shared" si="49"/>
        <v/>
      </c>
      <c r="L98" s="29" t="str">
        <f t="shared" si="50"/>
        <v/>
      </c>
      <c r="M98" s="29" t="str">
        <f t="shared" si="51"/>
        <v/>
      </c>
      <c r="N98" s="29" t="str">
        <f t="shared" si="52"/>
        <v/>
      </c>
      <c r="O98" s="29" t="str">
        <f t="shared" si="53"/>
        <v/>
      </c>
      <c r="P98" s="33" t="str">
        <f t="shared" si="54"/>
        <v/>
      </c>
      <c r="AG98" s="3">
        <f t="shared" si="48"/>
        <v>0</v>
      </c>
    </row>
    <row r="99" spans="1:33" x14ac:dyDescent="0.45">
      <c r="A99" s="28"/>
      <c r="E99" s="29" t="str">
        <f t="shared" si="49"/>
        <v/>
      </c>
      <c r="K99" s="29"/>
      <c r="L99" s="29" t="str">
        <f t="shared" si="50"/>
        <v/>
      </c>
      <c r="M99" s="29" t="str">
        <f t="shared" si="51"/>
        <v/>
      </c>
      <c r="N99" s="29" t="str">
        <f t="shared" si="52"/>
        <v/>
      </c>
      <c r="O99" s="29" t="str">
        <f t="shared" si="53"/>
        <v/>
      </c>
      <c r="P99" s="33" t="str">
        <f t="shared" si="54"/>
        <v/>
      </c>
      <c r="AG99" s="3">
        <f t="shared" si="48"/>
        <v>0</v>
      </c>
    </row>
    <row r="100" spans="1:33" x14ac:dyDescent="0.45">
      <c r="A100" s="28"/>
      <c r="E100" s="29" t="str">
        <f t="shared" si="49"/>
        <v/>
      </c>
      <c r="K100" s="29"/>
      <c r="L100" s="29" t="str">
        <f t="shared" si="50"/>
        <v/>
      </c>
      <c r="M100" s="29" t="str">
        <f t="shared" si="51"/>
        <v/>
      </c>
      <c r="N100" s="29" t="str">
        <f t="shared" si="52"/>
        <v/>
      </c>
      <c r="O100" s="29" t="str">
        <f t="shared" si="53"/>
        <v/>
      </c>
      <c r="P100" s="33" t="str">
        <f t="shared" si="54"/>
        <v/>
      </c>
      <c r="AG100" s="3">
        <f t="shared" si="48"/>
        <v>0</v>
      </c>
    </row>
    <row r="101" spans="1:33" x14ac:dyDescent="0.45">
      <c r="A101" s="28"/>
      <c r="E101" s="29" t="str">
        <f t="shared" si="49"/>
        <v/>
      </c>
      <c r="L101" s="29" t="str">
        <f t="shared" si="50"/>
        <v/>
      </c>
      <c r="M101" s="29" t="str">
        <f t="shared" si="51"/>
        <v/>
      </c>
      <c r="N101" s="29" t="str">
        <f t="shared" si="52"/>
        <v/>
      </c>
      <c r="O101" s="29" t="str">
        <f t="shared" si="53"/>
        <v/>
      </c>
      <c r="P101" s="33" t="str">
        <f t="shared" si="54"/>
        <v/>
      </c>
      <c r="AG101" s="3">
        <f t="shared" si="48"/>
        <v>0</v>
      </c>
    </row>
    <row r="102" spans="1:33" x14ac:dyDescent="0.45">
      <c r="A102" s="28"/>
      <c r="B102" s="27"/>
      <c r="C102" s="27"/>
      <c r="D102" s="27"/>
      <c r="E102" s="29" t="str">
        <f t="shared" si="49"/>
        <v/>
      </c>
      <c r="F102" s="27"/>
      <c r="G102" s="29"/>
      <c r="K102" s="29"/>
      <c r="L102" s="29" t="str">
        <f t="shared" si="50"/>
        <v/>
      </c>
      <c r="M102" s="29" t="str">
        <f t="shared" si="51"/>
        <v/>
      </c>
      <c r="N102" s="29" t="str">
        <f t="shared" si="52"/>
        <v/>
      </c>
      <c r="O102" s="29" t="str">
        <f t="shared" si="53"/>
        <v/>
      </c>
      <c r="P102" s="33" t="str">
        <f t="shared" si="54"/>
        <v/>
      </c>
      <c r="AG102" s="3">
        <f t="shared" si="48"/>
        <v>0</v>
      </c>
    </row>
    <row r="103" spans="1:33" x14ac:dyDescent="0.45">
      <c r="A103" s="28"/>
      <c r="E103" s="29" t="str">
        <f t="shared" si="49"/>
        <v/>
      </c>
      <c r="L103" s="29" t="str">
        <f t="shared" si="50"/>
        <v/>
      </c>
      <c r="M103" s="29" t="str">
        <f t="shared" si="51"/>
        <v/>
      </c>
      <c r="N103" s="29" t="str">
        <f t="shared" si="52"/>
        <v/>
      </c>
      <c r="O103" s="29" t="str">
        <f t="shared" si="53"/>
        <v/>
      </c>
      <c r="P103" s="33" t="str">
        <f t="shared" si="54"/>
        <v/>
      </c>
      <c r="AG103" s="3">
        <f t="shared" si="48"/>
        <v>0</v>
      </c>
    </row>
    <row r="104" spans="1:33" x14ac:dyDescent="0.45">
      <c r="A104" s="28"/>
      <c r="E104" s="29" t="str">
        <f t="shared" si="49"/>
        <v/>
      </c>
      <c r="L104" s="29" t="str">
        <f t="shared" si="50"/>
        <v/>
      </c>
      <c r="M104" s="29" t="str">
        <f t="shared" si="51"/>
        <v/>
      </c>
      <c r="N104" s="29" t="str">
        <f t="shared" si="52"/>
        <v/>
      </c>
      <c r="O104" s="29" t="str">
        <f t="shared" si="53"/>
        <v/>
      </c>
      <c r="P104" s="33" t="str">
        <f t="shared" si="54"/>
        <v/>
      </c>
      <c r="AG104" s="3">
        <f t="shared" si="48"/>
        <v>0</v>
      </c>
    </row>
    <row r="105" spans="1:33" x14ac:dyDescent="0.45">
      <c r="A105" s="28"/>
      <c r="E105" s="29" t="str">
        <f t="shared" si="49"/>
        <v/>
      </c>
      <c r="K105" s="29"/>
      <c r="L105" s="29" t="str">
        <f t="shared" si="50"/>
        <v/>
      </c>
      <c r="M105" s="29" t="str">
        <f t="shared" si="51"/>
        <v/>
      </c>
      <c r="N105" s="29" t="str">
        <f t="shared" si="52"/>
        <v/>
      </c>
      <c r="O105" s="29" t="str">
        <f t="shared" si="53"/>
        <v/>
      </c>
      <c r="P105" s="33" t="str">
        <f t="shared" si="54"/>
        <v/>
      </c>
      <c r="AG105" s="3">
        <f t="shared" si="48"/>
        <v>0</v>
      </c>
    </row>
    <row r="106" spans="1:33" x14ac:dyDescent="0.45">
      <c r="A106" s="28"/>
      <c r="E106" s="29" t="str">
        <f t="shared" si="49"/>
        <v/>
      </c>
      <c r="K106" s="29"/>
      <c r="L106" s="29" t="str">
        <f t="shared" si="50"/>
        <v/>
      </c>
      <c r="M106" s="29" t="str">
        <f t="shared" si="51"/>
        <v/>
      </c>
      <c r="N106" s="29" t="str">
        <f t="shared" si="52"/>
        <v/>
      </c>
      <c r="O106" s="29" t="str">
        <f t="shared" si="53"/>
        <v/>
      </c>
      <c r="P106" s="33" t="str">
        <f t="shared" si="54"/>
        <v/>
      </c>
      <c r="AG106" s="3">
        <f t="shared" si="48"/>
        <v>0</v>
      </c>
    </row>
    <row r="107" spans="1:33" x14ac:dyDescent="0.45">
      <c r="A107" s="28"/>
      <c r="E107" s="29" t="str">
        <f t="shared" si="49"/>
        <v/>
      </c>
      <c r="L107" s="29" t="str">
        <f t="shared" si="50"/>
        <v/>
      </c>
      <c r="M107" s="29" t="str">
        <f t="shared" si="51"/>
        <v/>
      </c>
      <c r="N107" s="29" t="str">
        <f t="shared" si="52"/>
        <v/>
      </c>
      <c r="O107" s="29" t="str">
        <f t="shared" si="53"/>
        <v/>
      </c>
      <c r="P107" s="33" t="str">
        <f t="shared" si="54"/>
        <v/>
      </c>
      <c r="AG107" s="3">
        <f t="shared" si="48"/>
        <v>0</v>
      </c>
    </row>
    <row r="108" spans="1:33" x14ac:dyDescent="0.45">
      <c r="A108" s="28"/>
      <c r="B108" s="27"/>
      <c r="C108" s="27"/>
      <c r="D108" s="27"/>
      <c r="E108" s="29" t="str">
        <f t="shared" si="49"/>
        <v/>
      </c>
      <c r="F108" s="27"/>
      <c r="G108" s="29"/>
      <c r="K108" s="29"/>
      <c r="L108" s="29" t="str">
        <f t="shared" si="50"/>
        <v/>
      </c>
      <c r="M108" s="29" t="str">
        <f t="shared" si="51"/>
        <v/>
      </c>
      <c r="N108" s="29" t="str">
        <f t="shared" si="52"/>
        <v/>
      </c>
      <c r="O108" s="29" t="str">
        <f t="shared" si="53"/>
        <v/>
      </c>
      <c r="P108" s="33" t="str">
        <f t="shared" si="54"/>
        <v/>
      </c>
      <c r="AG108" s="3">
        <f t="shared" si="48"/>
        <v>0</v>
      </c>
    </row>
    <row r="109" spans="1:33" x14ac:dyDescent="0.45">
      <c r="A109" s="28"/>
      <c r="B109" s="27"/>
      <c r="C109" s="27"/>
      <c r="D109" s="27"/>
      <c r="E109" s="29" t="str">
        <f t="shared" si="49"/>
        <v/>
      </c>
      <c r="F109" s="27"/>
      <c r="G109" s="29"/>
      <c r="K109" s="29"/>
      <c r="L109" s="29" t="str">
        <f t="shared" si="50"/>
        <v/>
      </c>
      <c r="M109" s="29" t="str">
        <f t="shared" si="51"/>
        <v/>
      </c>
      <c r="N109" s="29" t="str">
        <f t="shared" si="52"/>
        <v/>
      </c>
      <c r="O109" s="29" t="str">
        <f t="shared" si="53"/>
        <v/>
      </c>
      <c r="P109" s="33" t="str">
        <f t="shared" si="54"/>
        <v/>
      </c>
      <c r="AG109" s="3">
        <f t="shared" si="48"/>
        <v>0</v>
      </c>
    </row>
    <row r="110" spans="1:33" x14ac:dyDescent="0.45">
      <c r="E110" s="29" t="str">
        <f t="shared" si="49"/>
        <v/>
      </c>
      <c r="L110" s="29" t="str">
        <f t="shared" si="50"/>
        <v/>
      </c>
      <c r="M110" s="29" t="str">
        <f t="shared" si="51"/>
        <v/>
      </c>
      <c r="N110" s="29" t="str">
        <f t="shared" si="52"/>
        <v/>
      </c>
      <c r="O110" s="29" t="str">
        <f t="shared" si="53"/>
        <v/>
      </c>
      <c r="P110" s="33" t="str">
        <f t="shared" si="54"/>
        <v/>
      </c>
      <c r="AG110" s="3">
        <f t="shared" si="48"/>
        <v>0</v>
      </c>
    </row>
    <row r="111" spans="1:33" x14ac:dyDescent="0.45">
      <c r="E111" s="29" t="str">
        <f t="shared" si="49"/>
        <v/>
      </c>
      <c r="L111" s="29" t="str">
        <f t="shared" si="50"/>
        <v/>
      </c>
      <c r="M111" s="29" t="str">
        <f t="shared" si="51"/>
        <v/>
      </c>
      <c r="N111" s="29" t="str">
        <f t="shared" si="52"/>
        <v/>
      </c>
      <c r="O111" s="29" t="str">
        <f t="shared" si="53"/>
        <v/>
      </c>
      <c r="P111" s="33" t="str">
        <f t="shared" si="54"/>
        <v/>
      </c>
      <c r="AG111" s="3">
        <f t="shared" si="48"/>
        <v>0</v>
      </c>
    </row>
    <row r="112" spans="1:33" x14ac:dyDescent="0.45">
      <c r="E112" s="29" t="str">
        <f t="shared" si="49"/>
        <v/>
      </c>
      <c r="L112" s="29" t="str">
        <f t="shared" si="50"/>
        <v/>
      </c>
      <c r="M112" s="29" t="str">
        <f t="shared" si="51"/>
        <v/>
      </c>
      <c r="N112" s="29" t="str">
        <f t="shared" si="52"/>
        <v/>
      </c>
      <c r="O112" s="29" t="str">
        <f t="shared" si="53"/>
        <v/>
      </c>
      <c r="P112" s="33" t="str">
        <f t="shared" si="54"/>
        <v/>
      </c>
      <c r="AG112" s="3">
        <f t="shared" si="48"/>
        <v>0</v>
      </c>
    </row>
    <row r="113" spans="5:33" x14ac:dyDescent="0.45">
      <c r="E113" s="29" t="str">
        <f t="shared" si="49"/>
        <v/>
      </c>
      <c r="L113" s="29" t="str">
        <f t="shared" si="50"/>
        <v/>
      </c>
      <c r="M113" s="29" t="str">
        <f t="shared" si="51"/>
        <v/>
      </c>
      <c r="N113" s="29" t="str">
        <f t="shared" si="52"/>
        <v/>
      </c>
      <c r="O113" s="29" t="str">
        <f t="shared" si="53"/>
        <v/>
      </c>
      <c r="P113" s="33" t="str">
        <f t="shared" si="54"/>
        <v/>
      </c>
      <c r="AG113" s="3">
        <f t="shared" si="48"/>
        <v>0</v>
      </c>
    </row>
    <row r="114" spans="5:33" x14ac:dyDescent="0.45">
      <c r="E114" s="29" t="str">
        <f t="shared" si="49"/>
        <v/>
      </c>
      <c r="L114" s="29" t="str">
        <f t="shared" si="50"/>
        <v/>
      </c>
      <c r="M114" s="29" t="str">
        <f t="shared" si="51"/>
        <v/>
      </c>
      <c r="N114" s="29" t="str">
        <f t="shared" si="52"/>
        <v/>
      </c>
      <c r="O114" s="29" t="str">
        <f t="shared" si="53"/>
        <v/>
      </c>
      <c r="P114" s="33" t="str">
        <f t="shared" si="54"/>
        <v/>
      </c>
      <c r="AG114" s="3">
        <f t="shared" si="48"/>
        <v>0</v>
      </c>
    </row>
    <row r="115" spans="5:33" x14ac:dyDescent="0.45">
      <c r="E115" s="29" t="str">
        <f t="shared" si="49"/>
        <v/>
      </c>
      <c r="L115" s="29" t="str">
        <f t="shared" si="50"/>
        <v/>
      </c>
      <c r="M115" s="29" t="str">
        <f t="shared" si="51"/>
        <v/>
      </c>
      <c r="N115" s="29" t="str">
        <f t="shared" si="52"/>
        <v/>
      </c>
      <c r="O115" s="29" t="str">
        <f t="shared" si="53"/>
        <v/>
      </c>
      <c r="P115" s="33" t="str">
        <f t="shared" si="54"/>
        <v/>
      </c>
      <c r="AG115" s="3">
        <f t="shared" si="48"/>
        <v>0</v>
      </c>
    </row>
    <row r="116" spans="5:33" x14ac:dyDescent="0.45">
      <c r="E116" s="29" t="str">
        <f t="shared" si="49"/>
        <v/>
      </c>
      <c r="L116" s="29" t="str">
        <f t="shared" si="50"/>
        <v/>
      </c>
      <c r="M116" s="29" t="str">
        <f t="shared" si="51"/>
        <v/>
      </c>
      <c r="N116" s="29" t="str">
        <f t="shared" si="52"/>
        <v/>
      </c>
      <c r="O116" s="29" t="str">
        <f t="shared" si="53"/>
        <v/>
      </c>
      <c r="P116" s="33" t="str">
        <f t="shared" si="54"/>
        <v/>
      </c>
      <c r="AG116" s="3">
        <f t="shared" si="48"/>
        <v>0</v>
      </c>
    </row>
    <row r="117" spans="5:33" x14ac:dyDescent="0.45">
      <c r="E117" s="29" t="str">
        <f t="shared" si="49"/>
        <v/>
      </c>
      <c r="L117" s="29" t="str">
        <f t="shared" si="50"/>
        <v/>
      </c>
      <c r="M117" s="29" t="str">
        <f t="shared" si="51"/>
        <v/>
      </c>
      <c r="N117" s="29" t="str">
        <f t="shared" si="52"/>
        <v/>
      </c>
      <c r="O117" s="29" t="str">
        <f t="shared" si="53"/>
        <v/>
      </c>
      <c r="P117" s="33" t="str">
        <f t="shared" si="54"/>
        <v/>
      </c>
      <c r="AG117" s="3">
        <f t="shared" si="48"/>
        <v>0</v>
      </c>
    </row>
    <row r="118" spans="5:33" x14ac:dyDescent="0.45">
      <c r="E118" s="29" t="str">
        <f t="shared" si="49"/>
        <v/>
      </c>
      <c r="L118" s="29" t="str">
        <f t="shared" si="50"/>
        <v/>
      </c>
      <c r="M118" s="29" t="str">
        <f t="shared" si="51"/>
        <v/>
      </c>
      <c r="N118" s="29" t="str">
        <f t="shared" si="52"/>
        <v/>
      </c>
      <c r="O118" s="29" t="str">
        <f t="shared" si="53"/>
        <v/>
      </c>
      <c r="P118" s="33" t="str">
        <f t="shared" si="54"/>
        <v/>
      </c>
      <c r="AG118" s="3">
        <f t="shared" si="48"/>
        <v>0</v>
      </c>
    </row>
    <row r="119" spans="5:33" x14ac:dyDescent="0.45">
      <c r="E119" s="29" t="str">
        <f t="shared" si="49"/>
        <v/>
      </c>
      <c r="L119" s="29" t="str">
        <f t="shared" si="50"/>
        <v/>
      </c>
      <c r="M119" s="29" t="str">
        <f t="shared" si="51"/>
        <v/>
      </c>
      <c r="N119" s="29" t="str">
        <f t="shared" si="52"/>
        <v/>
      </c>
      <c r="O119" s="29" t="str">
        <f t="shared" si="53"/>
        <v/>
      </c>
      <c r="P119" s="33" t="str">
        <f t="shared" si="54"/>
        <v/>
      </c>
      <c r="AG119" s="3">
        <f t="shared" si="48"/>
        <v>0</v>
      </c>
    </row>
    <row r="120" spans="5:33" x14ac:dyDescent="0.45">
      <c r="E120" s="29" t="str">
        <f t="shared" si="49"/>
        <v/>
      </c>
      <c r="L120" s="29" t="str">
        <f t="shared" si="50"/>
        <v/>
      </c>
      <c r="M120" s="29" t="str">
        <f t="shared" si="51"/>
        <v/>
      </c>
      <c r="N120" s="29" t="str">
        <f t="shared" si="52"/>
        <v/>
      </c>
      <c r="O120" s="29" t="str">
        <f t="shared" si="53"/>
        <v/>
      </c>
      <c r="P120" s="33" t="str">
        <f t="shared" si="54"/>
        <v/>
      </c>
      <c r="AG120" s="3">
        <f t="shared" si="48"/>
        <v>0</v>
      </c>
    </row>
    <row r="121" spans="5:33" x14ac:dyDescent="0.45">
      <c r="E121" s="29" t="str">
        <f t="shared" si="49"/>
        <v/>
      </c>
      <c r="L121" s="29" t="str">
        <f t="shared" si="50"/>
        <v/>
      </c>
      <c r="M121" s="29" t="str">
        <f t="shared" si="51"/>
        <v/>
      </c>
      <c r="N121" s="29" t="str">
        <f t="shared" si="52"/>
        <v/>
      </c>
      <c r="O121" s="29" t="str">
        <f t="shared" si="53"/>
        <v/>
      </c>
      <c r="P121" s="33" t="str">
        <f t="shared" si="54"/>
        <v/>
      </c>
      <c r="AG121" s="3">
        <f t="shared" si="48"/>
        <v>0</v>
      </c>
    </row>
    <row r="122" spans="5:33" x14ac:dyDescent="0.45">
      <c r="E122" s="29" t="str">
        <f t="shared" si="49"/>
        <v/>
      </c>
      <c r="L122" s="29" t="str">
        <f t="shared" si="50"/>
        <v/>
      </c>
      <c r="M122" s="29" t="str">
        <f t="shared" si="51"/>
        <v/>
      </c>
      <c r="N122" s="29" t="str">
        <f t="shared" si="52"/>
        <v/>
      </c>
      <c r="O122" s="29" t="str">
        <f t="shared" si="53"/>
        <v/>
      </c>
      <c r="P122" s="33" t="str">
        <f t="shared" si="54"/>
        <v/>
      </c>
      <c r="AG122" s="3">
        <f t="shared" si="48"/>
        <v>0</v>
      </c>
    </row>
    <row r="123" spans="5:33" x14ac:dyDescent="0.45">
      <c r="E123" s="29" t="str">
        <f t="shared" si="49"/>
        <v/>
      </c>
      <c r="L123" s="29" t="str">
        <f t="shared" si="50"/>
        <v/>
      </c>
      <c r="M123" s="29" t="str">
        <f t="shared" si="51"/>
        <v/>
      </c>
      <c r="N123" s="29" t="str">
        <f t="shared" si="52"/>
        <v/>
      </c>
      <c r="O123" s="29" t="str">
        <f t="shared" si="53"/>
        <v/>
      </c>
      <c r="P123" s="33" t="str">
        <f t="shared" si="54"/>
        <v/>
      </c>
      <c r="AG123" s="3">
        <f t="shared" si="48"/>
        <v>0</v>
      </c>
    </row>
    <row r="124" spans="5:33" x14ac:dyDescent="0.45">
      <c r="E124" s="29" t="str">
        <f t="shared" si="49"/>
        <v/>
      </c>
      <c r="L124" s="29" t="str">
        <f t="shared" si="50"/>
        <v/>
      </c>
      <c r="M124" s="29" t="str">
        <f t="shared" si="51"/>
        <v/>
      </c>
      <c r="N124" s="29" t="str">
        <f t="shared" si="52"/>
        <v/>
      </c>
      <c r="O124" s="29" t="str">
        <f t="shared" si="53"/>
        <v/>
      </c>
      <c r="P124" s="33" t="str">
        <f t="shared" si="54"/>
        <v/>
      </c>
      <c r="AG124" s="3">
        <f t="shared" si="48"/>
        <v>0</v>
      </c>
    </row>
    <row r="125" spans="5:33" x14ac:dyDescent="0.45">
      <c r="E125" s="29" t="str">
        <f t="shared" si="49"/>
        <v/>
      </c>
      <c r="L125" s="29" t="str">
        <f t="shared" si="50"/>
        <v/>
      </c>
      <c r="M125" s="29" t="str">
        <f t="shared" si="51"/>
        <v/>
      </c>
      <c r="N125" s="29" t="str">
        <f t="shared" si="52"/>
        <v/>
      </c>
      <c r="O125" s="29" t="str">
        <f t="shared" si="53"/>
        <v/>
      </c>
      <c r="P125" s="33" t="str">
        <f t="shared" si="54"/>
        <v/>
      </c>
      <c r="AG125" s="3">
        <f t="shared" si="48"/>
        <v>0</v>
      </c>
    </row>
    <row r="126" spans="5:33" x14ac:dyDescent="0.45">
      <c r="E126" s="29" t="str">
        <f t="shared" si="49"/>
        <v/>
      </c>
      <c r="L126" s="29" t="str">
        <f t="shared" si="50"/>
        <v/>
      </c>
      <c r="M126" s="29" t="str">
        <f t="shared" si="51"/>
        <v/>
      </c>
      <c r="N126" s="29" t="str">
        <f t="shared" si="52"/>
        <v/>
      </c>
      <c r="O126" s="29" t="str">
        <f t="shared" si="53"/>
        <v/>
      </c>
      <c r="P126" s="33" t="str">
        <f t="shared" si="54"/>
        <v/>
      </c>
      <c r="AG126" s="3">
        <f t="shared" si="48"/>
        <v>0</v>
      </c>
    </row>
    <row r="127" spans="5:33" x14ac:dyDescent="0.45">
      <c r="E127" s="29" t="str">
        <f t="shared" si="49"/>
        <v/>
      </c>
      <c r="L127" s="29" t="str">
        <f t="shared" si="50"/>
        <v/>
      </c>
      <c r="M127" s="29" t="str">
        <f t="shared" si="51"/>
        <v/>
      </c>
      <c r="N127" s="29" t="str">
        <f t="shared" si="52"/>
        <v/>
      </c>
      <c r="O127" s="29" t="str">
        <f t="shared" si="53"/>
        <v/>
      </c>
      <c r="P127" s="33" t="str">
        <f t="shared" si="54"/>
        <v/>
      </c>
      <c r="AG127" s="3">
        <f t="shared" si="48"/>
        <v>0</v>
      </c>
    </row>
    <row r="128" spans="5:33" x14ac:dyDescent="0.45">
      <c r="E128" s="29" t="str">
        <f t="shared" si="49"/>
        <v/>
      </c>
      <c r="L128" s="29" t="str">
        <f t="shared" si="50"/>
        <v/>
      </c>
      <c r="M128" s="29" t="str">
        <f t="shared" si="51"/>
        <v/>
      </c>
      <c r="N128" s="29" t="str">
        <f t="shared" si="52"/>
        <v/>
      </c>
      <c r="O128" s="29" t="str">
        <f t="shared" si="53"/>
        <v/>
      </c>
      <c r="P128" s="33" t="str">
        <f t="shared" si="54"/>
        <v/>
      </c>
      <c r="AG128" s="3">
        <f t="shared" si="48"/>
        <v>0</v>
      </c>
    </row>
    <row r="129" spans="5:33" x14ac:dyDescent="0.45">
      <c r="E129" s="29" t="str">
        <f t="shared" si="49"/>
        <v/>
      </c>
      <c r="L129" s="29" t="str">
        <f t="shared" si="50"/>
        <v/>
      </c>
      <c r="M129" s="29" t="str">
        <f t="shared" si="51"/>
        <v/>
      </c>
      <c r="N129" s="29" t="str">
        <f t="shared" si="52"/>
        <v/>
      </c>
      <c r="O129" s="29" t="str">
        <f t="shared" si="53"/>
        <v/>
      </c>
      <c r="P129" s="33" t="str">
        <f t="shared" si="54"/>
        <v/>
      </c>
      <c r="AG129" s="3">
        <f t="shared" si="48"/>
        <v>0</v>
      </c>
    </row>
    <row r="130" spans="5:33" x14ac:dyDescent="0.45">
      <c r="E130" s="29" t="str">
        <f t="shared" si="49"/>
        <v/>
      </c>
      <c r="L130" s="29" t="str">
        <f t="shared" si="50"/>
        <v/>
      </c>
      <c r="M130" s="29" t="str">
        <f t="shared" si="51"/>
        <v/>
      </c>
      <c r="N130" s="29" t="str">
        <f t="shared" si="52"/>
        <v/>
      </c>
      <c r="O130" s="29" t="str">
        <f t="shared" si="53"/>
        <v/>
      </c>
      <c r="P130" s="33" t="str">
        <f t="shared" si="54"/>
        <v/>
      </c>
      <c r="AG130" s="3">
        <f t="shared" si="48"/>
        <v>0</v>
      </c>
    </row>
    <row r="131" spans="5:33" x14ac:dyDescent="0.45">
      <c r="E131" s="29" t="str">
        <f t="shared" si="49"/>
        <v/>
      </c>
      <c r="L131" s="29" t="str">
        <f t="shared" si="50"/>
        <v/>
      </c>
      <c r="M131" s="29" t="str">
        <f t="shared" si="51"/>
        <v/>
      </c>
      <c r="N131" s="29" t="str">
        <f t="shared" si="52"/>
        <v/>
      </c>
      <c r="O131" s="29" t="str">
        <f t="shared" si="53"/>
        <v/>
      </c>
      <c r="P131" s="33" t="str">
        <f t="shared" si="54"/>
        <v/>
      </c>
      <c r="AG131" s="3">
        <f t="shared" si="48"/>
        <v>0</v>
      </c>
    </row>
    <row r="132" spans="5:33" x14ac:dyDescent="0.45">
      <c r="E132" s="29" t="str">
        <f t="shared" si="49"/>
        <v/>
      </c>
      <c r="L132" s="29" t="str">
        <f t="shared" si="50"/>
        <v/>
      </c>
      <c r="M132" s="29" t="str">
        <f t="shared" si="51"/>
        <v/>
      </c>
      <c r="N132" s="29" t="str">
        <f t="shared" si="52"/>
        <v/>
      </c>
      <c r="O132" s="29" t="str">
        <f t="shared" si="53"/>
        <v/>
      </c>
      <c r="P132" s="33" t="str">
        <f t="shared" si="54"/>
        <v/>
      </c>
      <c r="AG132" s="3">
        <f t="shared" ref="AG132:AG154" si="55">IF(F132="L",(K132-H132),(H132-K132))</f>
        <v>0</v>
      </c>
    </row>
    <row r="133" spans="5:33" x14ac:dyDescent="0.45">
      <c r="E133" s="29" t="str">
        <f t="shared" ref="E133:E196" si="56">IF(G133="Y",AG133,"")</f>
        <v/>
      </c>
      <c r="L133" s="29" t="str">
        <f t="shared" ref="L133:L196" si="57">IF(G133="Y", (P133*E133),(""))</f>
        <v/>
      </c>
      <c r="M133" s="29" t="str">
        <f t="shared" ref="M133:M196" si="58">IF(G133="Y", (L133*2),(""))</f>
        <v/>
      </c>
      <c r="N133" s="29" t="str">
        <f t="shared" ref="N133:N196" si="59">IF(G133="Y", (L133*3),(""))</f>
        <v/>
      </c>
      <c r="O133" s="29" t="str">
        <f t="shared" ref="O133:O196" si="60">IF(G133="Y", (L133*4),(""))</f>
        <v/>
      </c>
      <c r="P133" s="33" t="str">
        <f t="shared" ref="P133:P196" si="61">IF(Q133&gt;0,((AcctSize/Q133)/H133),(""))</f>
        <v/>
      </c>
      <c r="AG133" s="3">
        <f t="shared" si="55"/>
        <v>0</v>
      </c>
    </row>
    <row r="134" spans="5:33" x14ac:dyDescent="0.45">
      <c r="E134" s="29" t="str">
        <f t="shared" si="56"/>
        <v/>
      </c>
      <c r="L134" s="29" t="str">
        <f t="shared" si="57"/>
        <v/>
      </c>
      <c r="M134" s="29" t="str">
        <f t="shared" si="58"/>
        <v/>
      </c>
      <c r="N134" s="29" t="str">
        <f t="shared" si="59"/>
        <v/>
      </c>
      <c r="O134" s="29" t="str">
        <f t="shared" si="60"/>
        <v/>
      </c>
      <c r="P134" s="33" t="str">
        <f t="shared" si="61"/>
        <v/>
      </c>
      <c r="AG134" s="3">
        <f t="shared" si="55"/>
        <v>0</v>
      </c>
    </row>
    <row r="135" spans="5:33" x14ac:dyDescent="0.45">
      <c r="E135" s="29" t="str">
        <f t="shared" si="56"/>
        <v/>
      </c>
      <c r="L135" s="29" t="str">
        <f t="shared" si="57"/>
        <v/>
      </c>
      <c r="M135" s="29" t="str">
        <f t="shared" si="58"/>
        <v/>
      </c>
      <c r="N135" s="29" t="str">
        <f t="shared" si="59"/>
        <v/>
      </c>
      <c r="O135" s="29" t="str">
        <f t="shared" si="60"/>
        <v/>
      </c>
      <c r="P135" s="33" t="str">
        <f t="shared" si="61"/>
        <v/>
      </c>
      <c r="AG135" s="3">
        <f t="shared" si="55"/>
        <v>0</v>
      </c>
    </row>
    <row r="136" spans="5:33" x14ac:dyDescent="0.45">
      <c r="E136" s="29" t="str">
        <f t="shared" si="56"/>
        <v/>
      </c>
      <c r="L136" s="29" t="str">
        <f t="shared" si="57"/>
        <v/>
      </c>
      <c r="M136" s="29" t="str">
        <f t="shared" si="58"/>
        <v/>
      </c>
      <c r="N136" s="29" t="str">
        <f t="shared" si="59"/>
        <v/>
      </c>
      <c r="O136" s="29" t="str">
        <f t="shared" si="60"/>
        <v/>
      </c>
      <c r="P136" s="33" t="str">
        <f t="shared" si="61"/>
        <v/>
      </c>
      <c r="AG136" s="3">
        <f t="shared" si="55"/>
        <v>0</v>
      </c>
    </row>
    <row r="137" spans="5:33" x14ac:dyDescent="0.45">
      <c r="E137" s="29" t="str">
        <f t="shared" si="56"/>
        <v/>
      </c>
      <c r="L137" s="29" t="str">
        <f t="shared" si="57"/>
        <v/>
      </c>
      <c r="M137" s="29" t="str">
        <f t="shared" si="58"/>
        <v/>
      </c>
      <c r="N137" s="29" t="str">
        <f t="shared" si="59"/>
        <v/>
      </c>
      <c r="O137" s="29" t="str">
        <f t="shared" si="60"/>
        <v/>
      </c>
      <c r="P137" s="33" t="str">
        <f t="shared" si="61"/>
        <v/>
      </c>
      <c r="AG137" s="3">
        <f t="shared" si="55"/>
        <v>0</v>
      </c>
    </row>
    <row r="138" spans="5:33" x14ac:dyDescent="0.45">
      <c r="E138" s="29" t="str">
        <f t="shared" si="56"/>
        <v/>
      </c>
      <c r="L138" s="29" t="str">
        <f t="shared" si="57"/>
        <v/>
      </c>
      <c r="M138" s="29" t="str">
        <f t="shared" si="58"/>
        <v/>
      </c>
      <c r="N138" s="29" t="str">
        <f t="shared" si="59"/>
        <v/>
      </c>
      <c r="O138" s="29" t="str">
        <f t="shared" si="60"/>
        <v/>
      </c>
      <c r="P138" s="33" t="str">
        <f t="shared" si="61"/>
        <v/>
      </c>
      <c r="AG138" s="3">
        <f t="shared" si="55"/>
        <v>0</v>
      </c>
    </row>
    <row r="139" spans="5:33" x14ac:dyDescent="0.45">
      <c r="E139" s="29" t="str">
        <f t="shared" si="56"/>
        <v/>
      </c>
      <c r="L139" s="29" t="str">
        <f t="shared" si="57"/>
        <v/>
      </c>
      <c r="M139" s="29" t="str">
        <f t="shared" si="58"/>
        <v/>
      </c>
      <c r="N139" s="29" t="str">
        <f t="shared" si="59"/>
        <v/>
      </c>
      <c r="O139" s="29" t="str">
        <f t="shared" si="60"/>
        <v/>
      </c>
      <c r="P139" s="33" t="str">
        <f t="shared" si="61"/>
        <v/>
      </c>
      <c r="AG139" s="3">
        <f t="shared" si="55"/>
        <v>0</v>
      </c>
    </row>
    <row r="140" spans="5:33" x14ac:dyDescent="0.45">
      <c r="E140" s="29" t="str">
        <f t="shared" si="56"/>
        <v/>
      </c>
      <c r="L140" s="29" t="str">
        <f t="shared" si="57"/>
        <v/>
      </c>
      <c r="M140" s="29" t="str">
        <f t="shared" si="58"/>
        <v/>
      </c>
      <c r="N140" s="29" t="str">
        <f t="shared" si="59"/>
        <v/>
      </c>
      <c r="O140" s="29" t="str">
        <f t="shared" si="60"/>
        <v/>
      </c>
      <c r="P140" s="33" t="str">
        <f t="shared" si="61"/>
        <v/>
      </c>
      <c r="AG140" s="3">
        <f t="shared" si="55"/>
        <v>0</v>
      </c>
    </row>
    <row r="141" spans="5:33" x14ac:dyDescent="0.45">
      <c r="E141" s="29" t="str">
        <f t="shared" si="56"/>
        <v/>
      </c>
      <c r="L141" s="29" t="str">
        <f t="shared" si="57"/>
        <v/>
      </c>
      <c r="M141" s="29" t="str">
        <f t="shared" si="58"/>
        <v/>
      </c>
      <c r="N141" s="29" t="str">
        <f t="shared" si="59"/>
        <v/>
      </c>
      <c r="O141" s="29" t="str">
        <f t="shared" si="60"/>
        <v/>
      </c>
      <c r="P141" s="33" t="str">
        <f t="shared" si="61"/>
        <v/>
      </c>
      <c r="AG141" s="3">
        <f t="shared" si="55"/>
        <v>0</v>
      </c>
    </row>
    <row r="142" spans="5:33" x14ac:dyDescent="0.45">
      <c r="E142" s="29" t="str">
        <f t="shared" si="56"/>
        <v/>
      </c>
      <c r="L142" s="29" t="str">
        <f t="shared" si="57"/>
        <v/>
      </c>
      <c r="M142" s="29" t="str">
        <f t="shared" si="58"/>
        <v/>
      </c>
      <c r="N142" s="29" t="str">
        <f t="shared" si="59"/>
        <v/>
      </c>
      <c r="O142" s="29" t="str">
        <f t="shared" si="60"/>
        <v/>
      </c>
      <c r="P142" s="33" t="str">
        <f t="shared" si="61"/>
        <v/>
      </c>
      <c r="AG142" s="3">
        <f t="shared" si="55"/>
        <v>0</v>
      </c>
    </row>
    <row r="143" spans="5:33" x14ac:dyDescent="0.45">
      <c r="E143" s="29" t="str">
        <f t="shared" si="56"/>
        <v/>
      </c>
      <c r="L143" s="29" t="str">
        <f t="shared" si="57"/>
        <v/>
      </c>
      <c r="M143" s="29" t="str">
        <f t="shared" si="58"/>
        <v/>
      </c>
      <c r="N143" s="29" t="str">
        <f t="shared" si="59"/>
        <v/>
      </c>
      <c r="O143" s="29" t="str">
        <f t="shared" si="60"/>
        <v/>
      </c>
      <c r="P143" s="33" t="str">
        <f t="shared" si="61"/>
        <v/>
      </c>
      <c r="AG143" s="3">
        <f t="shared" si="55"/>
        <v>0</v>
      </c>
    </row>
    <row r="144" spans="5:33" x14ac:dyDescent="0.45">
      <c r="E144" s="29" t="str">
        <f t="shared" si="56"/>
        <v/>
      </c>
      <c r="L144" s="29" t="str">
        <f t="shared" si="57"/>
        <v/>
      </c>
      <c r="M144" s="29" t="str">
        <f t="shared" si="58"/>
        <v/>
      </c>
      <c r="N144" s="29" t="str">
        <f t="shared" si="59"/>
        <v/>
      </c>
      <c r="O144" s="29" t="str">
        <f t="shared" si="60"/>
        <v/>
      </c>
      <c r="P144" s="33" t="str">
        <f t="shared" si="61"/>
        <v/>
      </c>
      <c r="AG144" s="3">
        <f t="shared" si="55"/>
        <v>0</v>
      </c>
    </row>
    <row r="145" spans="5:33" x14ac:dyDescent="0.45">
      <c r="E145" s="29" t="str">
        <f t="shared" si="56"/>
        <v/>
      </c>
      <c r="L145" s="29" t="str">
        <f t="shared" si="57"/>
        <v/>
      </c>
      <c r="M145" s="29" t="str">
        <f t="shared" si="58"/>
        <v/>
      </c>
      <c r="N145" s="29" t="str">
        <f t="shared" si="59"/>
        <v/>
      </c>
      <c r="O145" s="29" t="str">
        <f t="shared" si="60"/>
        <v/>
      </c>
      <c r="P145" s="33" t="str">
        <f t="shared" si="61"/>
        <v/>
      </c>
      <c r="AG145" s="3">
        <f t="shared" si="55"/>
        <v>0</v>
      </c>
    </row>
    <row r="146" spans="5:33" x14ac:dyDescent="0.45">
      <c r="E146" s="29" t="str">
        <f t="shared" si="56"/>
        <v/>
      </c>
      <c r="L146" s="29" t="str">
        <f t="shared" si="57"/>
        <v/>
      </c>
      <c r="M146" s="29" t="str">
        <f t="shared" si="58"/>
        <v/>
      </c>
      <c r="N146" s="29" t="str">
        <f t="shared" si="59"/>
        <v/>
      </c>
      <c r="O146" s="29" t="str">
        <f t="shared" si="60"/>
        <v/>
      </c>
      <c r="P146" s="33" t="str">
        <f t="shared" si="61"/>
        <v/>
      </c>
      <c r="AG146" s="3">
        <f t="shared" si="55"/>
        <v>0</v>
      </c>
    </row>
    <row r="147" spans="5:33" x14ac:dyDescent="0.45">
      <c r="E147" s="29" t="str">
        <f t="shared" si="56"/>
        <v/>
      </c>
      <c r="L147" s="29" t="str">
        <f t="shared" si="57"/>
        <v/>
      </c>
      <c r="M147" s="29" t="str">
        <f t="shared" si="58"/>
        <v/>
      </c>
      <c r="N147" s="29" t="str">
        <f t="shared" si="59"/>
        <v/>
      </c>
      <c r="O147" s="29" t="str">
        <f t="shared" si="60"/>
        <v/>
      </c>
      <c r="P147" s="33" t="str">
        <f t="shared" si="61"/>
        <v/>
      </c>
      <c r="AG147" s="3">
        <f t="shared" si="55"/>
        <v>0</v>
      </c>
    </row>
    <row r="148" spans="5:33" x14ac:dyDescent="0.45">
      <c r="E148" s="29" t="str">
        <f t="shared" si="56"/>
        <v/>
      </c>
      <c r="L148" s="29" t="str">
        <f t="shared" si="57"/>
        <v/>
      </c>
      <c r="M148" s="29" t="str">
        <f t="shared" si="58"/>
        <v/>
      </c>
      <c r="N148" s="29" t="str">
        <f t="shared" si="59"/>
        <v/>
      </c>
      <c r="O148" s="29" t="str">
        <f t="shared" si="60"/>
        <v/>
      </c>
      <c r="P148" s="33" t="str">
        <f t="shared" si="61"/>
        <v/>
      </c>
      <c r="AG148" s="3">
        <f t="shared" si="55"/>
        <v>0</v>
      </c>
    </row>
    <row r="149" spans="5:33" x14ac:dyDescent="0.45">
      <c r="E149" s="29" t="str">
        <f t="shared" si="56"/>
        <v/>
      </c>
      <c r="L149" s="29" t="str">
        <f t="shared" si="57"/>
        <v/>
      </c>
      <c r="M149" s="29" t="str">
        <f t="shared" si="58"/>
        <v/>
      </c>
      <c r="N149" s="29" t="str">
        <f t="shared" si="59"/>
        <v/>
      </c>
      <c r="O149" s="29" t="str">
        <f t="shared" si="60"/>
        <v/>
      </c>
      <c r="P149" s="33" t="str">
        <f t="shared" si="61"/>
        <v/>
      </c>
      <c r="AG149" s="3">
        <f t="shared" si="55"/>
        <v>0</v>
      </c>
    </row>
    <row r="150" spans="5:33" x14ac:dyDescent="0.45">
      <c r="E150" s="29" t="str">
        <f t="shared" si="56"/>
        <v/>
      </c>
      <c r="L150" s="29" t="str">
        <f t="shared" si="57"/>
        <v/>
      </c>
      <c r="M150" s="29" t="str">
        <f t="shared" si="58"/>
        <v/>
      </c>
      <c r="N150" s="29" t="str">
        <f t="shared" si="59"/>
        <v/>
      </c>
      <c r="O150" s="29" t="str">
        <f t="shared" si="60"/>
        <v/>
      </c>
      <c r="P150" s="33" t="str">
        <f t="shared" si="61"/>
        <v/>
      </c>
      <c r="AG150" s="3">
        <f t="shared" si="55"/>
        <v>0</v>
      </c>
    </row>
    <row r="151" spans="5:33" x14ac:dyDescent="0.45">
      <c r="E151" s="29" t="str">
        <f t="shared" si="56"/>
        <v/>
      </c>
      <c r="L151" s="29" t="str">
        <f t="shared" si="57"/>
        <v/>
      </c>
      <c r="M151" s="29" t="str">
        <f t="shared" si="58"/>
        <v/>
      </c>
      <c r="N151" s="29" t="str">
        <f t="shared" si="59"/>
        <v/>
      </c>
      <c r="O151" s="29" t="str">
        <f t="shared" si="60"/>
        <v/>
      </c>
      <c r="P151" s="33" t="str">
        <f t="shared" si="61"/>
        <v/>
      </c>
      <c r="AG151" s="3">
        <f t="shared" si="55"/>
        <v>0</v>
      </c>
    </row>
    <row r="152" spans="5:33" x14ac:dyDescent="0.45">
      <c r="E152" s="29" t="str">
        <f t="shared" si="56"/>
        <v/>
      </c>
      <c r="L152" s="29" t="str">
        <f t="shared" si="57"/>
        <v/>
      </c>
      <c r="M152" s="29" t="str">
        <f t="shared" si="58"/>
        <v/>
      </c>
      <c r="N152" s="29" t="str">
        <f t="shared" si="59"/>
        <v/>
      </c>
      <c r="O152" s="29" t="str">
        <f t="shared" si="60"/>
        <v/>
      </c>
      <c r="P152" s="33" t="str">
        <f t="shared" si="61"/>
        <v/>
      </c>
      <c r="AG152" s="3">
        <f t="shared" si="55"/>
        <v>0</v>
      </c>
    </row>
    <row r="153" spans="5:33" x14ac:dyDescent="0.45">
      <c r="E153" s="29" t="str">
        <f t="shared" si="56"/>
        <v/>
      </c>
      <c r="L153" s="29" t="str">
        <f t="shared" si="57"/>
        <v/>
      </c>
      <c r="M153" s="29" t="str">
        <f t="shared" si="58"/>
        <v/>
      </c>
      <c r="N153" s="29" t="str">
        <f t="shared" si="59"/>
        <v/>
      </c>
      <c r="O153" s="29" t="str">
        <f t="shared" si="60"/>
        <v/>
      </c>
      <c r="P153" s="33" t="str">
        <f t="shared" si="61"/>
        <v/>
      </c>
      <c r="AG153" s="3">
        <f t="shared" si="55"/>
        <v>0</v>
      </c>
    </row>
    <row r="154" spans="5:33" x14ac:dyDescent="0.45">
      <c r="E154" s="29" t="str">
        <f t="shared" si="56"/>
        <v/>
      </c>
      <c r="L154" s="29" t="str">
        <f t="shared" si="57"/>
        <v/>
      </c>
      <c r="M154" s="29" t="str">
        <f t="shared" si="58"/>
        <v/>
      </c>
      <c r="N154" s="29" t="str">
        <f t="shared" si="59"/>
        <v/>
      </c>
      <c r="O154" s="29" t="str">
        <f t="shared" si="60"/>
        <v/>
      </c>
      <c r="P154" s="33" t="str">
        <f t="shared" si="61"/>
        <v/>
      </c>
      <c r="AG154" s="3">
        <f t="shared" si="55"/>
        <v>0</v>
      </c>
    </row>
    <row r="155" spans="5:33" x14ac:dyDescent="0.45">
      <c r="E155" s="29" t="str">
        <f t="shared" si="56"/>
        <v/>
      </c>
      <c r="L155" s="29" t="str">
        <f t="shared" si="57"/>
        <v/>
      </c>
      <c r="M155" s="29" t="str">
        <f t="shared" si="58"/>
        <v/>
      </c>
      <c r="N155" s="29" t="str">
        <f t="shared" si="59"/>
        <v/>
      </c>
      <c r="O155" s="29" t="str">
        <f t="shared" si="60"/>
        <v/>
      </c>
      <c r="P155" s="33" t="str">
        <f t="shared" si="61"/>
        <v/>
      </c>
    </row>
    <row r="156" spans="5:33" x14ac:dyDescent="0.45">
      <c r="E156" s="29" t="str">
        <f t="shared" si="56"/>
        <v/>
      </c>
      <c r="L156" s="29" t="str">
        <f t="shared" si="57"/>
        <v/>
      </c>
      <c r="M156" s="29" t="str">
        <f t="shared" si="58"/>
        <v/>
      </c>
      <c r="N156" s="29" t="str">
        <f t="shared" si="59"/>
        <v/>
      </c>
      <c r="O156" s="29" t="str">
        <f t="shared" si="60"/>
        <v/>
      </c>
      <c r="P156" s="33" t="str">
        <f t="shared" si="61"/>
        <v/>
      </c>
    </row>
    <row r="157" spans="5:33" x14ac:dyDescent="0.45">
      <c r="E157" s="29" t="str">
        <f t="shared" si="56"/>
        <v/>
      </c>
      <c r="L157" s="29" t="str">
        <f t="shared" si="57"/>
        <v/>
      </c>
      <c r="M157" s="29" t="str">
        <f t="shared" si="58"/>
        <v/>
      </c>
      <c r="N157" s="29" t="str">
        <f t="shared" si="59"/>
        <v/>
      </c>
      <c r="O157" s="29" t="str">
        <f t="shared" si="60"/>
        <v/>
      </c>
      <c r="P157" s="33" t="str">
        <f t="shared" si="61"/>
        <v/>
      </c>
    </row>
    <row r="158" spans="5:33" x14ac:dyDescent="0.45">
      <c r="E158" s="29" t="str">
        <f t="shared" si="56"/>
        <v/>
      </c>
      <c r="L158" s="29" t="str">
        <f t="shared" si="57"/>
        <v/>
      </c>
      <c r="M158" s="29" t="str">
        <f t="shared" si="58"/>
        <v/>
      </c>
      <c r="N158" s="29" t="str">
        <f t="shared" si="59"/>
        <v/>
      </c>
      <c r="O158" s="29" t="str">
        <f t="shared" si="60"/>
        <v/>
      </c>
      <c r="P158" s="33" t="str">
        <f t="shared" si="61"/>
        <v/>
      </c>
    </row>
    <row r="159" spans="5:33" x14ac:dyDescent="0.45">
      <c r="E159" s="29" t="str">
        <f t="shared" si="56"/>
        <v/>
      </c>
      <c r="L159" s="29" t="str">
        <f t="shared" si="57"/>
        <v/>
      </c>
      <c r="M159" s="29" t="str">
        <f t="shared" si="58"/>
        <v/>
      </c>
      <c r="N159" s="29" t="str">
        <f t="shared" si="59"/>
        <v/>
      </c>
      <c r="O159" s="29" t="str">
        <f t="shared" si="60"/>
        <v/>
      </c>
      <c r="P159" s="33" t="str">
        <f t="shared" si="61"/>
        <v/>
      </c>
    </row>
    <row r="160" spans="5:33" x14ac:dyDescent="0.45">
      <c r="E160" s="29" t="str">
        <f t="shared" si="56"/>
        <v/>
      </c>
      <c r="L160" s="29" t="str">
        <f t="shared" si="57"/>
        <v/>
      </c>
      <c r="M160" s="29" t="str">
        <f t="shared" si="58"/>
        <v/>
      </c>
      <c r="N160" s="29" t="str">
        <f t="shared" si="59"/>
        <v/>
      </c>
      <c r="O160" s="29" t="str">
        <f t="shared" si="60"/>
        <v/>
      </c>
      <c r="P160" s="33" t="str">
        <f t="shared" si="61"/>
        <v/>
      </c>
    </row>
    <row r="161" spans="5:16" x14ac:dyDescent="0.45">
      <c r="E161" s="29" t="str">
        <f t="shared" si="56"/>
        <v/>
      </c>
      <c r="L161" s="29" t="str">
        <f t="shared" si="57"/>
        <v/>
      </c>
      <c r="M161" s="29" t="str">
        <f t="shared" si="58"/>
        <v/>
      </c>
      <c r="N161" s="29" t="str">
        <f t="shared" si="59"/>
        <v/>
      </c>
      <c r="O161" s="29" t="str">
        <f t="shared" si="60"/>
        <v/>
      </c>
      <c r="P161" s="33" t="str">
        <f t="shared" si="61"/>
        <v/>
      </c>
    </row>
    <row r="162" spans="5:16" x14ac:dyDescent="0.45">
      <c r="E162" s="29" t="str">
        <f t="shared" si="56"/>
        <v/>
      </c>
      <c r="L162" s="29" t="str">
        <f t="shared" si="57"/>
        <v/>
      </c>
      <c r="M162" s="29" t="str">
        <f t="shared" si="58"/>
        <v/>
      </c>
      <c r="N162" s="29" t="str">
        <f t="shared" si="59"/>
        <v/>
      </c>
      <c r="O162" s="29" t="str">
        <f t="shared" si="60"/>
        <v/>
      </c>
      <c r="P162" s="33" t="str">
        <f t="shared" si="61"/>
        <v/>
      </c>
    </row>
    <row r="163" spans="5:16" x14ac:dyDescent="0.45">
      <c r="E163" s="29" t="str">
        <f t="shared" si="56"/>
        <v/>
      </c>
      <c r="L163" s="29" t="str">
        <f t="shared" si="57"/>
        <v/>
      </c>
      <c r="M163" s="29" t="str">
        <f t="shared" si="58"/>
        <v/>
      </c>
      <c r="N163" s="29" t="str">
        <f t="shared" si="59"/>
        <v/>
      </c>
      <c r="O163" s="29" t="str">
        <f t="shared" si="60"/>
        <v/>
      </c>
      <c r="P163" s="33" t="str">
        <f t="shared" si="61"/>
        <v/>
      </c>
    </row>
    <row r="164" spans="5:16" x14ac:dyDescent="0.45">
      <c r="E164" s="29" t="str">
        <f t="shared" si="56"/>
        <v/>
      </c>
      <c r="L164" s="29" t="str">
        <f t="shared" si="57"/>
        <v/>
      </c>
      <c r="M164" s="29" t="str">
        <f t="shared" si="58"/>
        <v/>
      </c>
      <c r="N164" s="29" t="str">
        <f t="shared" si="59"/>
        <v/>
      </c>
      <c r="O164" s="29" t="str">
        <f t="shared" si="60"/>
        <v/>
      </c>
      <c r="P164" s="33" t="str">
        <f t="shared" si="61"/>
        <v/>
      </c>
    </row>
    <row r="165" spans="5:16" x14ac:dyDescent="0.45">
      <c r="E165" s="29" t="str">
        <f t="shared" si="56"/>
        <v/>
      </c>
      <c r="L165" s="29" t="str">
        <f t="shared" si="57"/>
        <v/>
      </c>
      <c r="M165" s="29" t="str">
        <f t="shared" si="58"/>
        <v/>
      </c>
      <c r="N165" s="29" t="str">
        <f t="shared" si="59"/>
        <v/>
      </c>
      <c r="O165" s="29" t="str">
        <f t="shared" si="60"/>
        <v/>
      </c>
      <c r="P165" s="33" t="str">
        <f t="shared" si="61"/>
        <v/>
      </c>
    </row>
    <row r="166" spans="5:16" x14ac:dyDescent="0.45">
      <c r="E166" s="29" t="str">
        <f t="shared" si="56"/>
        <v/>
      </c>
      <c r="L166" s="29" t="str">
        <f t="shared" si="57"/>
        <v/>
      </c>
      <c r="M166" s="29" t="str">
        <f t="shared" si="58"/>
        <v/>
      </c>
      <c r="N166" s="29" t="str">
        <f t="shared" si="59"/>
        <v/>
      </c>
      <c r="O166" s="29" t="str">
        <f t="shared" si="60"/>
        <v/>
      </c>
      <c r="P166" s="33" t="str">
        <f t="shared" si="61"/>
        <v/>
      </c>
    </row>
    <row r="167" spans="5:16" x14ac:dyDescent="0.45">
      <c r="E167" s="29" t="str">
        <f t="shared" si="56"/>
        <v/>
      </c>
      <c r="L167" s="29" t="str">
        <f t="shared" si="57"/>
        <v/>
      </c>
      <c r="M167" s="29" t="str">
        <f t="shared" si="58"/>
        <v/>
      </c>
      <c r="N167" s="29" t="str">
        <f t="shared" si="59"/>
        <v/>
      </c>
      <c r="O167" s="29" t="str">
        <f t="shared" si="60"/>
        <v/>
      </c>
      <c r="P167" s="33" t="str">
        <f t="shared" si="61"/>
        <v/>
      </c>
    </row>
    <row r="168" spans="5:16" x14ac:dyDescent="0.45">
      <c r="E168" s="29" t="str">
        <f t="shared" si="56"/>
        <v/>
      </c>
      <c r="L168" s="29" t="str">
        <f t="shared" si="57"/>
        <v/>
      </c>
      <c r="M168" s="29" t="str">
        <f t="shared" si="58"/>
        <v/>
      </c>
      <c r="N168" s="29" t="str">
        <f t="shared" si="59"/>
        <v/>
      </c>
      <c r="O168" s="29" t="str">
        <f t="shared" si="60"/>
        <v/>
      </c>
      <c r="P168" s="33" t="str">
        <f t="shared" si="61"/>
        <v/>
      </c>
    </row>
    <row r="169" spans="5:16" x14ac:dyDescent="0.45">
      <c r="E169" s="29" t="str">
        <f t="shared" si="56"/>
        <v/>
      </c>
      <c r="L169" s="29" t="str">
        <f t="shared" si="57"/>
        <v/>
      </c>
      <c r="M169" s="29" t="str">
        <f t="shared" si="58"/>
        <v/>
      </c>
      <c r="N169" s="29" t="str">
        <f t="shared" si="59"/>
        <v/>
      </c>
      <c r="O169" s="29" t="str">
        <f t="shared" si="60"/>
        <v/>
      </c>
      <c r="P169" s="33" t="str">
        <f t="shared" si="61"/>
        <v/>
      </c>
    </row>
    <row r="170" spans="5:16" x14ac:dyDescent="0.45">
      <c r="E170" s="29" t="str">
        <f t="shared" si="56"/>
        <v/>
      </c>
      <c r="L170" s="29" t="str">
        <f t="shared" si="57"/>
        <v/>
      </c>
      <c r="M170" s="29" t="str">
        <f t="shared" si="58"/>
        <v/>
      </c>
      <c r="N170" s="29" t="str">
        <f t="shared" si="59"/>
        <v/>
      </c>
      <c r="O170" s="29" t="str">
        <f t="shared" si="60"/>
        <v/>
      </c>
      <c r="P170" s="33" t="str">
        <f t="shared" si="61"/>
        <v/>
      </c>
    </row>
    <row r="171" spans="5:16" x14ac:dyDescent="0.45">
      <c r="E171" s="29" t="str">
        <f t="shared" si="56"/>
        <v/>
      </c>
      <c r="L171" s="29" t="str">
        <f t="shared" si="57"/>
        <v/>
      </c>
      <c r="M171" s="29" t="str">
        <f t="shared" si="58"/>
        <v/>
      </c>
      <c r="N171" s="29" t="str">
        <f t="shared" si="59"/>
        <v/>
      </c>
      <c r="O171" s="29" t="str">
        <f t="shared" si="60"/>
        <v/>
      </c>
      <c r="P171" s="33" t="str">
        <f t="shared" si="61"/>
        <v/>
      </c>
    </row>
    <row r="172" spans="5:16" x14ac:dyDescent="0.45">
      <c r="E172" s="29" t="str">
        <f t="shared" si="56"/>
        <v/>
      </c>
      <c r="L172" s="29" t="str">
        <f t="shared" si="57"/>
        <v/>
      </c>
      <c r="M172" s="29" t="str">
        <f t="shared" si="58"/>
        <v/>
      </c>
      <c r="N172" s="29" t="str">
        <f t="shared" si="59"/>
        <v/>
      </c>
      <c r="O172" s="29" t="str">
        <f t="shared" si="60"/>
        <v/>
      </c>
      <c r="P172" s="33" t="str">
        <f t="shared" si="61"/>
        <v/>
      </c>
    </row>
    <row r="173" spans="5:16" x14ac:dyDescent="0.45">
      <c r="E173" s="29" t="str">
        <f t="shared" si="56"/>
        <v/>
      </c>
      <c r="L173" s="29" t="str">
        <f t="shared" si="57"/>
        <v/>
      </c>
      <c r="M173" s="29" t="str">
        <f t="shared" si="58"/>
        <v/>
      </c>
      <c r="N173" s="29" t="str">
        <f t="shared" si="59"/>
        <v/>
      </c>
      <c r="O173" s="29" t="str">
        <f t="shared" si="60"/>
        <v/>
      </c>
      <c r="P173" s="33" t="str">
        <f t="shared" si="61"/>
        <v/>
      </c>
    </row>
    <row r="174" spans="5:16" x14ac:dyDescent="0.45">
      <c r="E174" s="29" t="str">
        <f t="shared" si="56"/>
        <v/>
      </c>
      <c r="L174" s="29" t="str">
        <f t="shared" si="57"/>
        <v/>
      </c>
      <c r="M174" s="29" t="str">
        <f t="shared" si="58"/>
        <v/>
      </c>
      <c r="N174" s="29" t="str">
        <f t="shared" si="59"/>
        <v/>
      </c>
      <c r="O174" s="29" t="str">
        <f t="shared" si="60"/>
        <v/>
      </c>
      <c r="P174" s="33" t="str">
        <f t="shared" si="61"/>
        <v/>
      </c>
    </row>
    <row r="175" spans="5:16" x14ac:dyDescent="0.45">
      <c r="E175" s="29" t="str">
        <f t="shared" si="56"/>
        <v/>
      </c>
      <c r="L175" s="29" t="str">
        <f t="shared" si="57"/>
        <v/>
      </c>
      <c r="M175" s="29" t="str">
        <f t="shared" si="58"/>
        <v/>
      </c>
      <c r="N175" s="29" t="str">
        <f t="shared" si="59"/>
        <v/>
      </c>
      <c r="O175" s="29" t="str">
        <f t="shared" si="60"/>
        <v/>
      </c>
      <c r="P175" s="33" t="str">
        <f t="shared" si="61"/>
        <v/>
      </c>
    </row>
    <row r="176" spans="5:16" x14ac:dyDescent="0.45">
      <c r="E176" s="29" t="str">
        <f t="shared" si="56"/>
        <v/>
      </c>
      <c r="L176" s="29" t="str">
        <f t="shared" si="57"/>
        <v/>
      </c>
      <c r="M176" s="29" t="str">
        <f t="shared" si="58"/>
        <v/>
      </c>
      <c r="N176" s="29" t="str">
        <f t="shared" si="59"/>
        <v/>
      </c>
      <c r="O176" s="29" t="str">
        <f t="shared" si="60"/>
        <v/>
      </c>
      <c r="P176" s="33" t="str">
        <f t="shared" si="61"/>
        <v/>
      </c>
    </row>
    <row r="177" spans="5:16" x14ac:dyDescent="0.45">
      <c r="E177" s="29" t="str">
        <f t="shared" si="56"/>
        <v/>
      </c>
      <c r="L177" s="29" t="str">
        <f t="shared" si="57"/>
        <v/>
      </c>
      <c r="M177" s="29" t="str">
        <f t="shared" si="58"/>
        <v/>
      </c>
      <c r="N177" s="29" t="str">
        <f t="shared" si="59"/>
        <v/>
      </c>
      <c r="O177" s="29" t="str">
        <f t="shared" si="60"/>
        <v/>
      </c>
      <c r="P177" s="33" t="str">
        <f t="shared" si="61"/>
        <v/>
      </c>
    </row>
    <row r="178" spans="5:16" x14ac:dyDescent="0.45">
      <c r="E178" s="29" t="str">
        <f t="shared" si="56"/>
        <v/>
      </c>
      <c r="L178" s="29" t="str">
        <f t="shared" si="57"/>
        <v/>
      </c>
      <c r="M178" s="29" t="str">
        <f t="shared" si="58"/>
        <v/>
      </c>
      <c r="N178" s="29" t="str">
        <f t="shared" si="59"/>
        <v/>
      </c>
      <c r="O178" s="29" t="str">
        <f t="shared" si="60"/>
        <v/>
      </c>
      <c r="P178" s="33" t="str">
        <f t="shared" si="61"/>
        <v/>
      </c>
    </row>
    <row r="179" spans="5:16" x14ac:dyDescent="0.45">
      <c r="E179" s="29" t="str">
        <f t="shared" si="56"/>
        <v/>
      </c>
      <c r="L179" s="29" t="str">
        <f t="shared" si="57"/>
        <v/>
      </c>
      <c r="M179" s="29" t="str">
        <f t="shared" si="58"/>
        <v/>
      </c>
      <c r="N179" s="29" t="str">
        <f t="shared" si="59"/>
        <v/>
      </c>
      <c r="O179" s="29" t="str">
        <f t="shared" si="60"/>
        <v/>
      </c>
      <c r="P179" s="33" t="str">
        <f t="shared" si="61"/>
        <v/>
      </c>
    </row>
    <row r="180" spans="5:16" x14ac:dyDescent="0.45">
      <c r="E180" s="29" t="str">
        <f t="shared" si="56"/>
        <v/>
      </c>
      <c r="L180" s="29" t="str">
        <f t="shared" si="57"/>
        <v/>
      </c>
      <c r="M180" s="29" t="str">
        <f t="shared" si="58"/>
        <v/>
      </c>
      <c r="N180" s="29" t="str">
        <f t="shared" si="59"/>
        <v/>
      </c>
      <c r="O180" s="29" t="str">
        <f t="shared" si="60"/>
        <v/>
      </c>
      <c r="P180" s="33" t="str">
        <f t="shared" si="61"/>
        <v/>
      </c>
    </row>
    <row r="181" spans="5:16" x14ac:dyDescent="0.45">
      <c r="E181" s="29" t="str">
        <f t="shared" si="56"/>
        <v/>
      </c>
      <c r="L181" s="29" t="str">
        <f t="shared" si="57"/>
        <v/>
      </c>
      <c r="M181" s="29" t="str">
        <f t="shared" si="58"/>
        <v/>
      </c>
      <c r="N181" s="29" t="str">
        <f t="shared" si="59"/>
        <v/>
      </c>
      <c r="O181" s="29" t="str">
        <f t="shared" si="60"/>
        <v/>
      </c>
      <c r="P181" s="33" t="str">
        <f t="shared" si="61"/>
        <v/>
      </c>
    </row>
    <row r="182" spans="5:16" x14ac:dyDescent="0.45">
      <c r="E182" s="29" t="str">
        <f t="shared" si="56"/>
        <v/>
      </c>
      <c r="L182" s="29" t="str">
        <f t="shared" si="57"/>
        <v/>
      </c>
      <c r="M182" s="29" t="str">
        <f t="shared" si="58"/>
        <v/>
      </c>
      <c r="N182" s="29" t="str">
        <f t="shared" si="59"/>
        <v/>
      </c>
      <c r="O182" s="29" t="str">
        <f t="shared" si="60"/>
        <v/>
      </c>
      <c r="P182" s="33" t="str">
        <f t="shared" si="61"/>
        <v/>
      </c>
    </row>
    <row r="183" spans="5:16" x14ac:dyDescent="0.45">
      <c r="E183" s="29" t="str">
        <f t="shared" si="56"/>
        <v/>
      </c>
      <c r="L183" s="29" t="str">
        <f t="shared" si="57"/>
        <v/>
      </c>
      <c r="M183" s="29" t="str">
        <f t="shared" si="58"/>
        <v/>
      </c>
      <c r="N183" s="29" t="str">
        <f t="shared" si="59"/>
        <v/>
      </c>
      <c r="O183" s="29" t="str">
        <f t="shared" si="60"/>
        <v/>
      </c>
      <c r="P183" s="33" t="str">
        <f t="shared" si="61"/>
        <v/>
      </c>
    </row>
    <row r="184" spans="5:16" x14ac:dyDescent="0.45">
      <c r="E184" s="29" t="str">
        <f t="shared" si="56"/>
        <v/>
      </c>
      <c r="L184" s="29" t="str">
        <f t="shared" si="57"/>
        <v/>
      </c>
      <c r="M184" s="29" t="str">
        <f t="shared" si="58"/>
        <v/>
      </c>
      <c r="N184" s="29" t="str">
        <f t="shared" si="59"/>
        <v/>
      </c>
      <c r="O184" s="29" t="str">
        <f t="shared" si="60"/>
        <v/>
      </c>
      <c r="P184" s="33" t="str">
        <f t="shared" si="61"/>
        <v/>
      </c>
    </row>
    <row r="185" spans="5:16" x14ac:dyDescent="0.45">
      <c r="E185" s="29" t="str">
        <f t="shared" si="56"/>
        <v/>
      </c>
      <c r="L185" s="29" t="str">
        <f t="shared" si="57"/>
        <v/>
      </c>
      <c r="M185" s="29" t="str">
        <f t="shared" si="58"/>
        <v/>
      </c>
      <c r="N185" s="29" t="str">
        <f t="shared" si="59"/>
        <v/>
      </c>
      <c r="O185" s="29" t="str">
        <f t="shared" si="60"/>
        <v/>
      </c>
      <c r="P185" s="33" t="str">
        <f t="shared" si="61"/>
        <v/>
      </c>
    </row>
    <row r="186" spans="5:16" x14ac:dyDescent="0.45">
      <c r="E186" s="29" t="str">
        <f t="shared" si="56"/>
        <v/>
      </c>
      <c r="L186" s="29" t="str">
        <f t="shared" si="57"/>
        <v/>
      </c>
      <c r="M186" s="29" t="str">
        <f t="shared" si="58"/>
        <v/>
      </c>
      <c r="N186" s="29" t="str">
        <f t="shared" si="59"/>
        <v/>
      </c>
      <c r="O186" s="29" t="str">
        <f t="shared" si="60"/>
        <v/>
      </c>
      <c r="P186" s="33" t="str">
        <f t="shared" si="61"/>
        <v/>
      </c>
    </row>
    <row r="187" spans="5:16" x14ac:dyDescent="0.45">
      <c r="E187" s="29" t="str">
        <f t="shared" si="56"/>
        <v/>
      </c>
      <c r="L187" s="29" t="str">
        <f t="shared" si="57"/>
        <v/>
      </c>
      <c r="M187" s="29" t="str">
        <f t="shared" si="58"/>
        <v/>
      </c>
      <c r="N187" s="29" t="str">
        <f t="shared" si="59"/>
        <v/>
      </c>
      <c r="O187" s="29" t="str">
        <f t="shared" si="60"/>
        <v/>
      </c>
      <c r="P187" s="33" t="str">
        <f t="shared" si="61"/>
        <v/>
      </c>
    </row>
    <row r="188" spans="5:16" x14ac:dyDescent="0.45">
      <c r="E188" s="29" t="str">
        <f t="shared" si="56"/>
        <v/>
      </c>
      <c r="L188" s="29" t="str">
        <f t="shared" si="57"/>
        <v/>
      </c>
      <c r="M188" s="29" t="str">
        <f t="shared" si="58"/>
        <v/>
      </c>
      <c r="N188" s="29" t="str">
        <f t="shared" si="59"/>
        <v/>
      </c>
      <c r="O188" s="29" t="str">
        <f t="shared" si="60"/>
        <v/>
      </c>
      <c r="P188" s="33" t="str">
        <f t="shared" si="61"/>
        <v/>
      </c>
    </row>
    <row r="189" spans="5:16" x14ac:dyDescent="0.45">
      <c r="E189" s="29" t="str">
        <f t="shared" si="56"/>
        <v/>
      </c>
      <c r="L189" s="29" t="str">
        <f t="shared" si="57"/>
        <v/>
      </c>
      <c r="M189" s="29" t="str">
        <f t="shared" si="58"/>
        <v/>
      </c>
      <c r="N189" s="29" t="str">
        <f t="shared" si="59"/>
        <v/>
      </c>
      <c r="O189" s="29" t="str">
        <f t="shared" si="60"/>
        <v/>
      </c>
      <c r="P189" s="33" t="str">
        <f t="shared" si="61"/>
        <v/>
      </c>
    </row>
    <row r="190" spans="5:16" x14ac:dyDescent="0.45">
      <c r="E190" s="29" t="str">
        <f t="shared" si="56"/>
        <v/>
      </c>
      <c r="L190" s="29" t="str">
        <f t="shared" si="57"/>
        <v/>
      </c>
      <c r="M190" s="29" t="str">
        <f t="shared" si="58"/>
        <v/>
      </c>
      <c r="N190" s="29" t="str">
        <f t="shared" si="59"/>
        <v/>
      </c>
      <c r="O190" s="29" t="str">
        <f t="shared" si="60"/>
        <v/>
      </c>
      <c r="P190" s="33" t="str">
        <f t="shared" si="61"/>
        <v/>
      </c>
    </row>
    <row r="191" spans="5:16" x14ac:dyDescent="0.45">
      <c r="E191" s="29" t="str">
        <f t="shared" si="56"/>
        <v/>
      </c>
      <c r="L191" s="29" t="str">
        <f t="shared" si="57"/>
        <v/>
      </c>
      <c r="M191" s="29" t="str">
        <f t="shared" si="58"/>
        <v/>
      </c>
      <c r="N191" s="29" t="str">
        <f t="shared" si="59"/>
        <v/>
      </c>
      <c r="O191" s="29" t="str">
        <f t="shared" si="60"/>
        <v/>
      </c>
      <c r="P191" s="33" t="str">
        <f t="shared" si="61"/>
        <v/>
      </c>
    </row>
    <row r="192" spans="5:16" x14ac:dyDescent="0.45">
      <c r="E192" s="29" t="str">
        <f t="shared" si="56"/>
        <v/>
      </c>
      <c r="L192" s="29" t="str">
        <f t="shared" si="57"/>
        <v/>
      </c>
      <c r="M192" s="29" t="str">
        <f t="shared" si="58"/>
        <v/>
      </c>
      <c r="N192" s="29" t="str">
        <f t="shared" si="59"/>
        <v/>
      </c>
      <c r="O192" s="29" t="str">
        <f t="shared" si="60"/>
        <v/>
      </c>
      <c r="P192" s="33" t="str">
        <f t="shared" si="61"/>
        <v/>
      </c>
    </row>
    <row r="193" spans="5:16" x14ac:dyDescent="0.45">
      <c r="E193" s="29" t="str">
        <f t="shared" si="56"/>
        <v/>
      </c>
      <c r="L193" s="29" t="str">
        <f t="shared" si="57"/>
        <v/>
      </c>
      <c r="M193" s="29" t="str">
        <f t="shared" si="58"/>
        <v/>
      </c>
      <c r="N193" s="29" t="str">
        <f t="shared" si="59"/>
        <v/>
      </c>
      <c r="O193" s="29" t="str">
        <f t="shared" si="60"/>
        <v/>
      </c>
      <c r="P193" s="33" t="str">
        <f t="shared" si="61"/>
        <v/>
      </c>
    </row>
    <row r="194" spans="5:16" x14ac:dyDescent="0.45">
      <c r="E194" s="29" t="str">
        <f t="shared" si="56"/>
        <v/>
      </c>
      <c r="L194" s="29" t="str">
        <f t="shared" si="57"/>
        <v/>
      </c>
      <c r="M194" s="29" t="str">
        <f t="shared" si="58"/>
        <v/>
      </c>
      <c r="N194" s="29" t="str">
        <f t="shared" si="59"/>
        <v/>
      </c>
      <c r="O194" s="29" t="str">
        <f t="shared" si="60"/>
        <v/>
      </c>
      <c r="P194" s="33" t="str">
        <f t="shared" si="61"/>
        <v/>
      </c>
    </row>
    <row r="195" spans="5:16" x14ac:dyDescent="0.45">
      <c r="E195" s="29" t="str">
        <f t="shared" si="56"/>
        <v/>
      </c>
      <c r="L195" s="29" t="str">
        <f t="shared" si="57"/>
        <v/>
      </c>
      <c r="M195" s="29" t="str">
        <f t="shared" si="58"/>
        <v/>
      </c>
      <c r="N195" s="29" t="str">
        <f t="shared" si="59"/>
        <v/>
      </c>
      <c r="O195" s="29" t="str">
        <f t="shared" si="60"/>
        <v/>
      </c>
      <c r="P195" s="33" t="str">
        <f t="shared" si="61"/>
        <v/>
      </c>
    </row>
    <row r="196" spans="5:16" x14ac:dyDescent="0.45">
      <c r="E196" s="29" t="str">
        <f t="shared" si="56"/>
        <v/>
      </c>
      <c r="L196" s="29" t="str">
        <f t="shared" si="57"/>
        <v/>
      </c>
      <c r="M196" s="29" t="str">
        <f t="shared" si="58"/>
        <v/>
      </c>
      <c r="N196" s="29" t="str">
        <f t="shared" si="59"/>
        <v/>
      </c>
      <c r="O196" s="29" t="str">
        <f t="shared" si="60"/>
        <v/>
      </c>
      <c r="P196" s="33" t="str">
        <f t="shared" si="61"/>
        <v/>
      </c>
    </row>
    <row r="197" spans="5:16" x14ac:dyDescent="0.45">
      <c r="E197" s="29" t="str">
        <f t="shared" ref="E197:E260" si="62">IF(G197="Y",AG197,"")</f>
        <v/>
      </c>
      <c r="L197" s="29" t="str">
        <f t="shared" ref="L197:L260" si="63">IF(G197="Y", (P197*E197),(""))</f>
        <v/>
      </c>
      <c r="M197" s="29" t="str">
        <f t="shared" ref="M197:M260" si="64">IF(G197="Y", (L197*2),(""))</f>
        <v/>
      </c>
      <c r="N197" s="29" t="str">
        <f t="shared" ref="N197:N260" si="65">IF(G197="Y", (L197*3),(""))</f>
        <v/>
      </c>
      <c r="O197" s="29" t="str">
        <f t="shared" ref="O197:O260" si="66">IF(G197="Y", (L197*4),(""))</f>
        <v/>
      </c>
      <c r="P197" s="33" t="str">
        <f t="shared" ref="P197:P260" si="67">IF(Q197&gt;0,((AcctSize/Q197)/H197),(""))</f>
        <v/>
      </c>
    </row>
    <row r="198" spans="5:16" x14ac:dyDescent="0.45">
      <c r="E198" s="29" t="str">
        <f t="shared" si="62"/>
        <v/>
      </c>
      <c r="L198" s="29" t="str">
        <f t="shared" si="63"/>
        <v/>
      </c>
      <c r="M198" s="29" t="str">
        <f t="shared" si="64"/>
        <v/>
      </c>
      <c r="N198" s="29" t="str">
        <f t="shared" si="65"/>
        <v/>
      </c>
      <c r="O198" s="29" t="str">
        <f t="shared" si="66"/>
        <v/>
      </c>
      <c r="P198" s="33" t="str">
        <f t="shared" si="67"/>
        <v/>
      </c>
    </row>
    <row r="199" spans="5:16" x14ac:dyDescent="0.45">
      <c r="E199" s="29" t="str">
        <f t="shared" si="62"/>
        <v/>
      </c>
      <c r="L199" s="29" t="str">
        <f t="shared" si="63"/>
        <v/>
      </c>
      <c r="M199" s="29" t="str">
        <f t="shared" si="64"/>
        <v/>
      </c>
      <c r="N199" s="29" t="str">
        <f t="shared" si="65"/>
        <v/>
      </c>
      <c r="O199" s="29" t="str">
        <f t="shared" si="66"/>
        <v/>
      </c>
      <c r="P199" s="33" t="str">
        <f t="shared" si="67"/>
        <v/>
      </c>
    </row>
    <row r="200" spans="5:16" x14ac:dyDescent="0.45">
      <c r="E200" s="29" t="str">
        <f t="shared" si="62"/>
        <v/>
      </c>
      <c r="L200" s="29" t="str">
        <f t="shared" si="63"/>
        <v/>
      </c>
      <c r="M200" s="29" t="str">
        <f t="shared" si="64"/>
        <v/>
      </c>
      <c r="N200" s="29" t="str">
        <f t="shared" si="65"/>
        <v/>
      </c>
      <c r="O200" s="29" t="str">
        <f t="shared" si="66"/>
        <v/>
      </c>
      <c r="P200" s="33" t="str">
        <f t="shared" si="67"/>
        <v/>
      </c>
    </row>
    <row r="201" spans="5:16" x14ac:dyDescent="0.45">
      <c r="E201" s="29" t="str">
        <f t="shared" si="62"/>
        <v/>
      </c>
      <c r="L201" s="29" t="str">
        <f t="shared" si="63"/>
        <v/>
      </c>
      <c r="M201" s="29" t="str">
        <f t="shared" si="64"/>
        <v/>
      </c>
      <c r="N201" s="29" t="str">
        <f t="shared" si="65"/>
        <v/>
      </c>
      <c r="O201" s="29" t="str">
        <f t="shared" si="66"/>
        <v/>
      </c>
      <c r="P201" s="33" t="str">
        <f t="shared" si="67"/>
        <v/>
      </c>
    </row>
    <row r="202" spans="5:16" x14ac:dyDescent="0.45">
      <c r="E202" s="29" t="str">
        <f t="shared" si="62"/>
        <v/>
      </c>
      <c r="L202" s="29" t="str">
        <f t="shared" si="63"/>
        <v/>
      </c>
      <c r="M202" s="29" t="str">
        <f t="shared" si="64"/>
        <v/>
      </c>
      <c r="N202" s="29" t="str">
        <f t="shared" si="65"/>
        <v/>
      </c>
      <c r="O202" s="29" t="str">
        <f t="shared" si="66"/>
        <v/>
      </c>
      <c r="P202" s="33" t="str">
        <f t="shared" si="67"/>
        <v/>
      </c>
    </row>
    <row r="203" spans="5:16" x14ac:dyDescent="0.45">
      <c r="E203" s="29" t="str">
        <f t="shared" si="62"/>
        <v/>
      </c>
      <c r="L203" s="29" t="str">
        <f t="shared" si="63"/>
        <v/>
      </c>
      <c r="M203" s="29" t="str">
        <f t="shared" si="64"/>
        <v/>
      </c>
      <c r="N203" s="29" t="str">
        <f t="shared" si="65"/>
        <v/>
      </c>
      <c r="O203" s="29" t="str">
        <f t="shared" si="66"/>
        <v/>
      </c>
      <c r="P203" s="33" t="str">
        <f t="shared" si="67"/>
        <v/>
      </c>
    </row>
    <row r="204" spans="5:16" x14ac:dyDescent="0.45">
      <c r="E204" s="29" t="str">
        <f t="shared" si="62"/>
        <v/>
      </c>
      <c r="L204" s="29" t="str">
        <f t="shared" si="63"/>
        <v/>
      </c>
      <c r="M204" s="29" t="str">
        <f t="shared" si="64"/>
        <v/>
      </c>
      <c r="N204" s="29" t="str">
        <f t="shared" si="65"/>
        <v/>
      </c>
      <c r="O204" s="29" t="str">
        <f t="shared" si="66"/>
        <v/>
      </c>
      <c r="P204" s="33" t="str">
        <f t="shared" si="67"/>
        <v/>
      </c>
    </row>
    <row r="205" spans="5:16" x14ac:dyDescent="0.45">
      <c r="E205" s="29" t="str">
        <f t="shared" si="62"/>
        <v/>
      </c>
      <c r="L205" s="29" t="str">
        <f t="shared" si="63"/>
        <v/>
      </c>
      <c r="M205" s="29" t="str">
        <f t="shared" si="64"/>
        <v/>
      </c>
      <c r="N205" s="29" t="str">
        <f t="shared" si="65"/>
        <v/>
      </c>
      <c r="O205" s="29" t="str">
        <f t="shared" si="66"/>
        <v/>
      </c>
      <c r="P205" s="33" t="str">
        <f t="shared" si="67"/>
        <v/>
      </c>
    </row>
    <row r="206" spans="5:16" x14ac:dyDescent="0.45">
      <c r="E206" s="29" t="str">
        <f t="shared" si="62"/>
        <v/>
      </c>
      <c r="L206" s="29" t="str">
        <f t="shared" si="63"/>
        <v/>
      </c>
      <c r="M206" s="29" t="str">
        <f t="shared" si="64"/>
        <v/>
      </c>
      <c r="N206" s="29" t="str">
        <f t="shared" si="65"/>
        <v/>
      </c>
      <c r="O206" s="29" t="str">
        <f t="shared" si="66"/>
        <v/>
      </c>
      <c r="P206" s="33" t="str">
        <f t="shared" si="67"/>
        <v/>
      </c>
    </row>
    <row r="207" spans="5:16" x14ac:dyDescent="0.45">
      <c r="E207" s="29" t="str">
        <f t="shared" si="62"/>
        <v/>
      </c>
      <c r="L207" s="29" t="str">
        <f t="shared" si="63"/>
        <v/>
      </c>
      <c r="M207" s="29" t="str">
        <f t="shared" si="64"/>
        <v/>
      </c>
      <c r="N207" s="29" t="str">
        <f t="shared" si="65"/>
        <v/>
      </c>
      <c r="O207" s="29" t="str">
        <f t="shared" si="66"/>
        <v/>
      </c>
      <c r="P207" s="33" t="str">
        <f t="shared" si="67"/>
        <v/>
      </c>
    </row>
    <row r="208" spans="5:16" x14ac:dyDescent="0.45">
      <c r="E208" s="29" t="str">
        <f t="shared" si="62"/>
        <v/>
      </c>
      <c r="L208" s="29" t="str">
        <f t="shared" si="63"/>
        <v/>
      </c>
      <c r="M208" s="29" t="str">
        <f t="shared" si="64"/>
        <v/>
      </c>
      <c r="N208" s="29" t="str">
        <f t="shared" si="65"/>
        <v/>
      </c>
      <c r="O208" s="29" t="str">
        <f t="shared" si="66"/>
        <v/>
      </c>
      <c r="P208" s="33" t="str">
        <f t="shared" si="67"/>
        <v/>
      </c>
    </row>
    <row r="209" spans="5:16" x14ac:dyDescent="0.45">
      <c r="E209" s="29" t="str">
        <f t="shared" si="62"/>
        <v/>
      </c>
      <c r="L209" s="29" t="str">
        <f t="shared" si="63"/>
        <v/>
      </c>
      <c r="M209" s="29" t="str">
        <f t="shared" si="64"/>
        <v/>
      </c>
      <c r="N209" s="29" t="str">
        <f t="shared" si="65"/>
        <v/>
      </c>
      <c r="O209" s="29" t="str">
        <f t="shared" si="66"/>
        <v/>
      </c>
      <c r="P209" s="33" t="str">
        <f t="shared" si="67"/>
        <v/>
      </c>
    </row>
    <row r="210" spans="5:16" x14ac:dyDescent="0.45">
      <c r="E210" s="29" t="str">
        <f t="shared" si="62"/>
        <v/>
      </c>
      <c r="L210" s="29" t="str">
        <f t="shared" si="63"/>
        <v/>
      </c>
      <c r="M210" s="29" t="str">
        <f t="shared" si="64"/>
        <v/>
      </c>
      <c r="N210" s="29" t="str">
        <f t="shared" si="65"/>
        <v/>
      </c>
      <c r="O210" s="29" t="str">
        <f t="shared" si="66"/>
        <v/>
      </c>
      <c r="P210" s="33" t="str">
        <f t="shared" si="67"/>
        <v/>
      </c>
    </row>
    <row r="211" spans="5:16" x14ac:dyDescent="0.45">
      <c r="E211" s="29" t="str">
        <f t="shared" si="62"/>
        <v/>
      </c>
      <c r="L211" s="29" t="str">
        <f t="shared" si="63"/>
        <v/>
      </c>
      <c r="M211" s="29" t="str">
        <f t="shared" si="64"/>
        <v/>
      </c>
      <c r="N211" s="29" t="str">
        <f t="shared" si="65"/>
        <v/>
      </c>
      <c r="O211" s="29" t="str">
        <f t="shared" si="66"/>
        <v/>
      </c>
      <c r="P211" s="33" t="str">
        <f t="shared" si="67"/>
        <v/>
      </c>
    </row>
    <row r="212" spans="5:16" x14ac:dyDescent="0.45">
      <c r="E212" s="29" t="str">
        <f t="shared" si="62"/>
        <v/>
      </c>
      <c r="L212" s="29" t="str">
        <f t="shared" si="63"/>
        <v/>
      </c>
      <c r="M212" s="29" t="str">
        <f t="shared" si="64"/>
        <v/>
      </c>
      <c r="N212" s="29" t="str">
        <f t="shared" si="65"/>
        <v/>
      </c>
      <c r="O212" s="29" t="str">
        <f t="shared" si="66"/>
        <v/>
      </c>
      <c r="P212" s="33" t="str">
        <f t="shared" si="67"/>
        <v/>
      </c>
    </row>
    <row r="213" spans="5:16" x14ac:dyDescent="0.45">
      <c r="E213" s="29" t="str">
        <f t="shared" si="62"/>
        <v/>
      </c>
      <c r="L213" s="29" t="str">
        <f t="shared" si="63"/>
        <v/>
      </c>
      <c r="M213" s="29" t="str">
        <f t="shared" si="64"/>
        <v/>
      </c>
      <c r="N213" s="29" t="str">
        <f t="shared" si="65"/>
        <v/>
      </c>
      <c r="O213" s="29" t="str">
        <f t="shared" si="66"/>
        <v/>
      </c>
      <c r="P213" s="33" t="str">
        <f t="shared" si="67"/>
        <v/>
      </c>
    </row>
    <row r="214" spans="5:16" x14ac:dyDescent="0.45">
      <c r="E214" s="29" t="str">
        <f t="shared" si="62"/>
        <v/>
      </c>
      <c r="L214" s="29" t="str">
        <f t="shared" si="63"/>
        <v/>
      </c>
      <c r="M214" s="29" t="str">
        <f t="shared" si="64"/>
        <v/>
      </c>
      <c r="N214" s="29" t="str">
        <f t="shared" si="65"/>
        <v/>
      </c>
      <c r="O214" s="29" t="str">
        <f t="shared" si="66"/>
        <v/>
      </c>
      <c r="P214" s="33" t="str">
        <f t="shared" si="67"/>
        <v/>
      </c>
    </row>
    <row r="215" spans="5:16" x14ac:dyDescent="0.45">
      <c r="E215" s="29" t="str">
        <f t="shared" si="62"/>
        <v/>
      </c>
      <c r="L215" s="29" t="str">
        <f t="shared" si="63"/>
        <v/>
      </c>
      <c r="M215" s="29" t="str">
        <f t="shared" si="64"/>
        <v/>
      </c>
      <c r="N215" s="29" t="str">
        <f t="shared" si="65"/>
        <v/>
      </c>
      <c r="O215" s="29" t="str">
        <f t="shared" si="66"/>
        <v/>
      </c>
      <c r="P215" s="33" t="str">
        <f t="shared" si="67"/>
        <v/>
      </c>
    </row>
    <row r="216" spans="5:16" x14ac:dyDescent="0.45">
      <c r="E216" s="29" t="str">
        <f t="shared" si="62"/>
        <v/>
      </c>
      <c r="L216" s="29" t="str">
        <f t="shared" si="63"/>
        <v/>
      </c>
      <c r="M216" s="29" t="str">
        <f t="shared" si="64"/>
        <v/>
      </c>
      <c r="N216" s="29" t="str">
        <f t="shared" si="65"/>
        <v/>
      </c>
      <c r="O216" s="29" t="str">
        <f t="shared" si="66"/>
        <v/>
      </c>
      <c r="P216" s="33" t="str">
        <f t="shared" si="67"/>
        <v/>
      </c>
    </row>
    <row r="217" spans="5:16" x14ac:dyDescent="0.45">
      <c r="E217" s="29" t="str">
        <f t="shared" si="62"/>
        <v/>
      </c>
      <c r="L217" s="29" t="str">
        <f t="shared" si="63"/>
        <v/>
      </c>
      <c r="M217" s="29" t="str">
        <f t="shared" si="64"/>
        <v/>
      </c>
      <c r="N217" s="29" t="str">
        <f t="shared" si="65"/>
        <v/>
      </c>
      <c r="O217" s="29" t="str">
        <f t="shared" si="66"/>
        <v/>
      </c>
      <c r="P217" s="33" t="str">
        <f t="shared" si="67"/>
        <v/>
      </c>
    </row>
    <row r="218" spans="5:16" x14ac:dyDescent="0.45">
      <c r="E218" s="29" t="str">
        <f t="shared" si="62"/>
        <v/>
      </c>
      <c r="L218" s="29" t="str">
        <f t="shared" si="63"/>
        <v/>
      </c>
      <c r="M218" s="29" t="str">
        <f t="shared" si="64"/>
        <v/>
      </c>
      <c r="N218" s="29" t="str">
        <f t="shared" si="65"/>
        <v/>
      </c>
      <c r="O218" s="29" t="str">
        <f t="shared" si="66"/>
        <v/>
      </c>
      <c r="P218" s="33" t="str">
        <f t="shared" si="67"/>
        <v/>
      </c>
    </row>
    <row r="219" spans="5:16" x14ac:dyDescent="0.45">
      <c r="E219" s="29" t="str">
        <f t="shared" si="62"/>
        <v/>
      </c>
      <c r="L219" s="29" t="str">
        <f t="shared" si="63"/>
        <v/>
      </c>
      <c r="M219" s="29" t="str">
        <f t="shared" si="64"/>
        <v/>
      </c>
      <c r="N219" s="29" t="str">
        <f t="shared" si="65"/>
        <v/>
      </c>
      <c r="O219" s="29" t="str">
        <f t="shared" si="66"/>
        <v/>
      </c>
      <c r="P219" s="33" t="str">
        <f t="shared" si="67"/>
        <v/>
      </c>
    </row>
    <row r="220" spans="5:16" x14ac:dyDescent="0.45">
      <c r="E220" s="29" t="str">
        <f t="shared" si="62"/>
        <v/>
      </c>
      <c r="L220" s="29" t="str">
        <f t="shared" si="63"/>
        <v/>
      </c>
      <c r="M220" s="29" t="str">
        <f t="shared" si="64"/>
        <v/>
      </c>
      <c r="N220" s="29" t="str">
        <f t="shared" si="65"/>
        <v/>
      </c>
      <c r="O220" s="29" t="str">
        <f t="shared" si="66"/>
        <v/>
      </c>
      <c r="P220" s="33" t="str">
        <f t="shared" si="67"/>
        <v/>
      </c>
    </row>
    <row r="221" spans="5:16" x14ac:dyDescent="0.45">
      <c r="E221" s="29" t="str">
        <f t="shared" si="62"/>
        <v/>
      </c>
      <c r="L221" s="29" t="str">
        <f t="shared" si="63"/>
        <v/>
      </c>
      <c r="M221" s="29" t="str">
        <f t="shared" si="64"/>
        <v/>
      </c>
      <c r="N221" s="29" t="str">
        <f t="shared" si="65"/>
        <v/>
      </c>
      <c r="O221" s="29" t="str">
        <f t="shared" si="66"/>
        <v/>
      </c>
      <c r="P221" s="33" t="str">
        <f t="shared" si="67"/>
        <v/>
      </c>
    </row>
    <row r="222" spans="5:16" x14ac:dyDescent="0.45">
      <c r="E222" s="29" t="str">
        <f t="shared" si="62"/>
        <v/>
      </c>
      <c r="L222" s="29" t="str">
        <f t="shared" si="63"/>
        <v/>
      </c>
      <c r="M222" s="29" t="str">
        <f t="shared" si="64"/>
        <v/>
      </c>
      <c r="N222" s="29" t="str">
        <f t="shared" si="65"/>
        <v/>
      </c>
      <c r="O222" s="29" t="str">
        <f t="shared" si="66"/>
        <v/>
      </c>
      <c r="P222" s="33" t="str">
        <f t="shared" si="67"/>
        <v/>
      </c>
    </row>
    <row r="223" spans="5:16" x14ac:dyDescent="0.45">
      <c r="E223" s="29" t="str">
        <f t="shared" si="62"/>
        <v/>
      </c>
      <c r="L223" s="29" t="str">
        <f t="shared" si="63"/>
        <v/>
      </c>
      <c r="M223" s="29" t="str">
        <f t="shared" si="64"/>
        <v/>
      </c>
      <c r="N223" s="29" t="str">
        <f t="shared" si="65"/>
        <v/>
      </c>
      <c r="O223" s="29" t="str">
        <f t="shared" si="66"/>
        <v/>
      </c>
      <c r="P223" s="33" t="str">
        <f t="shared" si="67"/>
        <v/>
      </c>
    </row>
    <row r="224" spans="5:16" x14ac:dyDescent="0.45">
      <c r="E224" s="29" t="str">
        <f t="shared" si="62"/>
        <v/>
      </c>
      <c r="L224" s="29" t="str">
        <f t="shared" si="63"/>
        <v/>
      </c>
      <c r="M224" s="29" t="str">
        <f t="shared" si="64"/>
        <v/>
      </c>
      <c r="N224" s="29" t="str">
        <f t="shared" si="65"/>
        <v/>
      </c>
      <c r="O224" s="29" t="str">
        <f t="shared" si="66"/>
        <v/>
      </c>
      <c r="P224" s="33" t="str">
        <f t="shared" si="67"/>
        <v/>
      </c>
    </row>
    <row r="225" spans="5:16" x14ac:dyDescent="0.45">
      <c r="E225" s="29" t="str">
        <f t="shared" si="62"/>
        <v/>
      </c>
      <c r="L225" s="29" t="str">
        <f t="shared" si="63"/>
        <v/>
      </c>
      <c r="M225" s="29" t="str">
        <f t="shared" si="64"/>
        <v/>
      </c>
      <c r="N225" s="29" t="str">
        <f t="shared" si="65"/>
        <v/>
      </c>
      <c r="O225" s="29" t="str">
        <f t="shared" si="66"/>
        <v/>
      </c>
      <c r="P225" s="33" t="str">
        <f t="shared" si="67"/>
        <v/>
      </c>
    </row>
    <row r="226" spans="5:16" x14ac:dyDescent="0.45">
      <c r="E226" s="29" t="str">
        <f t="shared" si="62"/>
        <v/>
      </c>
      <c r="L226" s="29" t="str">
        <f t="shared" si="63"/>
        <v/>
      </c>
      <c r="M226" s="29" t="str">
        <f t="shared" si="64"/>
        <v/>
      </c>
      <c r="N226" s="29" t="str">
        <f t="shared" si="65"/>
        <v/>
      </c>
      <c r="O226" s="29" t="str">
        <f t="shared" si="66"/>
        <v/>
      </c>
      <c r="P226" s="33" t="str">
        <f t="shared" si="67"/>
        <v/>
      </c>
    </row>
    <row r="227" spans="5:16" x14ac:dyDescent="0.45">
      <c r="E227" s="29" t="str">
        <f t="shared" si="62"/>
        <v/>
      </c>
      <c r="L227" s="29" t="str">
        <f t="shared" si="63"/>
        <v/>
      </c>
      <c r="M227" s="29" t="str">
        <f t="shared" si="64"/>
        <v/>
      </c>
      <c r="N227" s="29" t="str">
        <f t="shared" si="65"/>
        <v/>
      </c>
      <c r="O227" s="29" t="str">
        <f t="shared" si="66"/>
        <v/>
      </c>
      <c r="P227" s="33" t="str">
        <f t="shared" si="67"/>
        <v/>
      </c>
    </row>
    <row r="228" spans="5:16" x14ac:dyDescent="0.45">
      <c r="E228" s="29" t="str">
        <f t="shared" si="62"/>
        <v/>
      </c>
      <c r="L228" s="29" t="str">
        <f t="shared" si="63"/>
        <v/>
      </c>
      <c r="M228" s="29" t="str">
        <f t="shared" si="64"/>
        <v/>
      </c>
      <c r="N228" s="29" t="str">
        <f t="shared" si="65"/>
        <v/>
      </c>
      <c r="O228" s="29" t="str">
        <f t="shared" si="66"/>
        <v/>
      </c>
      <c r="P228" s="33" t="str">
        <f t="shared" si="67"/>
        <v/>
      </c>
    </row>
    <row r="229" spans="5:16" x14ac:dyDescent="0.45">
      <c r="E229" s="29" t="str">
        <f t="shared" si="62"/>
        <v/>
      </c>
      <c r="L229" s="29" t="str">
        <f t="shared" si="63"/>
        <v/>
      </c>
      <c r="M229" s="29" t="str">
        <f t="shared" si="64"/>
        <v/>
      </c>
      <c r="N229" s="29" t="str">
        <f t="shared" si="65"/>
        <v/>
      </c>
      <c r="O229" s="29" t="str">
        <f t="shared" si="66"/>
        <v/>
      </c>
      <c r="P229" s="33" t="str">
        <f t="shared" si="67"/>
        <v/>
      </c>
    </row>
    <row r="230" spans="5:16" x14ac:dyDescent="0.45">
      <c r="E230" s="29" t="str">
        <f t="shared" si="62"/>
        <v/>
      </c>
      <c r="L230" s="29" t="str">
        <f t="shared" si="63"/>
        <v/>
      </c>
      <c r="M230" s="29" t="str">
        <f t="shared" si="64"/>
        <v/>
      </c>
      <c r="N230" s="29" t="str">
        <f t="shared" si="65"/>
        <v/>
      </c>
      <c r="O230" s="29" t="str">
        <f t="shared" si="66"/>
        <v/>
      </c>
      <c r="P230" s="33" t="str">
        <f t="shared" si="67"/>
        <v/>
      </c>
    </row>
    <row r="231" spans="5:16" x14ac:dyDescent="0.45">
      <c r="E231" s="29" t="str">
        <f t="shared" si="62"/>
        <v/>
      </c>
      <c r="L231" s="29" t="str">
        <f t="shared" si="63"/>
        <v/>
      </c>
      <c r="M231" s="29" t="str">
        <f t="shared" si="64"/>
        <v/>
      </c>
      <c r="N231" s="29" t="str">
        <f t="shared" si="65"/>
        <v/>
      </c>
      <c r="O231" s="29" t="str">
        <f t="shared" si="66"/>
        <v/>
      </c>
      <c r="P231" s="33" t="str">
        <f t="shared" si="67"/>
        <v/>
      </c>
    </row>
    <row r="232" spans="5:16" x14ac:dyDescent="0.45">
      <c r="E232" s="29" t="str">
        <f t="shared" si="62"/>
        <v/>
      </c>
      <c r="L232" s="29" t="str">
        <f t="shared" si="63"/>
        <v/>
      </c>
      <c r="M232" s="29" t="str">
        <f t="shared" si="64"/>
        <v/>
      </c>
      <c r="N232" s="29" t="str">
        <f t="shared" si="65"/>
        <v/>
      </c>
      <c r="O232" s="29" t="str">
        <f t="shared" si="66"/>
        <v/>
      </c>
      <c r="P232" s="33" t="str">
        <f t="shared" si="67"/>
        <v/>
      </c>
    </row>
    <row r="233" spans="5:16" x14ac:dyDescent="0.45">
      <c r="E233" s="29" t="str">
        <f t="shared" si="62"/>
        <v/>
      </c>
      <c r="L233" s="29" t="str">
        <f t="shared" si="63"/>
        <v/>
      </c>
      <c r="M233" s="29" t="str">
        <f t="shared" si="64"/>
        <v/>
      </c>
      <c r="N233" s="29" t="str">
        <f t="shared" si="65"/>
        <v/>
      </c>
      <c r="O233" s="29" t="str">
        <f t="shared" si="66"/>
        <v/>
      </c>
      <c r="P233" s="33" t="str">
        <f t="shared" si="67"/>
        <v/>
      </c>
    </row>
    <row r="234" spans="5:16" x14ac:dyDescent="0.45">
      <c r="E234" s="29" t="str">
        <f t="shared" si="62"/>
        <v/>
      </c>
      <c r="L234" s="29" t="str">
        <f t="shared" si="63"/>
        <v/>
      </c>
      <c r="M234" s="29" t="str">
        <f t="shared" si="64"/>
        <v/>
      </c>
      <c r="N234" s="29" t="str">
        <f t="shared" si="65"/>
        <v/>
      </c>
      <c r="O234" s="29" t="str">
        <f t="shared" si="66"/>
        <v/>
      </c>
      <c r="P234" s="33" t="str">
        <f t="shared" si="67"/>
        <v/>
      </c>
    </row>
    <row r="235" spans="5:16" x14ac:dyDescent="0.45">
      <c r="E235" s="29" t="str">
        <f t="shared" si="62"/>
        <v/>
      </c>
      <c r="L235" s="29" t="str">
        <f t="shared" si="63"/>
        <v/>
      </c>
      <c r="M235" s="29" t="str">
        <f t="shared" si="64"/>
        <v/>
      </c>
      <c r="N235" s="29" t="str">
        <f t="shared" si="65"/>
        <v/>
      </c>
      <c r="O235" s="29" t="str">
        <f t="shared" si="66"/>
        <v/>
      </c>
      <c r="P235" s="33" t="str">
        <f t="shared" si="67"/>
        <v/>
      </c>
    </row>
    <row r="236" spans="5:16" x14ac:dyDescent="0.45">
      <c r="E236" s="29" t="str">
        <f t="shared" si="62"/>
        <v/>
      </c>
      <c r="L236" s="29" t="str">
        <f t="shared" si="63"/>
        <v/>
      </c>
      <c r="M236" s="29" t="str">
        <f t="shared" si="64"/>
        <v/>
      </c>
      <c r="N236" s="29" t="str">
        <f t="shared" si="65"/>
        <v/>
      </c>
      <c r="O236" s="29" t="str">
        <f t="shared" si="66"/>
        <v/>
      </c>
      <c r="P236" s="33" t="str">
        <f t="shared" si="67"/>
        <v/>
      </c>
    </row>
    <row r="237" spans="5:16" x14ac:dyDescent="0.45">
      <c r="E237" s="29" t="str">
        <f t="shared" si="62"/>
        <v/>
      </c>
      <c r="L237" s="29" t="str">
        <f t="shared" si="63"/>
        <v/>
      </c>
      <c r="M237" s="29" t="str">
        <f t="shared" si="64"/>
        <v/>
      </c>
      <c r="N237" s="29" t="str">
        <f t="shared" si="65"/>
        <v/>
      </c>
      <c r="O237" s="29" t="str">
        <f t="shared" si="66"/>
        <v/>
      </c>
      <c r="P237" s="33" t="str">
        <f t="shared" si="67"/>
        <v/>
      </c>
    </row>
    <row r="238" spans="5:16" x14ac:dyDescent="0.45">
      <c r="E238" s="29" t="str">
        <f t="shared" si="62"/>
        <v/>
      </c>
      <c r="L238" s="29" t="str">
        <f t="shared" si="63"/>
        <v/>
      </c>
      <c r="M238" s="29" t="str">
        <f t="shared" si="64"/>
        <v/>
      </c>
      <c r="N238" s="29" t="str">
        <f t="shared" si="65"/>
        <v/>
      </c>
      <c r="O238" s="29" t="str">
        <f t="shared" si="66"/>
        <v/>
      </c>
      <c r="P238" s="33" t="str">
        <f t="shared" si="67"/>
        <v/>
      </c>
    </row>
    <row r="239" spans="5:16" x14ac:dyDescent="0.45">
      <c r="E239" s="29" t="str">
        <f t="shared" si="62"/>
        <v/>
      </c>
      <c r="L239" s="29" t="str">
        <f t="shared" si="63"/>
        <v/>
      </c>
      <c r="M239" s="29" t="str">
        <f t="shared" si="64"/>
        <v/>
      </c>
      <c r="N239" s="29" t="str">
        <f t="shared" si="65"/>
        <v/>
      </c>
      <c r="O239" s="29" t="str">
        <f t="shared" si="66"/>
        <v/>
      </c>
      <c r="P239" s="33" t="str">
        <f t="shared" si="67"/>
        <v/>
      </c>
    </row>
    <row r="240" spans="5:16" x14ac:dyDescent="0.45">
      <c r="E240" s="29" t="str">
        <f t="shared" si="62"/>
        <v/>
      </c>
      <c r="L240" s="29" t="str">
        <f t="shared" si="63"/>
        <v/>
      </c>
      <c r="M240" s="29" t="str">
        <f t="shared" si="64"/>
        <v/>
      </c>
      <c r="N240" s="29" t="str">
        <f t="shared" si="65"/>
        <v/>
      </c>
      <c r="O240" s="29" t="str">
        <f t="shared" si="66"/>
        <v/>
      </c>
      <c r="P240" s="33" t="str">
        <f t="shared" si="67"/>
        <v/>
      </c>
    </row>
    <row r="241" spans="5:16" x14ac:dyDescent="0.45">
      <c r="E241" s="29" t="str">
        <f t="shared" si="62"/>
        <v/>
      </c>
      <c r="L241" s="29" t="str">
        <f t="shared" si="63"/>
        <v/>
      </c>
      <c r="M241" s="29" t="str">
        <f t="shared" si="64"/>
        <v/>
      </c>
      <c r="N241" s="29" t="str">
        <f t="shared" si="65"/>
        <v/>
      </c>
      <c r="O241" s="29" t="str">
        <f t="shared" si="66"/>
        <v/>
      </c>
      <c r="P241" s="33" t="str">
        <f t="shared" si="67"/>
        <v/>
      </c>
    </row>
    <row r="242" spans="5:16" x14ac:dyDescent="0.45">
      <c r="E242" s="29" t="str">
        <f t="shared" si="62"/>
        <v/>
      </c>
      <c r="L242" s="29" t="str">
        <f t="shared" si="63"/>
        <v/>
      </c>
      <c r="M242" s="29" t="str">
        <f t="shared" si="64"/>
        <v/>
      </c>
      <c r="N242" s="29" t="str">
        <f t="shared" si="65"/>
        <v/>
      </c>
      <c r="O242" s="29" t="str">
        <f t="shared" si="66"/>
        <v/>
      </c>
      <c r="P242" s="33" t="str">
        <f t="shared" si="67"/>
        <v/>
      </c>
    </row>
    <row r="243" spans="5:16" x14ac:dyDescent="0.45">
      <c r="E243" s="29" t="str">
        <f t="shared" si="62"/>
        <v/>
      </c>
      <c r="L243" s="29" t="str">
        <f t="shared" si="63"/>
        <v/>
      </c>
      <c r="M243" s="29" t="str">
        <f t="shared" si="64"/>
        <v/>
      </c>
      <c r="N243" s="29" t="str">
        <f t="shared" si="65"/>
        <v/>
      </c>
      <c r="O243" s="29" t="str">
        <f t="shared" si="66"/>
        <v/>
      </c>
      <c r="P243" s="33" t="str">
        <f t="shared" si="67"/>
        <v/>
      </c>
    </row>
    <row r="244" spans="5:16" x14ac:dyDescent="0.45">
      <c r="E244" s="29" t="str">
        <f t="shared" si="62"/>
        <v/>
      </c>
      <c r="L244" s="29" t="str">
        <f t="shared" si="63"/>
        <v/>
      </c>
      <c r="M244" s="29" t="str">
        <f t="shared" si="64"/>
        <v/>
      </c>
      <c r="N244" s="29" t="str">
        <f t="shared" si="65"/>
        <v/>
      </c>
      <c r="O244" s="29" t="str">
        <f t="shared" si="66"/>
        <v/>
      </c>
      <c r="P244" s="33" t="str">
        <f t="shared" si="67"/>
        <v/>
      </c>
    </row>
    <row r="245" spans="5:16" x14ac:dyDescent="0.45">
      <c r="E245" s="29" t="str">
        <f t="shared" si="62"/>
        <v/>
      </c>
      <c r="L245" s="29" t="str">
        <f t="shared" si="63"/>
        <v/>
      </c>
      <c r="M245" s="29" t="str">
        <f t="shared" si="64"/>
        <v/>
      </c>
      <c r="N245" s="29" t="str">
        <f t="shared" si="65"/>
        <v/>
      </c>
      <c r="O245" s="29" t="str">
        <f t="shared" si="66"/>
        <v/>
      </c>
      <c r="P245" s="33" t="str">
        <f t="shared" si="67"/>
        <v/>
      </c>
    </row>
    <row r="246" spans="5:16" x14ac:dyDescent="0.45">
      <c r="E246" s="29" t="str">
        <f t="shared" si="62"/>
        <v/>
      </c>
      <c r="L246" s="29" t="str">
        <f t="shared" si="63"/>
        <v/>
      </c>
      <c r="M246" s="29" t="str">
        <f t="shared" si="64"/>
        <v/>
      </c>
      <c r="N246" s="29" t="str">
        <f t="shared" si="65"/>
        <v/>
      </c>
      <c r="O246" s="29" t="str">
        <f t="shared" si="66"/>
        <v/>
      </c>
      <c r="P246" s="33" t="str">
        <f t="shared" si="67"/>
        <v/>
      </c>
    </row>
    <row r="247" spans="5:16" x14ac:dyDescent="0.45">
      <c r="E247" s="29" t="str">
        <f t="shared" si="62"/>
        <v/>
      </c>
      <c r="L247" s="29" t="str">
        <f t="shared" si="63"/>
        <v/>
      </c>
      <c r="M247" s="29" t="str">
        <f t="shared" si="64"/>
        <v/>
      </c>
      <c r="N247" s="29" t="str">
        <f t="shared" si="65"/>
        <v/>
      </c>
      <c r="O247" s="29" t="str">
        <f t="shared" si="66"/>
        <v/>
      </c>
      <c r="P247" s="33" t="str">
        <f t="shared" si="67"/>
        <v/>
      </c>
    </row>
    <row r="248" spans="5:16" x14ac:dyDescent="0.45">
      <c r="E248" s="29" t="str">
        <f t="shared" si="62"/>
        <v/>
      </c>
      <c r="L248" s="29" t="str">
        <f t="shared" si="63"/>
        <v/>
      </c>
      <c r="M248" s="29" t="str">
        <f t="shared" si="64"/>
        <v/>
      </c>
      <c r="N248" s="29" t="str">
        <f t="shared" si="65"/>
        <v/>
      </c>
      <c r="O248" s="29" t="str">
        <f t="shared" si="66"/>
        <v/>
      </c>
      <c r="P248" s="33" t="str">
        <f t="shared" si="67"/>
        <v/>
      </c>
    </row>
    <row r="249" spans="5:16" x14ac:dyDescent="0.45">
      <c r="E249" s="29" t="str">
        <f t="shared" si="62"/>
        <v/>
      </c>
      <c r="L249" s="29" t="str">
        <f t="shared" si="63"/>
        <v/>
      </c>
      <c r="M249" s="29" t="str">
        <f t="shared" si="64"/>
        <v/>
      </c>
      <c r="N249" s="29" t="str">
        <f t="shared" si="65"/>
        <v/>
      </c>
      <c r="O249" s="29" t="str">
        <f t="shared" si="66"/>
        <v/>
      </c>
      <c r="P249" s="33" t="str">
        <f t="shared" si="67"/>
        <v/>
      </c>
    </row>
    <row r="250" spans="5:16" x14ac:dyDescent="0.45">
      <c r="E250" s="29" t="str">
        <f t="shared" si="62"/>
        <v/>
      </c>
      <c r="L250" s="29" t="str">
        <f t="shared" si="63"/>
        <v/>
      </c>
      <c r="M250" s="29" t="str">
        <f t="shared" si="64"/>
        <v/>
      </c>
      <c r="N250" s="29" t="str">
        <f t="shared" si="65"/>
        <v/>
      </c>
      <c r="O250" s="29" t="str">
        <f t="shared" si="66"/>
        <v/>
      </c>
      <c r="P250" s="33" t="str">
        <f t="shared" si="67"/>
        <v/>
      </c>
    </row>
    <row r="251" spans="5:16" x14ac:dyDescent="0.45">
      <c r="E251" s="29" t="str">
        <f t="shared" si="62"/>
        <v/>
      </c>
      <c r="L251" s="29" t="str">
        <f t="shared" si="63"/>
        <v/>
      </c>
      <c r="M251" s="29" t="str">
        <f t="shared" si="64"/>
        <v/>
      </c>
      <c r="N251" s="29" t="str">
        <f t="shared" si="65"/>
        <v/>
      </c>
      <c r="O251" s="29" t="str">
        <f t="shared" si="66"/>
        <v/>
      </c>
      <c r="P251" s="33" t="str">
        <f t="shared" si="67"/>
        <v/>
      </c>
    </row>
    <row r="252" spans="5:16" x14ac:dyDescent="0.45">
      <c r="E252" s="29" t="str">
        <f t="shared" si="62"/>
        <v/>
      </c>
      <c r="L252" s="29" t="str">
        <f t="shared" si="63"/>
        <v/>
      </c>
      <c r="M252" s="29" t="str">
        <f t="shared" si="64"/>
        <v/>
      </c>
      <c r="N252" s="29" t="str">
        <f t="shared" si="65"/>
        <v/>
      </c>
      <c r="O252" s="29" t="str">
        <f t="shared" si="66"/>
        <v/>
      </c>
      <c r="P252" s="33" t="str">
        <f t="shared" si="67"/>
        <v/>
      </c>
    </row>
    <row r="253" spans="5:16" x14ac:dyDescent="0.45">
      <c r="E253" s="29" t="str">
        <f t="shared" si="62"/>
        <v/>
      </c>
      <c r="L253" s="29" t="str">
        <f t="shared" si="63"/>
        <v/>
      </c>
      <c r="M253" s="29" t="str">
        <f t="shared" si="64"/>
        <v/>
      </c>
      <c r="N253" s="29" t="str">
        <f t="shared" si="65"/>
        <v/>
      </c>
      <c r="O253" s="29" t="str">
        <f t="shared" si="66"/>
        <v/>
      </c>
      <c r="P253" s="33" t="str">
        <f t="shared" si="67"/>
        <v/>
      </c>
    </row>
    <row r="254" spans="5:16" x14ac:dyDescent="0.45">
      <c r="E254" s="29" t="str">
        <f t="shared" si="62"/>
        <v/>
      </c>
      <c r="L254" s="29" t="str">
        <f t="shared" si="63"/>
        <v/>
      </c>
      <c r="M254" s="29" t="str">
        <f t="shared" si="64"/>
        <v/>
      </c>
      <c r="N254" s="29" t="str">
        <f t="shared" si="65"/>
        <v/>
      </c>
      <c r="O254" s="29" t="str">
        <f t="shared" si="66"/>
        <v/>
      </c>
      <c r="P254" s="33" t="str">
        <f t="shared" si="67"/>
        <v/>
      </c>
    </row>
    <row r="255" spans="5:16" x14ac:dyDescent="0.45">
      <c r="E255" s="29" t="str">
        <f t="shared" si="62"/>
        <v/>
      </c>
      <c r="L255" s="29" t="str">
        <f t="shared" si="63"/>
        <v/>
      </c>
      <c r="M255" s="29" t="str">
        <f t="shared" si="64"/>
        <v/>
      </c>
      <c r="N255" s="29" t="str">
        <f t="shared" si="65"/>
        <v/>
      </c>
      <c r="O255" s="29" t="str">
        <f t="shared" si="66"/>
        <v/>
      </c>
      <c r="P255" s="33" t="str">
        <f t="shared" si="67"/>
        <v/>
      </c>
    </row>
    <row r="256" spans="5:16" x14ac:dyDescent="0.45">
      <c r="E256" s="29" t="str">
        <f t="shared" si="62"/>
        <v/>
      </c>
      <c r="L256" s="29" t="str">
        <f t="shared" si="63"/>
        <v/>
      </c>
      <c r="M256" s="29" t="str">
        <f t="shared" si="64"/>
        <v/>
      </c>
      <c r="N256" s="29" t="str">
        <f t="shared" si="65"/>
        <v/>
      </c>
      <c r="O256" s="29" t="str">
        <f t="shared" si="66"/>
        <v/>
      </c>
      <c r="P256" s="33" t="str">
        <f t="shared" si="67"/>
        <v/>
      </c>
    </row>
    <row r="257" spans="5:16" x14ac:dyDescent="0.45">
      <c r="E257" s="29" t="str">
        <f t="shared" si="62"/>
        <v/>
      </c>
      <c r="L257" s="29" t="str">
        <f t="shared" si="63"/>
        <v/>
      </c>
      <c r="M257" s="29" t="str">
        <f t="shared" si="64"/>
        <v/>
      </c>
      <c r="N257" s="29" t="str">
        <f t="shared" si="65"/>
        <v/>
      </c>
      <c r="O257" s="29" t="str">
        <f t="shared" si="66"/>
        <v/>
      </c>
      <c r="P257" s="33" t="str">
        <f t="shared" si="67"/>
        <v/>
      </c>
    </row>
    <row r="258" spans="5:16" x14ac:dyDescent="0.45">
      <c r="E258" s="29" t="str">
        <f t="shared" si="62"/>
        <v/>
      </c>
      <c r="L258" s="29" t="str">
        <f t="shared" si="63"/>
        <v/>
      </c>
      <c r="M258" s="29" t="str">
        <f t="shared" si="64"/>
        <v/>
      </c>
      <c r="N258" s="29" t="str">
        <f t="shared" si="65"/>
        <v/>
      </c>
      <c r="O258" s="29" t="str">
        <f t="shared" si="66"/>
        <v/>
      </c>
      <c r="P258" s="33" t="str">
        <f t="shared" si="67"/>
        <v/>
      </c>
    </row>
    <row r="259" spans="5:16" x14ac:dyDescent="0.45">
      <c r="E259" s="29" t="str">
        <f t="shared" si="62"/>
        <v/>
      </c>
      <c r="L259" s="29" t="str">
        <f t="shared" si="63"/>
        <v/>
      </c>
      <c r="M259" s="29" t="str">
        <f t="shared" si="64"/>
        <v/>
      </c>
      <c r="N259" s="29" t="str">
        <f t="shared" si="65"/>
        <v/>
      </c>
      <c r="O259" s="29" t="str">
        <f t="shared" si="66"/>
        <v/>
      </c>
      <c r="P259" s="33" t="str">
        <f t="shared" si="67"/>
        <v/>
      </c>
    </row>
    <row r="260" spans="5:16" x14ac:dyDescent="0.45">
      <c r="E260" s="29" t="str">
        <f t="shared" si="62"/>
        <v/>
      </c>
      <c r="L260" s="29" t="str">
        <f t="shared" si="63"/>
        <v/>
      </c>
      <c r="M260" s="29" t="str">
        <f t="shared" si="64"/>
        <v/>
      </c>
      <c r="N260" s="29" t="str">
        <f t="shared" si="65"/>
        <v/>
      </c>
      <c r="O260" s="29" t="str">
        <f t="shared" si="66"/>
        <v/>
      </c>
      <c r="P260" s="33" t="str">
        <f t="shared" si="67"/>
        <v/>
      </c>
    </row>
    <row r="261" spans="5:16" x14ac:dyDescent="0.45">
      <c r="E261" s="29" t="str">
        <f t="shared" ref="E261:E324" si="68">IF(G261="Y",AG261,"")</f>
        <v/>
      </c>
      <c r="L261" s="29" t="str">
        <f t="shared" ref="L261:L324" si="69">IF(G261="Y", (P261*E261),(""))</f>
        <v/>
      </c>
      <c r="M261" s="29" t="str">
        <f t="shared" ref="M261:M324" si="70">IF(G261="Y", (L261*2),(""))</f>
        <v/>
      </c>
      <c r="N261" s="29" t="str">
        <f t="shared" ref="N261:N324" si="71">IF(G261="Y", (L261*3),(""))</f>
        <v/>
      </c>
      <c r="O261" s="29" t="str">
        <f t="shared" ref="O261:O324" si="72">IF(G261="Y", (L261*4),(""))</f>
        <v/>
      </c>
      <c r="P261" s="33" t="str">
        <f t="shared" ref="P261:P324" si="73">IF(Q261&gt;0,((AcctSize/Q261)/H261),(""))</f>
        <v/>
      </c>
    </row>
    <row r="262" spans="5:16" x14ac:dyDescent="0.45">
      <c r="E262" s="29" t="str">
        <f t="shared" si="68"/>
        <v/>
      </c>
      <c r="L262" s="29" t="str">
        <f t="shared" si="69"/>
        <v/>
      </c>
      <c r="M262" s="29" t="str">
        <f t="shared" si="70"/>
        <v/>
      </c>
      <c r="N262" s="29" t="str">
        <f t="shared" si="71"/>
        <v/>
      </c>
      <c r="O262" s="29" t="str">
        <f t="shared" si="72"/>
        <v/>
      </c>
      <c r="P262" s="33" t="str">
        <f t="shared" si="73"/>
        <v/>
      </c>
    </row>
    <row r="263" spans="5:16" x14ac:dyDescent="0.45">
      <c r="E263" s="29" t="str">
        <f t="shared" si="68"/>
        <v/>
      </c>
      <c r="L263" s="29" t="str">
        <f t="shared" si="69"/>
        <v/>
      </c>
      <c r="M263" s="29" t="str">
        <f t="shared" si="70"/>
        <v/>
      </c>
      <c r="N263" s="29" t="str">
        <f t="shared" si="71"/>
        <v/>
      </c>
      <c r="O263" s="29" t="str">
        <f t="shared" si="72"/>
        <v/>
      </c>
      <c r="P263" s="33" t="str">
        <f t="shared" si="73"/>
        <v/>
      </c>
    </row>
    <row r="264" spans="5:16" x14ac:dyDescent="0.45">
      <c r="E264" s="29" t="str">
        <f t="shared" si="68"/>
        <v/>
      </c>
      <c r="L264" s="29" t="str">
        <f t="shared" si="69"/>
        <v/>
      </c>
      <c r="M264" s="29" t="str">
        <f t="shared" si="70"/>
        <v/>
      </c>
      <c r="N264" s="29" t="str">
        <f t="shared" si="71"/>
        <v/>
      </c>
      <c r="O264" s="29" t="str">
        <f t="shared" si="72"/>
        <v/>
      </c>
      <c r="P264" s="33" t="str">
        <f t="shared" si="73"/>
        <v/>
      </c>
    </row>
    <row r="265" spans="5:16" x14ac:dyDescent="0.45">
      <c r="E265" s="29" t="str">
        <f t="shared" si="68"/>
        <v/>
      </c>
      <c r="L265" s="29" t="str">
        <f t="shared" si="69"/>
        <v/>
      </c>
      <c r="M265" s="29" t="str">
        <f t="shared" si="70"/>
        <v/>
      </c>
      <c r="N265" s="29" t="str">
        <f t="shared" si="71"/>
        <v/>
      </c>
      <c r="O265" s="29" t="str">
        <f t="shared" si="72"/>
        <v/>
      </c>
      <c r="P265" s="33" t="str">
        <f t="shared" si="73"/>
        <v/>
      </c>
    </row>
    <row r="266" spans="5:16" x14ac:dyDescent="0.45">
      <c r="E266" s="29" t="str">
        <f t="shared" si="68"/>
        <v/>
      </c>
      <c r="L266" s="29" t="str">
        <f t="shared" si="69"/>
        <v/>
      </c>
      <c r="M266" s="29" t="str">
        <f t="shared" si="70"/>
        <v/>
      </c>
      <c r="N266" s="29" t="str">
        <f t="shared" si="71"/>
        <v/>
      </c>
      <c r="O266" s="29" t="str">
        <f t="shared" si="72"/>
        <v/>
      </c>
      <c r="P266" s="33" t="str">
        <f t="shared" si="73"/>
        <v/>
      </c>
    </row>
    <row r="267" spans="5:16" x14ac:dyDescent="0.45">
      <c r="E267" s="29" t="str">
        <f t="shared" si="68"/>
        <v/>
      </c>
      <c r="L267" s="29" t="str">
        <f t="shared" si="69"/>
        <v/>
      </c>
      <c r="M267" s="29" t="str">
        <f t="shared" si="70"/>
        <v/>
      </c>
      <c r="N267" s="29" t="str">
        <f t="shared" si="71"/>
        <v/>
      </c>
      <c r="O267" s="29" t="str">
        <f t="shared" si="72"/>
        <v/>
      </c>
      <c r="P267" s="33" t="str">
        <f t="shared" si="73"/>
        <v/>
      </c>
    </row>
    <row r="268" spans="5:16" x14ac:dyDescent="0.45">
      <c r="E268" s="29" t="str">
        <f t="shared" si="68"/>
        <v/>
      </c>
      <c r="L268" s="29" t="str">
        <f t="shared" si="69"/>
        <v/>
      </c>
      <c r="M268" s="29" t="str">
        <f t="shared" si="70"/>
        <v/>
      </c>
      <c r="N268" s="29" t="str">
        <f t="shared" si="71"/>
        <v/>
      </c>
      <c r="O268" s="29" t="str">
        <f t="shared" si="72"/>
        <v/>
      </c>
      <c r="P268" s="33" t="str">
        <f t="shared" si="73"/>
        <v/>
      </c>
    </row>
    <row r="269" spans="5:16" x14ac:dyDescent="0.45">
      <c r="E269" s="29" t="str">
        <f t="shared" si="68"/>
        <v/>
      </c>
      <c r="L269" s="29" t="str">
        <f t="shared" si="69"/>
        <v/>
      </c>
      <c r="M269" s="29" t="str">
        <f t="shared" si="70"/>
        <v/>
      </c>
      <c r="N269" s="29" t="str">
        <f t="shared" si="71"/>
        <v/>
      </c>
      <c r="O269" s="29" t="str">
        <f t="shared" si="72"/>
        <v/>
      </c>
      <c r="P269" s="33" t="str">
        <f t="shared" si="73"/>
        <v/>
      </c>
    </row>
    <row r="270" spans="5:16" x14ac:dyDescent="0.45">
      <c r="E270" s="29" t="str">
        <f t="shared" si="68"/>
        <v/>
      </c>
      <c r="L270" s="29" t="str">
        <f t="shared" si="69"/>
        <v/>
      </c>
      <c r="M270" s="29" t="str">
        <f t="shared" si="70"/>
        <v/>
      </c>
      <c r="N270" s="29" t="str">
        <f t="shared" si="71"/>
        <v/>
      </c>
      <c r="O270" s="29" t="str">
        <f t="shared" si="72"/>
        <v/>
      </c>
      <c r="P270" s="33" t="str">
        <f t="shared" si="73"/>
        <v/>
      </c>
    </row>
    <row r="271" spans="5:16" x14ac:dyDescent="0.45">
      <c r="E271" s="29" t="str">
        <f t="shared" si="68"/>
        <v/>
      </c>
      <c r="L271" s="29" t="str">
        <f t="shared" si="69"/>
        <v/>
      </c>
      <c r="M271" s="29" t="str">
        <f t="shared" si="70"/>
        <v/>
      </c>
      <c r="N271" s="29" t="str">
        <f t="shared" si="71"/>
        <v/>
      </c>
      <c r="O271" s="29" t="str">
        <f t="shared" si="72"/>
        <v/>
      </c>
      <c r="P271" s="33" t="str">
        <f t="shared" si="73"/>
        <v/>
      </c>
    </row>
    <row r="272" spans="5:16" x14ac:dyDescent="0.45">
      <c r="E272" s="29" t="str">
        <f t="shared" si="68"/>
        <v/>
      </c>
      <c r="L272" s="29" t="str">
        <f t="shared" si="69"/>
        <v/>
      </c>
      <c r="M272" s="29" t="str">
        <f t="shared" si="70"/>
        <v/>
      </c>
      <c r="N272" s="29" t="str">
        <f t="shared" si="71"/>
        <v/>
      </c>
      <c r="O272" s="29" t="str">
        <f t="shared" si="72"/>
        <v/>
      </c>
      <c r="P272" s="33" t="str">
        <f t="shared" si="73"/>
        <v/>
      </c>
    </row>
    <row r="273" spans="5:16" x14ac:dyDescent="0.45">
      <c r="E273" s="29" t="str">
        <f t="shared" si="68"/>
        <v/>
      </c>
      <c r="L273" s="29" t="str">
        <f t="shared" si="69"/>
        <v/>
      </c>
      <c r="M273" s="29" t="str">
        <f t="shared" si="70"/>
        <v/>
      </c>
      <c r="N273" s="29" t="str">
        <f t="shared" si="71"/>
        <v/>
      </c>
      <c r="O273" s="29" t="str">
        <f t="shared" si="72"/>
        <v/>
      </c>
      <c r="P273" s="33" t="str">
        <f t="shared" si="73"/>
        <v/>
      </c>
    </row>
    <row r="274" spans="5:16" x14ac:dyDescent="0.45">
      <c r="E274" s="29" t="str">
        <f t="shared" si="68"/>
        <v/>
      </c>
      <c r="L274" s="29" t="str">
        <f t="shared" si="69"/>
        <v/>
      </c>
      <c r="M274" s="29" t="str">
        <f t="shared" si="70"/>
        <v/>
      </c>
      <c r="N274" s="29" t="str">
        <f t="shared" si="71"/>
        <v/>
      </c>
      <c r="O274" s="29" t="str">
        <f t="shared" si="72"/>
        <v/>
      </c>
      <c r="P274" s="33" t="str">
        <f t="shared" si="73"/>
        <v/>
      </c>
    </row>
    <row r="275" spans="5:16" x14ac:dyDescent="0.45">
      <c r="E275" s="29" t="str">
        <f t="shared" si="68"/>
        <v/>
      </c>
      <c r="L275" s="29" t="str">
        <f t="shared" si="69"/>
        <v/>
      </c>
      <c r="M275" s="29" t="str">
        <f t="shared" si="70"/>
        <v/>
      </c>
      <c r="N275" s="29" t="str">
        <f t="shared" si="71"/>
        <v/>
      </c>
      <c r="O275" s="29" t="str">
        <f t="shared" si="72"/>
        <v/>
      </c>
      <c r="P275" s="33" t="str">
        <f t="shared" si="73"/>
        <v/>
      </c>
    </row>
    <row r="276" spans="5:16" x14ac:dyDescent="0.45">
      <c r="E276" s="29" t="str">
        <f t="shared" si="68"/>
        <v/>
      </c>
      <c r="L276" s="29" t="str">
        <f t="shared" si="69"/>
        <v/>
      </c>
      <c r="M276" s="29" t="str">
        <f t="shared" si="70"/>
        <v/>
      </c>
      <c r="N276" s="29" t="str">
        <f t="shared" si="71"/>
        <v/>
      </c>
      <c r="O276" s="29" t="str">
        <f t="shared" si="72"/>
        <v/>
      </c>
      <c r="P276" s="33" t="str">
        <f t="shared" si="73"/>
        <v/>
      </c>
    </row>
    <row r="277" spans="5:16" x14ac:dyDescent="0.45">
      <c r="E277" s="29" t="str">
        <f t="shared" si="68"/>
        <v/>
      </c>
      <c r="L277" s="29" t="str">
        <f t="shared" si="69"/>
        <v/>
      </c>
      <c r="M277" s="29" t="str">
        <f t="shared" si="70"/>
        <v/>
      </c>
      <c r="N277" s="29" t="str">
        <f t="shared" si="71"/>
        <v/>
      </c>
      <c r="O277" s="29" t="str">
        <f t="shared" si="72"/>
        <v/>
      </c>
      <c r="P277" s="33" t="str">
        <f t="shared" si="73"/>
        <v/>
      </c>
    </row>
    <row r="278" spans="5:16" x14ac:dyDescent="0.45">
      <c r="E278" s="29" t="str">
        <f t="shared" si="68"/>
        <v/>
      </c>
      <c r="L278" s="29" t="str">
        <f t="shared" si="69"/>
        <v/>
      </c>
      <c r="M278" s="29" t="str">
        <f t="shared" si="70"/>
        <v/>
      </c>
      <c r="N278" s="29" t="str">
        <f t="shared" si="71"/>
        <v/>
      </c>
      <c r="O278" s="29" t="str">
        <f t="shared" si="72"/>
        <v/>
      </c>
      <c r="P278" s="33" t="str">
        <f t="shared" si="73"/>
        <v/>
      </c>
    </row>
    <row r="279" spans="5:16" x14ac:dyDescent="0.45">
      <c r="E279" s="29" t="str">
        <f t="shared" si="68"/>
        <v/>
      </c>
      <c r="L279" s="29" t="str">
        <f t="shared" si="69"/>
        <v/>
      </c>
      <c r="M279" s="29" t="str">
        <f t="shared" si="70"/>
        <v/>
      </c>
      <c r="N279" s="29" t="str">
        <f t="shared" si="71"/>
        <v/>
      </c>
      <c r="O279" s="29" t="str">
        <f t="shared" si="72"/>
        <v/>
      </c>
      <c r="P279" s="33" t="str">
        <f t="shared" si="73"/>
        <v/>
      </c>
    </row>
    <row r="280" spans="5:16" x14ac:dyDescent="0.45">
      <c r="E280" s="29" t="str">
        <f t="shared" si="68"/>
        <v/>
      </c>
      <c r="L280" s="29" t="str">
        <f t="shared" si="69"/>
        <v/>
      </c>
      <c r="M280" s="29" t="str">
        <f t="shared" si="70"/>
        <v/>
      </c>
      <c r="N280" s="29" t="str">
        <f t="shared" si="71"/>
        <v/>
      </c>
      <c r="O280" s="29" t="str">
        <f t="shared" si="72"/>
        <v/>
      </c>
      <c r="P280" s="33" t="str">
        <f t="shared" si="73"/>
        <v/>
      </c>
    </row>
    <row r="281" spans="5:16" x14ac:dyDescent="0.45">
      <c r="E281" s="29" t="str">
        <f t="shared" si="68"/>
        <v/>
      </c>
      <c r="L281" s="29" t="str">
        <f t="shared" si="69"/>
        <v/>
      </c>
      <c r="M281" s="29" t="str">
        <f t="shared" si="70"/>
        <v/>
      </c>
      <c r="N281" s="29" t="str">
        <f t="shared" si="71"/>
        <v/>
      </c>
      <c r="O281" s="29" t="str">
        <f t="shared" si="72"/>
        <v/>
      </c>
      <c r="P281" s="33" t="str">
        <f t="shared" si="73"/>
        <v/>
      </c>
    </row>
    <row r="282" spans="5:16" x14ac:dyDescent="0.45">
      <c r="E282" s="29" t="str">
        <f t="shared" si="68"/>
        <v/>
      </c>
      <c r="L282" s="29" t="str">
        <f t="shared" si="69"/>
        <v/>
      </c>
      <c r="M282" s="29" t="str">
        <f t="shared" si="70"/>
        <v/>
      </c>
      <c r="N282" s="29" t="str">
        <f t="shared" si="71"/>
        <v/>
      </c>
      <c r="O282" s="29" t="str">
        <f t="shared" si="72"/>
        <v/>
      </c>
      <c r="P282" s="33" t="str">
        <f t="shared" si="73"/>
        <v/>
      </c>
    </row>
    <row r="283" spans="5:16" x14ac:dyDescent="0.45">
      <c r="E283" s="29" t="str">
        <f t="shared" si="68"/>
        <v/>
      </c>
      <c r="L283" s="29" t="str">
        <f t="shared" si="69"/>
        <v/>
      </c>
      <c r="M283" s="29" t="str">
        <f t="shared" si="70"/>
        <v/>
      </c>
      <c r="N283" s="29" t="str">
        <f t="shared" si="71"/>
        <v/>
      </c>
      <c r="O283" s="29" t="str">
        <f t="shared" si="72"/>
        <v/>
      </c>
      <c r="P283" s="33" t="str">
        <f t="shared" si="73"/>
        <v/>
      </c>
    </row>
    <row r="284" spans="5:16" x14ac:dyDescent="0.45">
      <c r="E284" s="29" t="str">
        <f t="shared" si="68"/>
        <v/>
      </c>
      <c r="L284" s="29" t="str">
        <f t="shared" si="69"/>
        <v/>
      </c>
      <c r="M284" s="29" t="str">
        <f t="shared" si="70"/>
        <v/>
      </c>
      <c r="N284" s="29" t="str">
        <f t="shared" si="71"/>
        <v/>
      </c>
      <c r="O284" s="29" t="str">
        <f t="shared" si="72"/>
        <v/>
      </c>
      <c r="P284" s="33" t="str">
        <f t="shared" si="73"/>
        <v/>
      </c>
    </row>
    <row r="285" spans="5:16" x14ac:dyDescent="0.45">
      <c r="E285" s="29" t="str">
        <f t="shared" si="68"/>
        <v/>
      </c>
      <c r="L285" s="29" t="str">
        <f t="shared" si="69"/>
        <v/>
      </c>
      <c r="M285" s="29" t="str">
        <f t="shared" si="70"/>
        <v/>
      </c>
      <c r="N285" s="29" t="str">
        <f t="shared" si="71"/>
        <v/>
      </c>
      <c r="O285" s="29" t="str">
        <f t="shared" si="72"/>
        <v/>
      </c>
      <c r="P285" s="33" t="str">
        <f t="shared" si="73"/>
        <v/>
      </c>
    </row>
    <row r="286" spans="5:16" x14ac:dyDescent="0.45">
      <c r="E286" s="29" t="str">
        <f t="shared" si="68"/>
        <v/>
      </c>
      <c r="L286" s="29" t="str">
        <f t="shared" si="69"/>
        <v/>
      </c>
      <c r="M286" s="29" t="str">
        <f t="shared" si="70"/>
        <v/>
      </c>
      <c r="N286" s="29" t="str">
        <f t="shared" si="71"/>
        <v/>
      </c>
      <c r="O286" s="29" t="str">
        <f t="shared" si="72"/>
        <v/>
      </c>
      <c r="P286" s="33" t="str">
        <f t="shared" si="73"/>
        <v/>
      </c>
    </row>
    <row r="287" spans="5:16" x14ac:dyDescent="0.45">
      <c r="E287" s="29" t="str">
        <f t="shared" si="68"/>
        <v/>
      </c>
      <c r="L287" s="29" t="str">
        <f t="shared" si="69"/>
        <v/>
      </c>
      <c r="M287" s="29" t="str">
        <f t="shared" si="70"/>
        <v/>
      </c>
      <c r="N287" s="29" t="str">
        <f t="shared" si="71"/>
        <v/>
      </c>
      <c r="O287" s="29" t="str">
        <f t="shared" si="72"/>
        <v/>
      </c>
      <c r="P287" s="33" t="str">
        <f t="shared" si="73"/>
        <v/>
      </c>
    </row>
    <row r="288" spans="5:16" x14ac:dyDescent="0.45">
      <c r="E288" s="29" t="str">
        <f t="shared" si="68"/>
        <v/>
      </c>
      <c r="L288" s="29" t="str">
        <f t="shared" si="69"/>
        <v/>
      </c>
      <c r="M288" s="29" t="str">
        <f t="shared" si="70"/>
        <v/>
      </c>
      <c r="N288" s="29" t="str">
        <f t="shared" si="71"/>
        <v/>
      </c>
      <c r="O288" s="29" t="str">
        <f t="shared" si="72"/>
        <v/>
      </c>
      <c r="P288" s="33" t="str">
        <f t="shared" si="73"/>
        <v/>
      </c>
    </row>
    <row r="289" spans="5:16" x14ac:dyDescent="0.45">
      <c r="E289" s="29" t="str">
        <f t="shared" si="68"/>
        <v/>
      </c>
      <c r="L289" s="29" t="str">
        <f t="shared" si="69"/>
        <v/>
      </c>
      <c r="M289" s="29" t="str">
        <f t="shared" si="70"/>
        <v/>
      </c>
      <c r="N289" s="29" t="str">
        <f t="shared" si="71"/>
        <v/>
      </c>
      <c r="O289" s="29" t="str">
        <f t="shared" si="72"/>
        <v/>
      </c>
      <c r="P289" s="33" t="str">
        <f t="shared" si="73"/>
        <v/>
      </c>
    </row>
    <row r="290" spans="5:16" x14ac:dyDescent="0.45">
      <c r="E290" s="29" t="str">
        <f t="shared" si="68"/>
        <v/>
      </c>
      <c r="L290" s="29" t="str">
        <f t="shared" si="69"/>
        <v/>
      </c>
      <c r="M290" s="29" t="str">
        <f t="shared" si="70"/>
        <v/>
      </c>
      <c r="N290" s="29" t="str">
        <f t="shared" si="71"/>
        <v/>
      </c>
      <c r="O290" s="29" t="str">
        <f t="shared" si="72"/>
        <v/>
      </c>
      <c r="P290" s="33" t="str">
        <f t="shared" si="73"/>
        <v/>
      </c>
    </row>
    <row r="291" spans="5:16" x14ac:dyDescent="0.45">
      <c r="E291" s="29" t="str">
        <f t="shared" si="68"/>
        <v/>
      </c>
      <c r="L291" s="29" t="str">
        <f t="shared" si="69"/>
        <v/>
      </c>
      <c r="M291" s="29" t="str">
        <f t="shared" si="70"/>
        <v/>
      </c>
      <c r="N291" s="29" t="str">
        <f t="shared" si="71"/>
        <v/>
      </c>
      <c r="O291" s="29" t="str">
        <f t="shared" si="72"/>
        <v/>
      </c>
      <c r="P291" s="33" t="str">
        <f t="shared" si="73"/>
        <v/>
      </c>
    </row>
    <row r="292" spans="5:16" x14ac:dyDescent="0.45">
      <c r="E292" s="29" t="str">
        <f t="shared" si="68"/>
        <v/>
      </c>
      <c r="L292" s="29" t="str">
        <f t="shared" si="69"/>
        <v/>
      </c>
      <c r="M292" s="29" t="str">
        <f t="shared" si="70"/>
        <v/>
      </c>
      <c r="N292" s="29" t="str">
        <f t="shared" si="71"/>
        <v/>
      </c>
      <c r="O292" s="29" t="str">
        <f t="shared" si="72"/>
        <v/>
      </c>
      <c r="P292" s="33" t="str">
        <f t="shared" si="73"/>
        <v/>
      </c>
    </row>
    <row r="293" spans="5:16" x14ac:dyDescent="0.45">
      <c r="E293" s="29" t="str">
        <f t="shared" si="68"/>
        <v/>
      </c>
      <c r="L293" s="29" t="str">
        <f t="shared" si="69"/>
        <v/>
      </c>
      <c r="M293" s="29" t="str">
        <f t="shared" si="70"/>
        <v/>
      </c>
      <c r="N293" s="29" t="str">
        <f t="shared" si="71"/>
        <v/>
      </c>
      <c r="O293" s="29" t="str">
        <f t="shared" si="72"/>
        <v/>
      </c>
      <c r="P293" s="33" t="str">
        <f t="shared" si="73"/>
        <v/>
      </c>
    </row>
    <row r="294" spans="5:16" x14ac:dyDescent="0.45">
      <c r="E294" s="29" t="str">
        <f t="shared" si="68"/>
        <v/>
      </c>
      <c r="L294" s="29" t="str">
        <f t="shared" si="69"/>
        <v/>
      </c>
      <c r="M294" s="29" t="str">
        <f t="shared" si="70"/>
        <v/>
      </c>
      <c r="N294" s="29" t="str">
        <f t="shared" si="71"/>
        <v/>
      </c>
      <c r="O294" s="29" t="str">
        <f t="shared" si="72"/>
        <v/>
      </c>
      <c r="P294" s="33" t="str">
        <f t="shared" si="73"/>
        <v/>
      </c>
    </row>
    <row r="295" spans="5:16" x14ac:dyDescent="0.45">
      <c r="E295" s="29" t="str">
        <f t="shared" si="68"/>
        <v/>
      </c>
      <c r="L295" s="29" t="str">
        <f t="shared" si="69"/>
        <v/>
      </c>
      <c r="M295" s="29" t="str">
        <f t="shared" si="70"/>
        <v/>
      </c>
      <c r="N295" s="29" t="str">
        <f t="shared" si="71"/>
        <v/>
      </c>
      <c r="O295" s="29" t="str">
        <f t="shared" si="72"/>
        <v/>
      </c>
      <c r="P295" s="33" t="str">
        <f t="shared" si="73"/>
        <v/>
      </c>
    </row>
    <row r="296" spans="5:16" x14ac:dyDescent="0.45">
      <c r="E296" s="29" t="str">
        <f t="shared" si="68"/>
        <v/>
      </c>
      <c r="L296" s="29" t="str">
        <f t="shared" si="69"/>
        <v/>
      </c>
      <c r="M296" s="29" t="str">
        <f t="shared" si="70"/>
        <v/>
      </c>
      <c r="N296" s="29" t="str">
        <f t="shared" si="71"/>
        <v/>
      </c>
      <c r="O296" s="29" t="str">
        <f t="shared" si="72"/>
        <v/>
      </c>
      <c r="P296" s="33" t="str">
        <f t="shared" si="73"/>
        <v/>
      </c>
    </row>
    <row r="297" spans="5:16" x14ac:dyDescent="0.45">
      <c r="E297" s="29" t="str">
        <f t="shared" si="68"/>
        <v/>
      </c>
      <c r="L297" s="29" t="str">
        <f t="shared" si="69"/>
        <v/>
      </c>
      <c r="M297" s="29" t="str">
        <f t="shared" si="70"/>
        <v/>
      </c>
      <c r="N297" s="29" t="str">
        <f t="shared" si="71"/>
        <v/>
      </c>
      <c r="O297" s="29" t="str">
        <f t="shared" si="72"/>
        <v/>
      </c>
      <c r="P297" s="33" t="str">
        <f t="shared" si="73"/>
        <v/>
      </c>
    </row>
    <row r="298" spans="5:16" x14ac:dyDescent="0.45">
      <c r="E298" s="29" t="str">
        <f t="shared" si="68"/>
        <v/>
      </c>
      <c r="L298" s="29" t="str">
        <f t="shared" si="69"/>
        <v/>
      </c>
      <c r="M298" s="29" t="str">
        <f t="shared" si="70"/>
        <v/>
      </c>
      <c r="N298" s="29" t="str">
        <f t="shared" si="71"/>
        <v/>
      </c>
      <c r="O298" s="29" t="str">
        <f t="shared" si="72"/>
        <v/>
      </c>
      <c r="P298" s="33" t="str">
        <f t="shared" si="73"/>
        <v/>
      </c>
    </row>
    <row r="299" spans="5:16" x14ac:dyDescent="0.45">
      <c r="E299" s="29" t="str">
        <f t="shared" si="68"/>
        <v/>
      </c>
      <c r="L299" s="29" t="str">
        <f t="shared" si="69"/>
        <v/>
      </c>
      <c r="M299" s="29" t="str">
        <f t="shared" si="70"/>
        <v/>
      </c>
      <c r="N299" s="29" t="str">
        <f t="shared" si="71"/>
        <v/>
      </c>
      <c r="O299" s="29" t="str">
        <f t="shared" si="72"/>
        <v/>
      </c>
      <c r="P299" s="33" t="str">
        <f t="shared" si="73"/>
        <v/>
      </c>
    </row>
    <row r="300" spans="5:16" x14ac:dyDescent="0.45">
      <c r="E300" s="29" t="str">
        <f t="shared" si="68"/>
        <v/>
      </c>
      <c r="L300" s="29" t="str">
        <f t="shared" si="69"/>
        <v/>
      </c>
      <c r="M300" s="29" t="str">
        <f t="shared" si="70"/>
        <v/>
      </c>
      <c r="N300" s="29" t="str">
        <f t="shared" si="71"/>
        <v/>
      </c>
      <c r="O300" s="29" t="str">
        <f t="shared" si="72"/>
        <v/>
      </c>
      <c r="P300" s="33" t="str">
        <f t="shared" si="73"/>
        <v/>
      </c>
    </row>
    <row r="301" spans="5:16" x14ac:dyDescent="0.45">
      <c r="E301" s="29" t="str">
        <f t="shared" si="68"/>
        <v/>
      </c>
      <c r="L301" s="29" t="str">
        <f t="shared" si="69"/>
        <v/>
      </c>
      <c r="M301" s="29" t="str">
        <f t="shared" si="70"/>
        <v/>
      </c>
      <c r="N301" s="29" t="str">
        <f t="shared" si="71"/>
        <v/>
      </c>
      <c r="O301" s="29" t="str">
        <f t="shared" si="72"/>
        <v/>
      </c>
      <c r="P301" s="33" t="str">
        <f t="shared" si="73"/>
        <v/>
      </c>
    </row>
    <row r="302" spans="5:16" x14ac:dyDescent="0.45">
      <c r="E302" s="29" t="str">
        <f t="shared" si="68"/>
        <v/>
      </c>
      <c r="L302" s="29" t="str">
        <f t="shared" si="69"/>
        <v/>
      </c>
      <c r="M302" s="29" t="str">
        <f t="shared" si="70"/>
        <v/>
      </c>
      <c r="N302" s="29" t="str">
        <f t="shared" si="71"/>
        <v/>
      </c>
      <c r="O302" s="29" t="str">
        <f t="shared" si="72"/>
        <v/>
      </c>
      <c r="P302" s="33" t="str">
        <f t="shared" si="73"/>
        <v/>
      </c>
    </row>
    <row r="303" spans="5:16" x14ac:dyDescent="0.45">
      <c r="E303" s="29" t="str">
        <f t="shared" si="68"/>
        <v/>
      </c>
      <c r="L303" s="29" t="str">
        <f t="shared" si="69"/>
        <v/>
      </c>
      <c r="M303" s="29" t="str">
        <f t="shared" si="70"/>
        <v/>
      </c>
      <c r="N303" s="29" t="str">
        <f t="shared" si="71"/>
        <v/>
      </c>
      <c r="O303" s="29" t="str">
        <f t="shared" si="72"/>
        <v/>
      </c>
      <c r="P303" s="33" t="str">
        <f t="shared" si="73"/>
        <v/>
      </c>
    </row>
    <row r="304" spans="5:16" x14ac:dyDescent="0.45">
      <c r="E304" s="29" t="str">
        <f t="shared" si="68"/>
        <v/>
      </c>
      <c r="L304" s="29" t="str">
        <f t="shared" si="69"/>
        <v/>
      </c>
      <c r="M304" s="29" t="str">
        <f t="shared" si="70"/>
        <v/>
      </c>
      <c r="N304" s="29" t="str">
        <f t="shared" si="71"/>
        <v/>
      </c>
      <c r="O304" s="29" t="str">
        <f t="shared" si="72"/>
        <v/>
      </c>
      <c r="P304" s="33" t="str">
        <f t="shared" si="73"/>
        <v/>
      </c>
    </row>
    <row r="305" spans="5:16" x14ac:dyDescent="0.45">
      <c r="E305" s="29" t="str">
        <f t="shared" si="68"/>
        <v/>
      </c>
      <c r="L305" s="29" t="str">
        <f t="shared" si="69"/>
        <v/>
      </c>
      <c r="M305" s="29" t="str">
        <f t="shared" si="70"/>
        <v/>
      </c>
      <c r="N305" s="29" t="str">
        <f t="shared" si="71"/>
        <v/>
      </c>
      <c r="O305" s="29" t="str">
        <f t="shared" si="72"/>
        <v/>
      </c>
      <c r="P305" s="33" t="str">
        <f t="shared" si="73"/>
        <v/>
      </c>
    </row>
    <row r="306" spans="5:16" x14ac:dyDescent="0.45">
      <c r="E306" s="29" t="str">
        <f t="shared" si="68"/>
        <v/>
      </c>
      <c r="L306" s="29" t="str">
        <f t="shared" si="69"/>
        <v/>
      </c>
      <c r="M306" s="29" t="str">
        <f t="shared" si="70"/>
        <v/>
      </c>
      <c r="N306" s="29" t="str">
        <f t="shared" si="71"/>
        <v/>
      </c>
      <c r="O306" s="29" t="str">
        <f t="shared" si="72"/>
        <v/>
      </c>
      <c r="P306" s="33" t="str">
        <f t="shared" si="73"/>
        <v/>
      </c>
    </row>
    <row r="307" spans="5:16" x14ac:dyDescent="0.45">
      <c r="E307" s="29" t="str">
        <f t="shared" si="68"/>
        <v/>
      </c>
      <c r="L307" s="29" t="str">
        <f t="shared" si="69"/>
        <v/>
      </c>
      <c r="M307" s="29" t="str">
        <f t="shared" si="70"/>
        <v/>
      </c>
      <c r="N307" s="29" t="str">
        <f t="shared" si="71"/>
        <v/>
      </c>
      <c r="O307" s="29" t="str">
        <f t="shared" si="72"/>
        <v/>
      </c>
      <c r="P307" s="33" t="str">
        <f t="shared" si="73"/>
        <v/>
      </c>
    </row>
    <row r="308" spans="5:16" x14ac:dyDescent="0.45">
      <c r="E308" s="29" t="str">
        <f t="shared" si="68"/>
        <v/>
      </c>
      <c r="L308" s="29" t="str">
        <f t="shared" si="69"/>
        <v/>
      </c>
      <c r="M308" s="29" t="str">
        <f t="shared" si="70"/>
        <v/>
      </c>
      <c r="N308" s="29" t="str">
        <f t="shared" si="71"/>
        <v/>
      </c>
      <c r="O308" s="29" t="str">
        <f t="shared" si="72"/>
        <v/>
      </c>
      <c r="P308" s="33" t="str">
        <f t="shared" si="73"/>
        <v/>
      </c>
    </row>
    <row r="309" spans="5:16" x14ac:dyDescent="0.45">
      <c r="E309" s="29" t="str">
        <f t="shared" si="68"/>
        <v/>
      </c>
      <c r="L309" s="29" t="str">
        <f t="shared" si="69"/>
        <v/>
      </c>
      <c r="M309" s="29" t="str">
        <f t="shared" si="70"/>
        <v/>
      </c>
      <c r="N309" s="29" t="str">
        <f t="shared" si="71"/>
        <v/>
      </c>
      <c r="O309" s="29" t="str">
        <f t="shared" si="72"/>
        <v/>
      </c>
      <c r="P309" s="33" t="str">
        <f t="shared" si="73"/>
        <v/>
      </c>
    </row>
    <row r="310" spans="5:16" x14ac:dyDescent="0.45">
      <c r="E310" s="29" t="str">
        <f t="shared" si="68"/>
        <v/>
      </c>
      <c r="L310" s="29" t="str">
        <f t="shared" si="69"/>
        <v/>
      </c>
      <c r="M310" s="29" t="str">
        <f t="shared" si="70"/>
        <v/>
      </c>
      <c r="N310" s="29" t="str">
        <f t="shared" si="71"/>
        <v/>
      </c>
      <c r="O310" s="29" t="str">
        <f t="shared" si="72"/>
        <v/>
      </c>
      <c r="P310" s="33" t="str">
        <f t="shared" si="73"/>
        <v/>
      </c>
    </row>
    <row r="311" spans="5:16" x14ac:dyDescent="0.45">
      <c r="E311" s="29" t="str">
        <f t="shared" si="68"/>
        <v/>
      </c>
      <c r="L311" s="29" t="str">
        <f t="shared" si="69"/>
        <v/>
      </c>
      <c r="M311" s="29" t="str">
        <f t="shared" si="70"/>
        <v/>
      </c>
      <c r="N311" s="29" t="str">
        <f t="shared" si="71"/>
        <v/>
      </c>
      <c r="O311" s="29" t="str">
        <f t="shared" si="72"/>
        <v/>
      </c>
      <c r="P311" s="33" t="str">
        <f t="shared" si="73"/>
        <v/>
      </c>
    </row>
    <row r="312" spans="5:16" x14ac:dyDescent="0.45">
      <c r="E312" s="29" t="str">
        <f t="shared" si="68"/>
        <v/>
      </c>
      <c r="L312" s="29" t="str">
        <f t="shared" si="69"/>
        <v/>
      </c>
      <c r="M312" s="29" t="str">
        <f t="shared" si="70"/>
        <v/>
      </c>
      <c r="N312" s="29" t="str">
        <f t="shared" si="71"/>
        <v/>
      </c>
      <c r="O312" s="29" t="str">
        <f t="shared" si="72"/>
        <v/>
      </c>
      <c r="P312" s="33" t="str">
        <f t="shared" si="73"/>
        <v/>
      </c>
    </row>
    <row r="313" spans="5:16" x14ac:dyDescent="0.45">
      <c r="E313" s="29" t="str">
        <f t="shared" si="68"/>
        <v/>
      </c>
      <c r="L313" s="29" t="str">
        <f t="shared" si="69"/>
        <v/>
      </c>
      <c r="M313" s="29" t="str">
        <f t="shared" si="70"/>
        <v/>
      </c>
      <c r="N313" s="29" t="str">
        <f t="shared" si="71"/>
        <v/>
      </c>
      <c r="O313" s="29" t="str">
        <f t="shared" si="72"/>
        <v/>
      </c>
      <c r="P313" s="33" t="str">
        <f t="shared" si="73"/>
        <v/>
      </c>
    </row>
    <row r="314" spans="5:16" x14ac:dyDescent="0.45">
      <c r="E314" s="29" t="str">
        <f t="shared" si="68"/>
        <v/>
      </c>
      <c r="L314" s="29" t="str">
        <f t="shared" si="69"/>
        <v/>
      </c>
      <c r="M314" s="29" t="str">
        <f t="shared" si="70"/>
        <v/>
      </c>
      <c r="N314" s="29" t="str">
        <f t="shared" si="71"/>
        <v/>
      </c>
      <c r="O314" s="29" t="str">
        <f t="shared" si="72"/>
        <v/>
      </c>
      <c r="P314" s="33" t="str">
        <f t="shared" si="73"/>
        <v/>
      </c>
    </row>
    <row r="315" spans="5:16" x14ac:dyDescent="0.45">
      <c r="E315" s="29" t="str">
        <f t="shared" si="68"/>
        <v/>
      </c>
      <c r="L315" s="29" t="str">
        <f t="shared" si="69"/>
        <v/>
      </c>
      <c r="M315" s="29" t="str">
        <f t="shared" si="70"/>
        <v/>
      </c>
      <c r="N315" s="29" t="str">
        <f t="shared" si="71"/>
        <v/>
      </c>
      <c r="O315" s="29" t="str">
        <f t="shared" si="72"/>
        <v/>
      </c>
      <c r="P315" s="33" t="str">
        <f t="shared" si="73"/>
        <v/>
      </c>
    </row>
    <row r="316" spans="5:16" x14ac:dyDescent="0.45">
      <c r="E316" s="29" t="str">
        <f t="shared" si="68"/>
        <v/>
      </c>
      <c r="L316" s="29" t="str">
        <f t="shared" si="69"/>
        <v/>
      </c>
      <c r="M316" s="29" t="str">
        <f t="shared" si="70"/>
        <v/>
      </c>
      <c r="N316" s="29" t="str">
        <f t="shared" si="71"/>
        <v/>
      </c>
      <c r="O316" s="29" t="str">
        <f t="shared" si="72"/>
        <v/>
      </c>
      <c r="P316" s="33" t="str">
        <f t="shared" si="73"/>
        <v/>
      </c>
    </row>
    <row r="317" spans="5:16" x14ac:dyDescent="0.45">
      <c r="E317" s="29" t="str">
        <f t="shared" si="68"/>
        <v/>
      </c>
      <c r="L317" s="29" t="str">
        <f t="shared" si="69"/>
        <v/>
      </c>
      <c r="M317" s="29" t="str">
        <f t="shared" si="70"/>
        <v/>
      </c>
      <c r="N317" s="29" t="str">
        <f t="shared" si="71"/>
        <v/>
      </c>
      <c r="O317" s="29" t="str">
        <f t="shared" si="72"/>
        <v/>
      </c>
      <c r="P317" s="33" t="str">
        <f t="shared" si="73"/>
        <v/>
      </c>
    </row>
    <row r="318" spans="5:16" x14ac:dyDescent="0.45">
      <c r="E318" s="29" t="str">
        <f t="shared" si="68"/>
        <v/>
      </c>
      <c r="L318" s="29" t="str">
        <f t="shared" si="69"/>
        <v/>
      </c>
      <c r="M318" s="29" t="str">
        <f t="shared" si="70"/>
        <v/>
      </c>
      <c r="N318" s="29" t="str">
        <f t="shared" si="71"/>
        <v/>
      </c>
      <c r="O318" s="29" t="str">
        <f t="shared" si="72"/>
        <v/>
      </c>
      <c r="P318" s="33" t="str">
        <f t="shared" si="73"/>
        <v/>
      </c>
    </row>
    <row r="319" spans="5:16" x14ac:dyDescent="0.45">
      <c r="E319" s="29" t="str">
        <f t="shared" si="68"/>
        <v/>
      </c>
      <c r="L319" s="29" t="str">
        <f t="shared" si="69"/>
        <v/>
      </c>
      <c r="M319" s="29" t="str">
        <f t="shared" si="70"/>
        <v/>
      </c>
      <c r="N319" s="29" t="str">
        <f t="shared" si="71"/>
        <v/>
      </c>
      <c r="O319" s="29" t="str">
        <f t="shared" si="72"/>
        <v/>
      </c>
      <c r="P319" s="33" t="str">
        <f t="shared" si="73"/>
        <v/>
      </c>
    </row>
    <row r="320" spans="5:16" x14ac:dyDescent="0.45">
      <c r="E320" s="29" t="str">
        <f t="shared" si="68"/>
        <v/>
      </c>
      <c r="L320" s="29" t="str">
        <f t="shared" si="69"/>
        <v/>
      </c>
      <c r="M320" s="29" t="str">
        <f t="shared" si="70"/>
        <v/>
      </c>
      <c r="N320" s="29" t="str">
        <f t="shared" si="71"/>
        <v/>
      </c>
      <c r="O320" s="29" t="str">
        <f t="shared" si="72"/>
        <v/>
      </c>
      <c r="P320" s="33" t="str">
        <f t="shared" si="73"/>
        <v/>
      </c>
    </row>
    <row r="321" spans="5:16" x14ac:dyDescent="0.45">
      <c r="E321" s="29" t="str">
        <f t="shared" si="68"/>
        <v/>
      </c>
      <c r="L321" s="29" t="str">
        <f t="shared" si="69"/>
        <v/>
      </c>
      <c r="M321" s="29" t="str">
        <f t="shared" si="70"/>
        <v/>
      </c>
      <c r="N321" s="29" t="str">
        <f t="shared" si="71"/>
        <v/>
      </c>
      <c r="O321" s="29" t="str">
        <f t="shared" si="72"/>
        <v/>
      </c>
      <c r="P321" s="33" t="str">
        <f t="shared" si="73"/>
        <v/>
      </c>
    </row>
    <row r="322" spans="5:16" x14ac:dyDescent="0.45">
      <c r="E322" s="29" t="str">
        <f t="shared" si="68"/>
        <v/>
      </c>
      <c r="L322" s="29" t="str">
        <f t="shared" si="69"/>
        <v/>
      </c>
      <c r="M322" s="29" t="str">
        <f t="shared" si="70"/>
        <v/>
      </c>
      <c r="N322" s="29" t="str">
        <f t="shared" si="71"/>
        <v/>
      </c>
      <c r="O322" s="29" t="str">
        <f t="shared" si="72"/>
        <v/>
      </c>
      <c r="P322" s="33" t="str">
        <f t="shared" si="73"/>
        <v/>
      </c>
    </row>
    <row r="323" spans="5:16" x14ac:dyDescent="0.45">
      <c r="E323" s="29" t="str">
        <f t="shared" si="68"/>
        <v/>
      </c>
      <c r="L323" s="29" t="str">
        <f t="shared" si="69"/>
        <v/>
      </c>
      <c r="M323" s="29" t="str">
        <f t="shared" si="70"/>
        <v/>
      </c>
      <c r="N323" s="29" t="str">
        <f t="shared" si="71"/>
        <v/>
      </c>
      <c r="O323" s="29" t="str">
        <f t="shared" si="72"/>
        <v/>
      </c>
      <c r="P323" s="33" t="str">
        <f t="shared" si="73"/>
        <v/>
      </c>
    </row>
    <row r="324" spans="5:16" x14ac:dyDescent="0.45">
      <c r="E324" s="29" t="str">
        <f t="shared" si="68"/>
        <v/>
      </c>
      <c r="L324" s="29" t="str">
        <f t="shared" si="69"/>
        <v/>
      </c>
      <c r="M324" s="29" t="str">
        <f t="shared" si="70"/>
        <v/>
      </c>
      <c r="N324" s="29" t="str">
        <f t="shared" si="71"/>
        <v/>
      </c>
      <c r="O324" s="29" t="str">
        <f t="shared" si="72"/>
        <v/>
      </c>
      <c r="P324" s="33" t="str">
        <f t="shared" si="73"/>
        <v/>
      </c>
    </row>
    <row r="325" spans="5:16" x14ac:dyDescent="0.45">
      <c r="E325" s="29" t="str">
        <f t="shared" ref="E325:E388" si="74">IF(G325="Y",AG325,"")</f>
        <v/>
      </c>
      <c r="L325" s="29" t="str">
        <f t="shared" ref="L325:L388" si="75">IF(G325="Y", (P325*E325),(""))</f>
        <v/>
      </c>
      <c r="M325" s="29" t="str">
        <f t="shared" ref="M325:M388" si="76">IF(G325="Y", (L325*2),(""))</f>
        <v/>
      </c>
      <c r="N325" s="29" t="str">
        <f t="shared" ref="N325:N388" si="77">IF(G325="Y", (L325*3),(""))</f>
        <v/>
      </c>
      <c r="O325" s="29" t="str">
        <f t="shared" ref="O325:O388" si="78">IF(G325="Y", (L325*4),(""))</f>
        <v/>
      </c>
      <c r="P325" s="33" t="str">
        <f t="shared" ref="P325:P388" si="79">IF(Q325&gt;0,((AcctSize/Q325)/H325),(""))</f>
        <v/>
      </c>
    </row>
    <row r="326" spans="5:16" x14ac:dyDescent="0.45">
      <c r="E326" s="29" t="str">
        <f t="shared" si="74"/>
        <v/>
      </c>
      <c r="L326" s="29" t="str">
        <f t="shared" si="75"/>
        <v/>
      </c>
      <c r="M326" s="29" t="str">
        <f t="shared" si="76"/>
        <v/>
      </c>
      <c r="N326" s="29" t="str">
        <f t="shared" si="77"/>
        <v/>
      </c>
      <c r="O326" s="29" t="str">
        <f t="shared" si="78"/>
        <v/>
      </c>
      <c r="P326" s="33" t="str">
        <f t="shared" si="79"/>
        <v/>
      </c>
    </row>
    <row r="327" spans="5:16" x14ac:dyDescent="0.45">
      <c r="E327" s="29" t="str">
        <f t="shared" si="74"/>
        <v/>
      </c>
      <c r="L327" s="29" t="str">
        <f t="shared" si="75"/>
        <v/>
      </c>
      <c r="M327" s="29" t="str">
        <f t="shared" si="76"/>
        <v/>
      </c>
      <c r="N327" s="29" t="str">
        <f t="shared" si="77"/>
        <v/>
      </c>
      <c r="O327" s="29" t="str">
        <f t="shared" si="78"/>
        <v/>
      </c>
      <c r="P327" s="33" t="str">
        <f t="shared" si="79"/>
        <v/>
      </c>
    </row>
    <row r="328" spans="5:16" x14ac:dyDescent="0.45">
      <c r="E328" s="29" t="str">
        <f t="shared" si="74"/>
        <v/>
      </c>
      <c r="L328" s="29" t="str">
        <f t="shared" si="75"/>
        <v/>
      </c>
      <c r="M328" s="29" t="str">
        <f t="shared" si="76"/>
        <v/>
      </c>
      <c r="N328" s="29" t="str">
        <f t="shared" si="77"/>
        <v/>
      </c>
      <c r="O328" s="29" t="str">
        <f t="shared" si="78"/>
        <v/>
      </c>
      <c r="P328" s="33" t="str">
        <f t="shared" si="79"/>
        <v/>
      </c>
    </row>
    <row r="329" spans="5:16" x14ac:dyDescent="0.45">
      <c r="E329" s="29" t="str">
        <f t="shared" si="74"/>
        <v/>
      </c>
      <c r="L329" s="29" t="str">
        <f t="shared" si="75"/>
        <v/>
      </c>
      <c r="M329" s="29" t="str">
        <f t="shared" si="76"/>
        <v/>
      </c>
      <c r="N329" s="29" t="str">
        <f t="shared" si="77"/>
        <v/>
      </c>
      <c r="O329" s="29" t="str">
        <f t="shared" si="78"/>
        <v/>
      </c>
      <c r="P329" s="33" t="str">
        <f t="shared" si="79"/>
        <v/>
      </c>
    </row>
    <row r="330" spans="5:16" x14ac:dyDescent="0.45">
      <c r="E330" s="29" t="str">
        <f t="shared" si="74"/>
        <v/>
      </c>
      <c r="L330" s="29" t="str">
        <f t="shared" si="75"/>
        <v/>
      </c>
      <c r="M330" s="29" t="str">
        <f t="shared" si="76"/>
        <v/>
      </c>
      <c r="N330" s="29" t="str">
        <f t="shared" si="77"/>
        <v/>
      </c>
      <c r="O330" s="29" t="str">
        <f t="shared" si="78"/>
        <v/>
      </c>
      <c r="P330" s="33" t="str">
        <f t="shared" si="79"/>
        <v/>
      </c>
    </row>
    <row r="331" spans="5:16" x14ac:dyDescent="0.45">
      <c r="E331" s="29" t="str">
        <f t="shared" si="74"/>
        <v/>
      </c>
      <c r="L331" s="29" t="str">
        <f t="shared" si="75"/>
        <v/>
      </c>
      <c r="M331" s="29" t="str">
        <f t="shared" si="76"/>
        <v/>
      </c>
      <c r="N331" s="29" t="str">
        <f t="shared" si="77"/>
        <v/>
      </c>
      <c r="O331" s="29" t="str">
        <f t="shared" si="78"/>
        <v/>
      </c>
      <c r="P331" s="33" t="str">
        <f t="shared" si="79"/>
        <v/>
      </c>
    </row>
    <row r="332" spans="5:16" x14ac:dyDescent="0.45">
      <c r="E332" s="29" t="str">
        <f t="shared" si="74"/>
        <v/>
      </c>
      <c r="L332" s="29" t="str">
        <f t="shared" si="75"/>
        <v/>
      </c>
      <c r="M332" s="29" t="str">
        <f t="shared" si="76"/>
        <v/>
      </c>
      <c r="N332" s="29" t="str">
        <f t="shared" si="77"/>
        <v/>
      </c>
      <c r="O332" s="29" t="str">
        <f t="shared" si="78"/>
        <v/>
      </c>
      <c r="P332" s="33" t="str">
        <f t="shared" si="79"/>
        <v/>
      </c>
    </row>
    <row r="333" spans="5:16" x14ac:dyDescent="0.45">
      <c r="E333" s="29" t="str">
        <f t="shared" si="74"/>
        <v/>
      </c>
      <c r="L333" s="29" t="str">
        <f t="shared" si="75"/>
        <v/>
      </c>
      <c r="M333" s="29" t="str">
        <f t="shared" si="76"/>
        <v/>
      </c>
      <c r="N333" s="29" t="str">
        <f t="shared" si="77"/>
        <v/>
      </c>
      <c r="O333" s="29" t="str">
        <f t="shared" si="78"/>
        <v/>
      </c>
      <c r="P333" s="33" t="str">
        <f t="shared" si="79"/>
        <v/>
      </c>
    </row>
    <row r="334" spans="5:16" x14ac:dyDescent="0.45">
      <c r="E334" s="29" t="str">
        <f t="shared" si="74"/>
        <v/>
      </c>
      <c r="L334" s="29" t="str">
        <f t="shared" si="75"/>
        <v/>
      </c>
      <c r="M334" s="29" t="str">
        <f t="shared" si="76"/>
        <v/>
      </c>
      <c r="N334" s="29" t="str">
        <f t="shared" si="77"/>
        <v/>
      </c>
      <c r="O334" s="29" t="str">
        <f t="shared" si="78"/>
        <v/>
      </c>
      <c r="P334" s="33" t="str">
        <f t="shared" si="79"/>
        <v/>
      </c>
    </row>
    <row r="335" spans="5:16" x14ac:dyDescent="0.45">
      <c r="E335" s="29" t="str">
        <f t="shared" si="74"/>
        <v/>
      </c>
      <c r="L335" s="29" t="str">
        <f t="shared" si="75"/>
        <v/>
      </c>
      <c r="M335" s="29" t="str">
        <f t="shared" si="76"/>
        <v/>
      </c>
      <c r="N335" s="29" t="str">
        <f t="shared" si="77"/>
        <v/>
      </c>
      <c r="O335" s="29" t="str">
        <f t="shared" si="78"/>
        <v/>
      </c>
      <c r="P335" s="33" t="str">
        <f t="shared" si="79"/>
        <v/>
      </c>
    </row>
    <row r="336" spans="5:16" x14ac:dyDescent="0.45">
      <c r="E336" s="29" t="str">
        <f t="shared" si="74"/>
        <v/>
      </c>
      <c r="L336" s="29" t="str">
        <f t="shared" si="75"/>
        <v/>
      </c>
      <c r="M336" s="29" t="str">
        <f t="shared" si="76"/>
        <v/>
      </c>
      <c r="N336" s="29" t="str">
        <f t="shared" si="77"/>
        <v/>
      </c>
      <c r="O336" s="29" t="str">
        <f t="shared" si="78"/>
        <v/>
      </c>
      <c r="P336" s="33" t="str">
        <f t="shared" si="79"/>
        <v/>
      </c>
    </row>
    <row r="337" spans="5:16" x14ac:dyDescent="0.45">
      <c r="E337" s="29" t="str">
        <f t="shared" si="74"/>
        <v/>
      </c>
      <c r="L337" s="29" t="str">
        <f t="shared" si="75"/>
        <v/>
      </c>
      <c r="M337" s="29" t="str">
        <f t="shared" si="76"/>
        <v/>
      </c>
      <c r="N337" s="29" t="str">
        <f t="shared" si="77"/>
        <v/>
      </c>
      <c r="O337" s="29" t="str">
        <f t="shared" si="78"/>
        <v/>
      </c>
      <c r="P337" s="33" t="str">
        <f t="shared" si="79"/>
        <v/>
      </c>
    </row>
    <row r="338" spans="5:16" x14ac:dyDescent="0.45">
      <c r="E338" s="29" t="str">
        <f t="shared" si="74"/>
        <v/>
      </c>
      <c r="L338" s="29" t="str">
        <f t="shared" si="75"/>
        <v/>
      </c>
      <c r="M338" s="29" t="str">
        <f t="shared" si="76"/>
        <v/>
      </c>
      <c r="N338" s="29" t="str">
        <f t="shared" si="77"/>
        <v/>
      </c>
      <c r="O338" s="29" t="str">
        <f t="shared" si="78"/>
        <v/>
      </c>
      <c r="P338" s="33" t="str">
        <f t="shared" si="79"/>
        <v/>
      </c>
    </row>
    <row r="339" spans="5:16" x14ac:dyDescent="0.45">
      <c r="E339" s="29" t="str">
        <f t="shared" si="74"/>
        <v/>
      </c>
      <c r="L339" s="29" t="str">
        <f t="shared" si="75"/>
        <v/>
      </c>
      <c r="M339" s="29" t="str">
        <f t="shared" si="76"/>
        <v/>
      </c>
      <c r="N339" s="29" t="str">
        <f t="shared" si="77"/>
        <v/>
      </c>
      <c r="O339" s="29" t="str">
        <f t="shared" si="78"/>
        <v/>
      </c>
      <c r="P339" s="33" t="str">
        <f t="shared" si="79"/>
        <v/>
      </c>
    </row>
    <row r="340" spans="5:16" x14ac:dyDescent="0.45">
      <c r="E340" s="29" t="str">
        <f t="shared" si="74"/>
        <v/>
      </c>
      <c r="L340" s="29" t="str">
        <f t="shared" si="75"/>
        <v/>
      </c>
      <c r="M340" s="29" t="str">
        <f t="shared" si="76"/>
        <v/>
      </c>
      <c r="N340" s="29" t="str">
        <f t="shared" si="77"/>
        <v/>
      </c>
      <c r="O340" s="29" t="str">
        <f t="shared" si="78"/>
        <v/>
      </c>
      <c r="P340" s="33" t="str">
        <f t="shared" si="79"/>
        <v/>
      </c>
    </row>
    <row r="341" spans="5:16" x14ac:dyDescent="0.45">
      <c r="E341" s="29" t="str">
        <f t="shared" si="74"/>
        <v/>
      </c>
      <c r="L341" s="29" t="str">
        <f t="shared" si="75"/>
        <v/>
      </c>
      <c r="M341" s="29" t="str">
        <f t="shared" si="76"/>
        <v/>
      </c>
      <c r="N341" s="29" t="str">
        <f t="shared" si="77"/>
        <v/>
      </c>
      <c r="O341" s="29" t="str">
        <f t="shared" si="78"/>
        <v/>
      </c>
      <c r="P341" s="33" t="str">
        <f t="shared" si="79"/>
        <v/>
      </c>
    </row>
    <row r="342" spans="5:16" x14ac:dyDescent="0.45">
      <c r="E342" s="29" t="str">
        <f t="shared" si="74"/>
        <v/>
      </c>
      <c r="L342" s="29" t="str">
        <f t="shared" si="75"/>
        <v/>
      </c>
      <c r="M342" s="29" t="str">
        <f t="shared" si="76"/>
        <v/>
      </c>
      <c r="N342" s="29" t="str">
        <f t="shared" si="77"/>
        <v/>
      </c>
      <c r="O342" s="29" t="str">
        <f t="shared" si="78"/>
        <v/>
      </c>
      <c r="P342" s="33" t="str">
        <f t="shared" si="79"/>
        <v/>
      </c>
    </row>
    <row r="343" spans="5:16" x14ac:dyDescent="0.45">
      <c r="E343" s="29" t="str">
        <f t="shared" si="74"/>
        <v/>
      </c>
      <c r="L343" s="29" t="str">
        <f t="shared" si="75"/>
        <v/>
      </c>
      <c r="M343" s="29" t="str">
        <f t="shared" si="76"/>
        <v/>
      </c>
      <c r="N343" s="29" t="str">
        <f t="shared" si="77"/>
        <v/>
      </c>
      <c r="O343" s="29" t="str">
        <f t="shared" si="78"/>
        <v/>
      </c>
      <c r="P343" s="33" t="str">
        <f t="shared" si="79"/>
        <v/>
      </c>
    </row>
    <row r="344" spans="5:16" x14ac:dyDescent="0.45">
      <c r="E344" s="29" t="str">
        <f t="shared" si="74"/>
        <v/>
      </c>
      <c r="L344" s="29" t="str">
        <f t="shared" si="75"/>
        <v/>
      </c>
      <c r="M344" s="29" t="str">
        <f t="shared" si="76"/>
        <v/>
      </c>
      <c r="N344" s="29" t="str">
        <f t="shared" si="77"/>
        <v/>
      </c>
      <c r="O344" s="29" t="str">
        <f t="shared" si="78"/>
        <v/>
      </c>
      <c r="P344" s="33" t="str">
        <f t="shared" si="79"/>
        <v/>
      </c>
    </row>
    <row r="345" spans="5:16" x14ac:dyDescent="0.45">
      <c r="E345" s="29" t="str">
        <f t="shared" si="74"/>
        <v/>
      </c>
      <c r="L345" s="29" t="str">
        <f t="shared" si="75"/>
        <v/>
      </c>
      <c r="M345" s="29" t="str">
        <f t="shared" si="76"/>
        <v/>
      </c>
      <c r="N345" s="29" t="str">
        <f t="shared" si="77"/>
        <v/>
      </c>
      <c r="O345" s="29" t="str">
        <f t="shared" si="78"/>
        <v/>
      </c>
      <c r="P345" s="33" t="str">
        <f t="shared" si="79"/>
        <v/>
      </c>
    </row>
    <row r="346" spans="5:16" x14ac:dyDescent="0.45">
      <c r="E346" s="29" t="str">
        <f t="shared" si="74"/>
        <v/>
      </c>
      <c r="L346" s="29" t="str">
        <f t="shared" si="75"/>
        <v/>
      </c>
      <c r="M346" s="29" t="str">
        <f t="shared" si="76"/>
        <v/>
      </c>
      <c r="N346" s="29" t="str">
        <f t="shared" si="77"/>
        <v/>
      </c>
      <c r="O346" s="29" t="str">
        <f t="shared" si="78"/>
        <v/>
      </c>
      <c r="P346" s="33" t="str">
        <f t="shared" si="79"/>
        <v/>
      </c>
    </row>
    <row r="347" spans="5:16" x14ac:dyDescent="0.45">
      <c r="E347" s="29" t="str">
        <f t="shared" si="74"/>
        <v/>
      </c>
      <c r="L347" s="29" t="str">
        <f t="shared" si="75"/>
        <v/>
      </c>
      <c r="M347" s="29" t="str">
        <f t="shared" si="76"/>
        <v/>
      </c>
      <c r="N347" s="29" t="str">
        <f t="shared" si="77"/>
        <v/>
      </c>
      <c r="O347" s="29" t="str">
        <f t="shared" si="78"/>
        <v/>
      </c>
      <c r="P347" s="33" t="str">
        <f t="shared" si="79"/>
        <v/>
      </c>
    </row>
    <row r="348" spans="5:16" x14ac:dyDescent="0.45">
      <c r="E348" s="29" t="str">
        <f t="shared" si="74"/>
        <v/>
      </c>
      <c r="L348" s="29" t="str">
        <f t="shared" si="75"/>
        <v/>
      </c>
      <c r="M348" s="29" t="str">
        <f t="shared" si="76"/>
        <v/>
      </c>
      <c r="N348" s="29" t="str">
        <f t="shared" si="77"/>
        <v/>
      </c>
      <c r="O348" s="29" t="str">
        <f t="shared" si="78"/>
        <v/>
      </c>
      <c r="P348" s="33" t="str">
        <f t="shared" si="79"/>
        <v/>
      </c>
    </row>
    <row r="349" spans="5:16" x14ac:dyDescent="0.45">
      <c r="E349" s="29" t="str">
        <f t="shared" si="74"/>
        <v/>
      </c>
      <c r="L349" s="29" t="str">
        <f t="shared" si="75"/>
        <v/>
      </c>
      <c r="M349" s="29" t="str">
        <f t="shared" si="76"/>
        <v/>
      </c>
      <c r="N349" s="29" t="str">
        <f t="shared" si="77"/>
        <v/>
      </c>
      <c r="O349" s="29" t="str">
        <f t="shared" si="78"/>
        <v/>
      </c>
      <c r="P349" s="33" t="str">
        <f t="shared" si="79"/>
        <v/>
      </c>
    </row>
    <row r="350" spans="5:16" x14ac:dyDescent="0.45">
      <c r="E350" s="29" t="str">
        <f t="shared" si="74"/>
        <v/>
      </c>
      <c r="L350" s="29" t="str">
        <f t="shared" si="75"/>
        <v/>
      </c>
      <c r="M350" s="29" t="str">
        <f t="shared" si="76"/>
        <v/>
      </c>
      <c r="N350" s="29" t="str">
        <f t="shared" si="77"/>
        <v/>
      </c>
      <c r="O350" s="29" t="str">
        <f t="shared" si="78"/>
        <v/>
      </c>
      <c r="P350" s="33" t="str">
        <f t="shared" si="79"/>
        <v/>
      </c>
    </row>
    <row r="351" spans="5:16" x14ac:dyDescent="0.45">
      <c r="E351" s="29" t="str">
        <f t="shared" si="74"/>
        <v/>
      </c>
      <c r="L351" s="29" t="str">
        <f t="shared" si="75"/>
        <v/>
      </c>
      <c r="M351" s="29" t="str">
        <f t="shared" si="76"/>
        <v/>
      </c>
      <c r="N351" s="29" t="str">
        <f t="shared" si="77"/>
        <v/>
      </c>
      <c r="O351" s="29" t="str">
        <f t="shared" si="78"/>
        <v/>
      </c>
      <c r="P351" s="33" t="str">
        <f t="shared" si="79"/>
        <v/>
      </c>
    </row>
    <row r="352" spans="5:16" x14ac:dyDescent="0.45">
      <c r="E352" s="29" t="str">
        <f t="shared" si="74"/>
        <v/>
      </c>
      <c r="L352" s="29" t="str">
        <f t="shared" si="75"/>
        <v/>
      </c>
      <c r="M352" s="29" t="str">
        <f t="shared" si="76"/>
        <v/>
      </c>
      <c r="N352" s="29" t="str">
        <f t="shared" si="77"/>
        <v/>
      </c>
      <c r="O352" s="29" t="str">
        <f t="shared" si="78"/>
        <v/>
      </c>
      <c r="P352" s="33" t="str">
        <f t="shared" si="79"/>
        <v/>
      </c>
    </row>
    <row r="353" spans="5:16" x14ac:dyDescent="0.45">
      <c r="E353" s="29" t="str">
        <f t="shared" si="74"/>
        <v/>
      </c>
      <c r="L353" s="29" t="str">
        <f t="shared" si="75"/>
        <v/>
      </c>
      <c r="M353" s="29" t="str">
        <f t="shared" si="76"/>
        <v/>
      </c>
      <c r="N353" s="29" t="str">
        <f t="shared" si="77"/>
        <v/>
      </c>
      <c r="O353" s="29" t="str">
        <f t="shared" si="78"/>
        <v/>
      </c>
      <c r="P353" s="33" t="str">
        <f t="shared" si="79"/>
        <v/>
      </c>
    </row>
    <row r="354" spans="5:16" x14ac:dyDescent="0.45">
      <c r="E354" s="29" t="str">
        <f t="shared" si="74"/>
        <v/>
      </c>
      <c r="L354" s="29" t="str">
        <f t="shared" si="75"/>
        <v/>
      </c>
      <c r="M354" s="29" t="str">
        <f t="shared" si="76"/>
        <v/>
      </c>
      <c r="N354" s="29" t="str">
        <f t="shared" si="77"/>
        <v/>
      </c>
      <c r="O354" s="29" t="str">
        <f t="shared" si="78"/>
        <v/>
      </c>
      <c r="P354" s="33" t="str">
        <f t="shared" si="79"/>
        <v/>
      </c>
    </row>
    <row r="355" spans="5:16" x14ac:dyDescent="0.45">
      <c r="E355" s="29" t="str">
        <f t="shared" si="74"/>
        <v/>
      </c>
      <c r="L355" s="29" t="str">
        <f t="shared" si="75"/>
        <v/>
      </c>
      <c r="M355" s="29" t="str">
        <f t="shared" si="76"/>
        <v/>
      </c>
      <c r="N355" s="29" t="str">
        <f t="shared" si="77"/>
        <v/>
      </c>
      <c r="O355" s="29" t="str">
        <f t="shared" si="78"/>
        <v/>
      </c>
      <c r="P355" s="33" t="str">
        <f t="shared" si="79"/>
        <v/>
      </c>
    </row>
    <row r="356" spans="5:16" x14ac:dyDescent="0.45">
      <c r="E356" s="29" t="str">
        <f t="shared" si="74"/>
        <v/>
      </c>
      <c r="L356" s="29" t="str">
        <f t="shared" si="75"/>
        <v/>
      </c>
      <c r="M356" s="29" t="str">
        <f t="shared" si="76"/>
        <v/>
      </c>
      <c r="N356" s="29" t="str">
        <f t="shared" si="77"/>
        <v/>
      </c>
      <c r="O356" s="29" t="str">
        <f t="shared" si="78"/>
        <v/>
      </c>
      <c r="P356" s="33" t="str">
        <f t="shared" si="79"/>
        <v/>
      </c>
    </row>
    <row r="357" spans="5:16" x14ac:dyDescent="0.45">
      <c r="E357" s="29" t="str">
        <f t="shared" si="74"/>
        <v/>
      </c>
      <c r="L357" s="29" t="str">
        <f t="shared" si="75"/>
        <v/>
      </c>
      <c r="M357" s="29" t="str">
        <f t="shared" si="76"/>
        <v/>
      </c>
      <c r="N357" s="29" t="str">
        <f t="shared" si="77"/>
        <v/>
      </c>
      <c r="O357" s="29" t="str">
        <f t="shared" si="78"/>
        <v/>
      </c>
      <c r="P357" s="33" t="str">
        <f t="shared" si="79"/>
        <v/>
      </c>
    </row>
    <row r="358" spans="5:16" x14ac:dyDescent="0.45">
      <c r="E358" s="29" t="str">
        <f t="shared" si="74"/>
        <v/>
      </c>
      <c r="L358" s="29" t="str">
        <f t="shared" si="75"/>
        <v/>
      </c>
      <c r="M358" s="29" t="str">
        <f t="shared" si="76"/>
        <v/>
      </c>
      <c r="N358" s="29" t="str">
        <f t="shared" si="77"/>
        <v/>
      </c>
      <c r="O358" s="29" t="str">
        <f t="shared" si="78"/>
        <v/>
      </c>
      <c r="P358" s="33" t="str">
        <f t="shared" si="79"/>
        <v/>
      </c>
    </row>
    <row r="359" spans="5:16" x14ac:dyDescent="0.45">
      <c r="E359" s="29" t="str">
        <f t="shared" si="74"/>
        <v/>
      </c>
      <c r="L359" s="29" t="str">
        <f t="shared" si="75"/>
        <v/>
      </c>
      <c r="M359" s="29" t="str">
        <f t="shared" si="76"/>
        <v/>
      </c>
      <c r="N359" s="29" t="str">
        <f t="shared" si="77"/>
        <v/>
      </c>
      <c r="O359" s="29" t="str">
        <f t="shared" si="78"/>
        <v/>
      </c>
      <c r="P359" s="33" t="str">
        <f t="shared" si="79"/>
        <v/>
      </c>
    </row>
    <row r="360" spans="5:16" x14ac:dyDescent="0.45">
      <c r="E360" s="29" t="str">
        <f t="shared" si="74"/>
        <v/>
      </c>
      <c r="L360" s="29" t="str">
        <f t="shared" si="75"/>
        <v/>
      </c>
      <c r="M360" s="29" t="str">
        <f t="shared" si="76"/>
        <v/>
      </c>
      <c r="N360" s="29" t="str">
        <f t="shared" si="77"/>
        <v/>
      </c>
      <c r="O360" s="29" t="str">
        <f t="shared" si="78"/>
        <v/>
      </c>
      <c r="P360" s="33" t="str">
        <f t="shared" si="79"/>
        <v/>
      </c>
    </row>
    <row r="361" spans="5:16" x14ac:dyDescent="0.45">
      <c r="E361" s="29" t="str">
        <f t="shared" si="74"/>
        <v/>
      </c>
      <c r="L361" s="29" t="str">
        <f t="shared" si="75"/>
        <v/>
      </c>
      <c r="M361" s="29" t="str">
        <f t="shared" si="76"/>
        <v/>
      </c>
      <c r="N361" s="29" t="str">
        <f t="shared" si="77"/>
        <v/>
      </c>
      <c r="O361" s="29" t="str">
        <f t="shared" si="78"/>
        <v/>
      </c>
      <c r="P361" s="33" t="str">
        <f t="shared" si="79"/>
        <v/>
      </c>
    </row>
    <row r="362" spans="5:16" x14ac:dyDescent="0.45">
      <c r="E362" s="29" t="str">
        <f t="shared" si="74"/>
        <v/>
      </c>
      <c r="L362" s="29" t="str">
        <f t="shared" si="75"/>
        <v/>
      </c>
      <c r="M362" s="29" t="str">
        <f t="shared" si="76"/>
        <v/>
      </c>
      <c r="N362" s="29" t="str">
        <f t="shared" si="77"/>
        <v/>
      </c>
      <c r="O362" s="29" t="str">
        <f t="shared" si="78"/>
        <v/>
      </c>
      <c r="P362" s="33" t="str">
        <f t="shared" si="79"/>
        <v/>
      </c>
    </row>
    <row r="363" spans="5:16" x14ac:dyDescent="0.45">
      <c r="E363" s="29" t="str">
        <f t="shared" si="74"/>
        <v/>
      </c>
      <c r="L363" s="29" t="str">
        <f t="shared" si="75"/>
        <v/>
      </c>
      <c r="M363" s="29" t="str">
        <f t="shared" si="76"/>
        <v/>
      </c>
      <c r="N363" s="29" t="str">
        <f t="shared" si="77"/>
        <v/>
      </c>
      <c r="O363" s="29" t="str">
        <f t="shared" si="78"/>
        <v/>
      </c>
      <c r="P363" s="33" t="str">
        <f t="shared" si="79"/>
        <v/>
      </c>
    </row>
    <row r="364" spans="5:16" x14ac:dyDescent="0.45">
      <c r="E364" s="29" t="str">
        <f t="shared" si="74"/>
        <v/>
      </c>
      <c r="L364" s="29" t="str">
        <f t="shared" si="75"/>
        <v/>
      </c>
      <c r="M364" s="29" t="str">
        <f t="shared" si="76"/>
        <v/>
      </c>
      <c r="N364" s="29" t="str">
        <f t="shared" si="77"/>
        <v/>
      </c>
      <c r="O364" s="29" t="str">
        <f t="shared" si="78"/>
        <v/>
      </c>
      <c r="P364" s="33" t="str">
        <f t="shared" si="79"/>
        <v/>
      </c>
    </row>
    <row r="365" spans="5:16" x14ac:dyDescent="0.45">
      <c r="E365" s="29" t="str">
        <f t="shared" si="74"/>
        <v/>
      </c>
      <c r="L365" s="29" t="str">
        <f t="shared" si="75"/>
        <v/>
      </c>
      <c r="M365" s="29" t="str">
        <f t="shared" si="76"/>
        <v/>
      </c>
      <c r="N365" s="29" t="str">
        <f t="shared" si="77"/>
        <v/>
      </c>
      <c r="O365" s="29" t="str">
        <f t="shared" si="78"/>
        <v/>
      </c>
      <c r="P365" s="33" t="str">
        <f t="shared" si="79"/>
        <v/>
      </c>
    </row>
    <row r="366" spans="5:16" x14ac:dyDescent="0.45">
      <c r="E366" s="29" t="str">
        <f t="shared" si="74"/>
        <v/>
      </c>
      <c r="L366" s="29" t="str">
        <f t="shared" si="75"/>
        <v/>
      </c>
      <c r="M366" s="29" t="str">
        <f t="shared" si="76"/>
        <v/>
      </c>
      <c r="N366" s="29" t="str">
        <f t="shared" si="77"/>
        <v/>
      </c>
      <c r="O366" s="29" t="str">
        <f t="shared" si="78"/>
        <v/>
      </c>
      <c r="P366" s="33" t="str">
        <f t="shared" si="79"/>
        <v/>
      </c>
    </row>
    <row r="367" spans="5:16" x14ac:dyDescent="0.45">
      <c r="E367" s="29" t="str">
        <f t="shared" si="74"/>
        <v/>
      </c>
      <c r="L367" s="29" t="str">
        <f t="shared" si="75"/>
        <v/>
      </c>
      <c r="M367" s="29" t="str">
        <f t="shared" si="76"/>
        <v/>
      </c>
      <c r="N367" s="29" t="str">
        <f t="shared" si="77"/>
        <v/>
      </c>
      <c r="O367" s="29" t="str">
        <f t="shared" si="78"/>
        <v/>
      </c>
      <c r="P367" s="33" t="str">
        <f t="shared" si="79"/>
        <v/>
      </c>
    </row>
    <row r="368" spans="5:16" x14ac:dyDescent="0.45">
      <c r="E368" s="29" t="str">
        <f t="shared" si="74"/>
        <v/>
      </c>
      <c r="L368" s="29" t="str">
        <f t="shared" si="75"/>
        <v/>
      </c>
      <c r="M368" s="29" t="str">
        <f t="shared" si="76"/>
        <v/>
      </c>
      <c r="N368" s="29" t="str">
        <f t="shared" si="77"/>
        <v/>
      </c>
      <c r="O368" s="29" t="str">
        <f t="shared" si="78"/>
        <v/>
      </c>
      <c r="P368" s="33" t="str">
        <f t="shared" si="79"/>
        <v/>
      </c>
    </row>
    <row r="369" spans="5:16" x14ac:dyDescent="0.45">
      <c r="E369" s="29" t="str">
        <f t="shared" si="74"/>
        <v/>
      </c>
      <c r="L369" s="29" t="str">
        <f t="shared" si="75"/>
        <v/>
      </c>
      <c r="M369" s="29" t="str">
        <f t="shared" si="76"/>
        <v/>
      </c>
      <c r="N369" s="29" t="str">
        <f t="shared" si="77"/>
        <v/>
      </c>
      <c r="O369" s="29" t="str">
        <f t="shared" si="78"/>
        <v/>
      </c>
      <c r="P369" s="33" t="str">
        <f t="shared" si="79"/>
        <v/>
      </c>
    </row>
    <row r="370" spans="5:16" x14ac:dyDescent="0.45">
      <c r="E370" s="29" t="str">
        <f t="shared" si="74"/>
        <v/>
      </c>
      <c r="L370" s="29" t="str">
        <f t="shared" si="75"/>
        <v/>
      </c>
      <c r="M370" s="29" t="str">
        <f t="shared" si="76"/>
        <v/>
      </c>
      <c r="N370" s="29" t="str">
        <f t="shared" si="77"/>
        <v/>
      </c>
      <c r="O370" s="29" t="str">
        <f t="shared" si="78"/>
        <v/>
      </c>
      <c r="P370" s="33" t="str">
        <f t="shared" si="79"/>
        <v/>
      </c>
    </row>
    <row r="371" spans="5:16" x14ac:dyDescent="0.45">
      <c r="E371" s="29" t="str">
        <f t="shared" si="74"/>
        <v/>
      </c>
      <c r="L371" s="29" t="str">
        <f t="shared" si="75"/>
        <v/>
      </c>
      <c r="M371" s="29" t="str">
        <f t="shared" si="76"/>
        <v/>
      </c>
      <c r="N371" s="29" t="str">
        <f t="shared" si="77"/>
        <v/>
      </c>
      <c r="O371" s="29" t="str">
        <f t="shared" si="78"/>
        <v/>
      </c>
      <c r="P371" s="33" t="str">
        <f t="shared" si="79"/>
        <v/>
      </c>
    </row>
    <row r="372" spans="5:16" x14ac:dyDescent="0.45">
      <c r="E372" s="29" t="str">
        <f t="shared" si="74"/>
        <v/>
      </c>
      <c r="L372" s="29" t="str">
        <f t="shared" si="75"/>
        <v/>
      </c>
      <c r="M372" s="29" t="str">
        <f t="shared" si="76"/>
        <v/>
      </c>
      <c r="N372" s="29" t="str">
        <f t="shared" si="77"/>
        <v/>
      </c>
      <c r="O372" s="29" t="str">
        <f t="shared" si="78"/>
        <v/>
      </c>
      <c r="P372" s="33" t="str">
        <f t="shared" si="79"/>
        <v/>
      </c>
    </row>
    <row r="373" spans="5:16" x14ac:dyDescent="0.45">
      <c r="E373" s="29" t="str">
        <f t="shared" si="74"/>
        <v/>
      </c>
      <c r="L373" s="29" t="str">
        <f t="shared" si="75"/>
        <v/>
      </c>
      <c r="M373" s="29" t="str">
        <f t="shared" si="76"/>
        <v/>
      </c>
      <c r="N373" s="29" t="str">
        <f t="shared" si="77"/>
        <v/>
      </c>
      <c r="O373" s="29" t="str">
        <f t="shared" si="78"/>
        <v/>
      </c>
      <c r="P373" s="33" t="str">
        <f t="shared" si="79"/>
        <v/>
      </c>
    </row>
    <row r="374" spans="5:16" x14ac:dyDescent="0.45">
      <c r="E374" s="29" t="str">
        <f t="shared" si="74"/>
        <v/>
      </c>
      <c r="L374" s="29" t="str">
        <f t="shared" si="75"/>
        <v/>
      </c>
      <c r="M374" s="29" t="str">
        <f t="shared" si="76"/>
        <v/>
      </c>
      <c r="N374" s="29" t="str">
        <f t="shared" si="77"/>
        <v/>
      </c>
      <c r="O374" s="29" t="str">
        <f t="shared" si="78"/>
        <v/>
      </c>
      <c r="P374" s="33" t="str">
        <f t="shared" si="79"/>
        <v/>
      </c>
    </row>
    <row r="375" spans="5:16" x14ac:dyDescent="0.45">
      <c r="E375" s="29" t="str">
        <f t="shared" si="74"/>
        <v/>
      </c>
      <c r="L375" s="29" t="str">
        <f t="shared" si="75"/>
        <v/>
      </c>
      <c r="M375" s="29" t="str">
        <f t="shared" si="76"/>
        <v/>
      </c>
      <c r="N375" s="29" t="str">
        <f t="shared" si="77"/>
        <v/>
      </c>
      <c r="O375" s="29" t="str">
        <f t="shared" si="78"/>
        <v/>
      </c>
      <c r="P375" s="33" t="str">
        <f t="shared" si="79"/>
        <v/>
      </c>
    </row>
    <row r="376" spans="5:16" x14ac:dyDescent="0.45">
      <c r="E376" s="29" t="str">
        <f t="shared" si="74"/>
        <v/>
      </c>
      <c r="L376" s="29" t="str">
        <f t="shared" si="75"/>
        <v/>
      </c>
      <c r="M376" s="29" t="str">
        <f t="shared" si="76"/>
        <v/>
      </c>
      <c r="N376" s="29" t="str">
        <f t="shared" si="77"/>
        <v/>
      </c>
      <c r="O376" s="29" t="str">
        <f t="shared" si="78"/>
        <v/>
      </c>
      <c r="P376" s="33" t="str">
        <f t="shared" si="79"/>
        <v/>
      </c>
    </row>
    <row r="377" spans="5:16" x14ac:dyDescent="0.45">
      <c r="E377" s="29" t="str">
        <f t="shared" si="74"/>
        <v/>
      </c>
      <c r="L377" s="29" t="str">
        <f t="shared" si="75"/>
        <v/>
      </c>
      <c r="M377" s="29" t="str">
        <f t="shared" si="76"/>
        <v/>
      </c>
      <c r="N377" s="29" t="str">
        <f t="shared" si="77"/>
        <v/>
      </c>
      <c r="O377" s="29" t="str">
        <f t="shared" si="78"/>
        <v/>
      </c>
      <c r="P377" s="33" t="str">
        <f t="shared" si="79"/>
        <v/>
      </c>
    </row>
    <row r="378" spans="5:16" x14ac:dyDescent="0.45">
      <c r="E378" s="29" t="str">
        <f t="shared" si="74"/>
        <v/>
      </c>
      <c r="L378" s="29" t="str">
        <f t="shared" si="75"/>
        <v/>
      </c>
      <c r="M378" s="29" t="str">
        <f t="shared" si="76"/>
        <v/>
      </c>
      <c r="N378" s="29" t="str">
        <f t="shared" si="77"/>
        <v/>
      </c>
      <c r="O378" s="29" t="str">
        <f t="shared" si="78"/>
        <v/>
      </c>
      <c r="P378" s="33" t="str">
        <f t="shared" si="79"/>
        <v/>
      </c>
    </row>
    <row r="379" spans="5:16" x14ac:dyDescent="0.45">
      <c r="E379" s="29" t="str">
        <f t="shared" si="74"/>
        <v/>
      </c>
      <c r="L379" s="29" t="str">
        <f t="shared" si="75"/>
        <v/>
      </c>
      <c r="M379" s="29" t="str">
        <f t="shared" si="76"/>
        <v/>
      </c>
      <c r="N379" s="29" t="str">
        <f t="shared" si="77"/>
        <v/>
      </c>
      <c r="O379" s="29" t="str">
        <f t="shared" si="78"/>
        <v/>
      </c>
      <c r="P379" s="33" t="str">
        <f t="shared" si="79"/>
        <v/>
      </c>
    </row>
    <row r="380" spans="5:16" x14ac:dyDescent="0.45">
      <c r="E380" s="29" t="str">
        <f t="shared" si="74"/>
        <v/>
      </c>
      <c r="L380" s="29" t="str">
        <f t="shared" si="75"/>
        <v/>
      </c>
      <c r="M380" s="29" t="str">
        <f t="shared" si="76"/>
        <v/>
      </c>
      <c r="N380" s="29" t="str">
        <f t="shared" si="77"/>
        <v/>
      </c>
      <c r="O380" s="29" t="str">
        <f t="shared" si="78"/>
        <v/>
      </c>
      <c r="P380" s="33" t="str">
        <f t="shared" si="79"/>
        <v/>
      </c>
    </row>
    <row r="381" spans="5:16" x14ac:dyDescent="0.45">
      <c r="E381" s="29" t="str">
        <f t="shared" si="74"/>
        <v/>
      </c>
      <c r="L381" s="29" t="str">
        <f t="shared" si="75"/>
        <v/>
      </c>
      <c r="M381" s="29" t="str">
        <f t="shared" si="76"/>
        <v/>
      </c>
      <c r="N381" s="29" t="str">
        <f t="shared" si="77"/>
        <v/>
      </c>
      <c r="O381" s="29" t="str">
        <f t="shared" si="78"/>
        <v/>
      </c>
      <c r="P381" s="33" t="str">
        <f t="shared" si="79"/>
        <v/>
      </c>
    </row>
    <row r="382" spans="5:16" x14ac:dyDescent="0.45">
      <c r="E382" s="29" t="str">
        <f t="shared" si="74"/>
        <v/>
      </c>
      <c r="L382" s="29" t="str">
        <f t="shared" si="75"/>
        <v/>
      </c>
      <c r="M382" s="29" t="str">
        <f t="shared" si="76"/>
        <v/>
      </c>
      <c r="N382" s="29" t="str">
        <f t="shared" si="77"/>
        <v/>
      </c>
      <c r="O382" s="29" t="str">
        <f t="shared" si="78"/>
        <v/>
      </c>
      <c r="P382" s="33" t="str">
        <f t="shared" si="79"/>
        <v/>
      </c>
    </row>
    <row r="383" spans="5:16" x14ac:dyDescent="0.45">
      <c r="E383" s="29" t="str">
        <f t="shared" si="74"/>
        <v/>
      </c>
      <c r="L383" s="29" t="str">
        <f t="shared" si="75"/>
        <v/>
      </c>
      <c r="M383" s="29" t="str">
        <f t="shared" si="76"/>
        <v/>
      </c>
      <c r="N383" s="29" t="str">
        <f t="shared" si="77"/>
        <v/>
      </c>
      <c r="O383" s="29" t="str">
        <f t="shared" si="78"/>
        <v/>
      </c>
      <c r="P383" s="33" t="str">
        <f t="shared" si="79"/>
        <v/>
      </c>
    </row>
    <row r="384" spans="5:16" x14ac:dyDescent="0.45">
      <c r="E384" s="29" t="str">
        <f t="shared" si="74"/>
        <v/>
      </c>
      <c r="L384" s="29" t="str">
        <f t="shared" si="75"/>
        <v/>
      </c>
      <c r="M384" s="29" t="str">
        <f t="shared" si="76"/>
        <v/>
      </c>
      <c r="N384" s="29" t="str">
        <f t="shared" si="77"/>
        <v/>
      </c>
      <c r="O384" s="29" t="str">
        <f t="shared" si="78"/>
        <v/>
      </c>
      <c r="P384" s="33" t="str">
        <f t="shared" si="79"/>
        <v/>
      </c>
    </row>
    <row r="385" spans="5:16" x14ac:dyDescent="0.45">
      <c r="E385" s="29" t="str">
        <f t="shared" si="74"/>
        <v/>
      </c>
      <c r="L385" s="29" t="str">
        <f t="shared" si="75"/>
        <v/>
      </c>
      <c r="M385" s="29" t="str">
        <f t="shared" si="76"/>
        <v/>
      </c>
      <c r="N385" s="29" t="str">
        <f t="shared" si="77"/>
        <v/>
      </c>
      <c r="O385" s="29" t="str">
        <f t="shared" si="78"/>
        <v/>
      </c>
      <c r="P385" s="33" t="str">
        <f t="shared" si="79"/>
        <v/>
      </c>
    </row>
    <row r="386" spans="5:16" x14ac:dyDescent="0.45">
      <c r="E386" s="29" t="str">
        <f t="shared" si="74"/>
        <v/>
      </c>
      <c r="L386" s="29" t="str">
        <f t="shared" si="75"/>
        <v/>
      </c>
      <c r="M386" s="29" t="str">
        <f t="shared" si="76"/>
        <v/>
      </c>
      <c r="N386" s="29" t="str">
        <f t="shared" si="77"/>
        <v/>
      </c>
      <c r="O386" s="29" t="str">
        <f t="shared" si="78"/>
        <v/>
      </c>
      <c r="P386" s="33" t="str">
        <f t="shared" si="79"/>
        <v/>
      </c>
    </row>
    <row r="387" spans="5:16" x14ac:dyDescent="0.45">
      <c r="E387" s="29" t="str">
        <f t="shared" si="74"/>
        <v/>
      </c>
      <c r="L387" s="29" t="str">
        <f t="shared" si="75"/>
        <v/>
      </c>
      <c r="M387" s="29" t="str">
        <f t="shared" si="76"/>
        <v/>
      </c>
      <c r="N387" s="29" t="str">
        <f t="shared" si="77"/>
        <v/>
      </c>
      <c r="O387" s="29" t="str">
        <f t="shared" si="78"/>
        <v/>
      </c>
      <c r="P387" s="33" t="str">
        <f t="shared" si="79"/>
        <v/>
      </c>
    </row>
    <row r="388" spans="5:16" x14ac:dyDescent="0.45">
      <c r="E388" s="29" t="str">
        <f t="shared" si="74"/>
        <v/>
      </c>
      <c r="L388" s="29" t="str">
        <f t="shared" si="75"/>
        <v/>
      </c>
      <c r="M388" s="29" t="str">
        <f t="shared" si="76"/>
        <v/>
      </c>
      <c r="N388" s="29" t="str">
        <f t="shared" si="77"/>
        <v/>
      </c>
      <c r="O388" s="29" t="str">
        <f t="shared" si="78"/>
        <v/>
      </c>
      <c r="P388" s="33" t="str">
        <f t="shared" si="79"/>
        <v/>
      </c>
    </row>
    <row r="389" spans="5:16" x14ac:dyDescent="0.45">
      <c r="E389" s="29" t="str">
        <f t="shared" ref="E389:E452" si="80">IF(G389="Y",AG389,"")</f>
        <v/>
      </c>
      <c r="L389" s="29" t="str">
        <f t="shared" ref="L389:L452" si="81">IF(G389="Y", (P389*E389),(""))</f>
        <v/>
      </c>
      <c r="M389" s="29" t="str">
        <f t="shared" ref="M389:M452" si="82">IF(G389="Y", (L389*2),(""))</f>
        <v/>
      </c>
      <c r="N389" s="29" t="str">
        <f t="shared" ref="N389:N452" si="83">IF(G389="Y", (L389*3),(""))</f>
        <v/>
      </c>
      <c r="O389" s="29" t="str">
        <f t="shared" ref="O389:O452" si="84">IF(G389="Y", (L389*4),(""))</f>
        <v/>
      </c>
      <c r="P389" s="33" t="str">
        <f t="shared" ref="P389:P452" si="85">IF(Q389&gt;0,((AcctSize/Q389)/H389),(""))</f>
        <v/>
      </c>
    </row>
    <row r="390" spans="5:16" x14ac:dyDescent="0.45">
      <c r="E390" s="29" t="str">
        <f t="shared" si="80"/>
        <v/>
      </c>
      <c r="L390" s="29" t="str">
        <f t="shared" si="81"/>
        <v/>
      </c>
      <c r="M390" s="29" t="str">
        <f t="shared" si="82"/>
        <v/>
      </c>
      <c r="N390" s="29" t="str">
        <f t="shared" si="83"/>
        <v/>
      </c>
      <c r="O390" s="29" t="str">
        <f t="shared" si="84"/>
        <v/>
      </c>
      <c r="P390" s="33" t="str">
        <f t="shared" si="85"/>
        <v/>
      </c>
    </row>
    <row r="391" spans="5:16" x14ac:dyDescent="0.45">
      <c r="E391" s="29" t="str">
        <f t="shared" si="80"/>
        <v/>
      </c>
      <c r="L391" s="29" t="str">
        <f t="shared" si="81"/>
        <v/>
      </c>
      <c r="M391" s="29" t="str">
        <f t="shared" si="82"/>
        <v/>
      </c>
      <c r="N391" s="29" t="str">
        <f t="shared" si="83"/>
        <v/>
      </c>
      <c r="O391" s="29" t="str">
        <f t="shared" si="84"/>
        <v/>
      </c>
      <c r="P391" s="33" t="str">
        <f t="shared" si="85"/>
        <v/>
      </c>
    </row>
    <row r="392" spans="5:16" x14ac:dyDescent="0.45">
      <c r="E392" s="29" t="str">
        <f t="shared" si="80"/>
        <v/>
      </c>
      <c r="L392" s="29" t="str">
        <f t="shared" si="81"/>
        <v/>
      </c>
      <c r="M392" s="29" t="str">
        <f t="shared" si="82"/>
        <v/>
      </c>
      <c r="N392" s="29" t="str">
        <f t="shared" si="83"/>
        <v/>
      </c>
      <c r="O392" s="29" t="str">
        <f t="shared" si="84"/>
        <v/>
      </c>
      <c r="P392" s="33" t="str">
        <f t="shared" si="85"/>
        <v/>
      </c>
    </row>
    <row r="393" spans="5:16" x14ac:dyDescent="0.45">
      <c r="E393" s="29" t="str">
        <f t="shared" si="80"/>
        <v/>
      </c>
      <c r="L393" s="29" t="str">
        <f t="shared" si="81"/>
        <v/>
      </c>
      <c r="M393" s="29" t="str">
        <f t="shared" si="82"/>
        <v/>
      </c>
      <c r="N393" s="29" t="str">
        <f t="shared" si="83"/>
        <v/>
      </c>
      <c r="O393" s="29" t="str">
        <f t="shared" si="84"/>
        <v/>
      </c>
      <c r="P393" s="33" t="str">
        <f t="shared" si="85"/>
        <v/>
      </c>
    </row>
    <row r="394" spans="5:16" x14ac:dyDescent="0.45">
      <c r="E394" s="29" t="str">
        <f t="shared" si="80"/>
        <v/>
      </c>
      <c r="L394" s="29" t="str">
        <f t="shared" si="81"/>
        <v/>
      </c>
      <c r="M394" s="29" t="str">
        <f t="shared" si="82"/>
        <v/>
      </c>
      <c r="N394" s="29" t="str">
        <f t="shared" si="83"/>
        <v/>
      </c>
      <c r="O394" s="29" t="str">
        <f t="shared" si="84"/>
        <v/>
      </c>
      <c r="P394" s="33" t="str">
        <f t="shared" si="85"/>
        <v/>
      </c>
    </row>
    <row r="395" spans="5:16" x14ac:dyDescent="0.45">
      <c r="E395" s="29" t="str">
        <f t="shared" si="80"/>
        <v/>
      </c>
      <c r="L395" s="29" t="str">
        <f t="shared" si="81"/>
        <v/>
      </c>
      <c r="M395" s="29" t="str">
        <f t="shared" si="82"/>
        <v/>
      </c>
      <c r="N395" s="29" t="str">
        <f t="shared" si="83"/>
        <v/>
      </c>
      <c r="O395" s="29" t="str">
        <f t="shared" si="84"/>
        <v/>
      </c>
      <c r="P395" s="33" t="str">
        <f t="shared" si="85"/>
        <v/>
      </c>
    </row>
    <row r="396" spans="5:16" x14ac:dyDescent="0.45">
      <c r="E396" s="29" t="str">
        <f t="shared" si="80"/>
        <v/>
      </c>
      <c r="L396" s="29" t="str">
        <f t="shared" si="81"/>
        <v/>
      </c>
      <c r="M396" s="29" t="str">
        <f t="shared" si="82"/>
        <v/>
      </c>
      <c r="N396" s="29" t="str">
        <f t="shared" si="83"/>
        <v/>
      </c>
      <c r="O396" s="29" t="str">
        <f t="shared" si="84"/>
        <v/>
      </c>
      <c r="P396" s="33" t="str">
        <f t="shared" si="85"/>
        <v/>
      </c>
    </row>
    <row r="397" spans="5:16" x14ac:dyDescent="0.45">
      <c r="E397" s="29" t="str">
        <f t="shared" si="80"/>
        <v/>
      </c>
      <c r="L397" s="29" t="str">
        <f t="shared" si="81"/>
        <v/>
      </c>
      <c r="M397" s="29" t="str">
        <f t="shared" si="82"/>
        <v/>
      </c>
      <c r="N397" s="29" t="str">
        <f t="shared" si="83"/>
        <v/>
      </c>
      <c r="O397" s="29" t="str">
        <f t="shared" si="84"/>
        <v/>
      </c>
      <c r="P397" s="33" t="str">
        <f t="shared" si="85"/>
        <v/>
      </c>
    </row>
    <row r="398" spans="5:16" x14ac:dyDescent="0.45">
      <c r="E398" s="29" t="str">
        <f t="shared" si="80"/>
        <v/>
      </c>
      <c r="L398" s="29" t="str">
        <f t="shared" si="81"/>
        <v/>
      </c>
      <c r="M398" s="29" t="str">
        <f t="shared" si="82"/>
        <v/>
      </c>
      <c r="N398" s="29" t="str">
        <f t="shared" si="83"/>
        <v/>
      </c>
      <c r="O398" s="29" t="str">
        <f t="shared" si="84"/>
        <v/>
      </c>
      <c r="P398" s="33" t="str">
        <f t="shared" si="85"/>
        <v/>
      </c>
    </row>
    <row r="399" spans="5:16" x14ac:dyDescent="0.45">
      <c r="E399" s="29" t="str">
        <f t="shared" si="80"/>
        <v/>
      </c>
      <c r="L399" s="29" t="str">
        <f t="shared" si="81"/>
        <v/>
      </c>
      <c r="M399" s="29" t="str">
        <f t="shared" si="82"/>
        <v/>
      </c>
      <c r="N399" s="29" t="str">
        <f t="shared" si="83"/>
        <v/>
      </c>
      <c r="O399" s="29" t="str">
        <f t="shared" si="84"/>
        <v/>
      </c>
      <c r="P399" s="33" t="str">
        <f t="shared" si="85"/>
        <v/>
      </c>
    </row>
    <row r="400" spans="5:16" x14ac:dyDescent="0.45">
      <c r="E400" s="29" t="str">
        <f t="shared" si="80"/>
        <v/>
      </c>
      <c r="L400" s="29" t="str">
        <f t="shared" si="81"/>
        <v/>
      </c>
      <c r="M400" s="29" t="str">
        <f t="shared" si="82"/>
        <v/>
      </c>
      <c r="N400" s="29" t="str">
        <f t="shared" si="83"/>
        <v/>
      </c>
      <c r="O400" s="29" t="str">
        <f t="shared" si="84"/>
        <v/>
      </c>
      <c r="P400" s="33" t="str">
        <f t="shared" si="85"/>
        <v/>
      </c>
    </row>
    <row r="401" spans="5:16" x14ac:dyDescent="0.45">
      <c r="E401" s="29" t="str">
        <f t="shared" si="80"/>
        <v/>
      </c>
      <c r="L401" s="29" t="str">
        <f t="shared" si="81"/>
        <v/>
      </c>
      <c r="M401" s="29" t="str">
        <f t="shared" si="82"/>
        <v/>
      </c>
      <c r="N401" s="29" t="str">
        <f t="shared" si="83"/>
        <v/>
      </c>
      <c r="O401" s="29" t="str">
        <f t="shared" si="84"/>
        <v/>
      </c>
      <c r="P401" s="33" t="str">
        <f t="shared" si="85"/>
        <v/>
      </c>
    </row>
    <row r="402" spans="5:16" x14ac:dyDescent="0.45">
      <c r="E402" s="29" t="str">
        <f t="shared" si="80"/>
        <v/>
      </c>
      <c r="L402" s="29" t="str">
        <f t="shared" si="81"/>
        <v/>
      </c>
      <c r="M402" s="29" t="str">
        <f t="shared" si="82"/>
        <v/>
      </c>
      <c r="N402" s="29" t="str">
        <f t="shared" si="83"/>
        <v/>
      </c>
      <c r="O402" s="29" t="str">
        <f t="shared" si="84"/>
        <v/>
      </c>
      <c r="P402" s="33" t="str">
        <f t="shared" si="85"/>
        <v/>
      </c>
    </row>
    <row r="403" spans="5:16" x14ac:dyDescent="0.45">
      <c r="E403" s="29" t="str">
        <f t="shared" si="80"/>
        <v/>
      </c>
      <c r="L403" s="29" t="str">
        <f t="shared" si="81"/>
        <v/>
      </c>
      <c r="M403" s="29" t="str">
        <f t="shared" si="82"/>
        <v/>
      </c>
      <c r="N403" s="29" t="str">
        <f t="shared" si="83"/>
        <v/>
      </c>
      <c r="O403" s="29" t="str">
        <f t="shared" si="84"/>
        <v/>
      </c>
      <c r="P403" s="33" t="str">
        <f t="shared" si="85"/>
        <v/>
      </c>
    </row>
    <row r="404" spans="5:16" x14ac:dyDescent="0.45">
      <c r="E404" s="29" t="str">
        <f t="shared" si="80"/>
        <v/>
      </c>
      <c r="L404" s="29" t="str">
        <f t="shared" si="81"/>
        <v/>
      </c>
      <c r="M404" s="29" t="str">
        <f t="shared" si="82"/>
        <v/>
      </c>
      <c r="N404" s="29" t="str">
        <f t="shared" si="83"/>
        <v/>
      </c>
      <c r="O404" s="29" t="str">
        <f t="shared" si="84"/>
        <v/>
      </c>
      <c r="P404" s="33" t="str">
        <f t="shared" si="85"/>
        <v/>
      </c>
    </row>
    <row r="405" spans="5:16" x14ac:dyDescent="0.45">
      <c r="E405" s="29" t="str">
        <f t="shared" si="80"/>
        <v/>
      </c>
      <c r="L405" s="29" t="str">
        <f t="shared" si="81"/>
        <v/>
      </c>
      <c r="M405" s="29" t="str">
        <f t="shared" si="82"/>
        <v/>
      </c>
      <c r="N405" s="29" t="str">
        <f t="shared" si="83"/>
        <v/>
      </c>
      <c r="O405" s="29" t="str">
        <f t="shared" si="84"/>
        <v/>
      </c>
      <c r="P405" s="33" t="str">
        <f t="shared" si="85"/>
        <v/>
      </c>
    </row>
    <row r="406" spans="5:16" x14ac:dyDescent="0.45">
      <c r="E406" s="29" t="str">
        <f t="shared" si="80"/>
        <v/>
      </c>
      <c r="L406" s="29" t="str">
        <f t="shared" si="81"/>
        <v/>
      </c>
      <c r="M406" s="29" t="str">
        <f t="shared" si="82"/>
        <v/>
      </c>
      <c r="N406" s="29" t="str">
        <f t="shared" si="83"/>
        <v/>
      </c>
      <c r="O406" s="29" t="str">
        <f t="shared" si="84"/>
        <v/>
      </c>
      <c r="P406" s="33" t="str">
        <f t="shared" si="85"/>
        <v/>
      </c>
    </row>
    <row r="407" spans="5:16" x14ac:dyDescent="0.45">
      <c r="E407" s="29" t="str">
        <f t="shared" si="80"/>
        <v/>
      </c>
      <c r="L407" s="29" t="str">
        <f t="shared" si="81"/>
        <v/>
      </c>
      <c r="M407" s="29" t="str">
        <f t="shared" si="82"/>
        <v/>
      </c>
      <c r="N407" s="29" t="str">
        <f t="shared" si="83"/>
        <v/>
      </c>
      <c r="O407" s="29" t="str">
        <f t="shared" si="84"/>
        <v/>
      </c>
      <c r="P407" s="33" t="str">
        <f t="shared" si="85"/>
        <v/>
      </c>
    </row>
    <row r="408" spans="5:16" x14ac:dyDescent="0.45">
      <c r="E408" s="29" t="str">
        <f t="shared" si="80"/>
        <v/>
      </c>
      <c r="L408" s="29" t="str">
        <f t="shared" si="81"/>
        <v/>
      </c>
      <c r="M408" s="29" t="str">
        <f t="shared" si="82"/>
        <v/>
      </c>
      <c r="N408" s="29" t="str">
        <f t="shared" si="83"/>
        <v/>
      </c>
      <c r="O408" s="29" t="str">
        <f t="shared" si="84"/>
        <v/>
      </c>
      <c r="P408" s="33" t="str">
        <f t="shared" si="85"/>
        <v/>
      </c>
    </row>
    <row r="409" spans="5:16" x14ac:dyDescent="0.45">
      <c r="E409" s="29" t="str">
        <f t="shared" si="80"/>
        <v/>
      </c>
      <c r="L409" s="29" t="str">
        <f t="shared" si="81"/>
        <v/>
      </c>
      <c r="M409" s="29" t="str">
        <f t="shared" si="82"/>
        <v/>
      </c>
      <c r="N409" s="29" t="str">
        <f t="shared" si="83"/>
        <v/>
      </c>
      <c r="O409" s="29" t="str">
        <f t="shared" si="84"/>
        <v/>
      </c>
      <c r="P409" s="33" t="str">
        <f t="shared" si="85"/>
        <v/>
      </c>
    </row>
    <row r="410" spans="5:16" x14ac:dyDescent="0.45">
      <c r="E410" s="29" t="str">
        <f t="shared" si="80"/>
        <v/>
      </c>
      <c r="L410" s="29" t="str">
        <f t="shared" si="81"/>
        <v/>
      </c>
      <c r="M410" s="29" t="str">
        <f t="shared" si="82"/>
        <v/>
      </c>
      <c r="N410" s="29" t="str">
        <f t="shared" si="83"/>
        <v/>
      </c>
      <c r="O410" s="29" t="str">
        <f t="shared" si="84"/>
        <v/>
      </c>
      <c r="P410" s="33" t="str">
        <f t="shared" si="85"/>
        <v/>
      </c>
    </row>
    <row r="411" spans="5:16" x14ac:dyDescent="0.45">
      <c r="E411" s="29" t="str">
        <f t="shared" si="80"/>
        <v/>
      </c>
      <c r="L411" s="29" t="str">
        <f t="shared" si="81"/>
        <v/>
      </c>
      <c r="M411" s="29" t="str">
        <f t="shared" si="82"/>
        <v/>
      </c>
      <c r="N411" s="29" t="str">
        <f t="shared" si="83"/>
        <v/>
      </c>
      <c r="O411" s="29" t="str">
        <f t="shared" si="84"/>
        <v/>
      </c>
      <c r="P411" s="33" t="str">
        <f t="shared" si="85"/>
        <v/>
      </c>
    </row>
    <row r="412" spans="5:16" x14ac:dyDescent="0.45">
      <c r="E412" s="29" t="str">
        <f t="shared" si="80"/>
        <v/>
      </c>
      <c r="L412" s="29" t="str">
        <f t="shared" si="81"/>
        <v/>
      </c>
      <c r="M412" s="29" t="str">
        <f t="shared" si="82"/>
        <v/>
      </c>
      <c r="N412" s="29" t="str">
        <f t="shared" si="83"/>
        <v/>
      </c>
      <c r="O412" s="29" t="str">
        <f t="shared" si="84"/>
        <v/>
      </c>
      <c r="P412" s="33" t="str">
        <f t="shared" si="85"/>
        <v/>
      </c>
    </row>
    <row r="413" spans="5:16" x14ac:dyDescent="0.45">
      <c r="E413" s="29" t="str">
        <f t="shared" si="80"/>
        <v/>
      </c>
      <c r="L413" s="29" t="str">
        <f t="shared" si="81"/>
        <v/>
      </c>
      <c r="M413" s="29" t="str">
        <f t="shared" si="82"/>
        <v/>
      </c>
      <c r="N413" s="29" t="str">
        <f t="shared" si="83"/>
        <v/>
      </c>
      <c r="O413" s="29" t="str">
        <f t="shared" si="84"/>
        <v/>
      </c>
      <c r="P413" s="33" t="str">
        <f t="shared" si="85"/>
        <v/>
      </c>
    </row>
    <row r="414" spans="5:16" x14ac:dyDescent="0.45">
      <c r="E414" s="29" t="str">
        <f t="shared" si="80"/>
        <v/>
      </c>
      <c r="L414" s="29" t="str">
        <f t="shared" si="81"/>
        <v/>
      </c>
      <c r="M414" s="29" t="str">
        <f t="shared" si="82"/>
        <v/>
      </c>
      <c r="N414" s="29" t="str">
        <f t="shared" si="83"/>
        <v/>
      </c>
      <c r="O414" s="29" t="str">
        <f t="shared" si="84"/>
        <v/>
      </c>
      <c r="P414" s="33" t="str">
        <f t="shared" si="85"/>
        <v/>
      </c>
    </row>
    <row r="415" spans="5:16" x14ac:dyDescent="0.45">
      <c r="E415" s="29" t="str">
        <f t="shared" si="80"/>
        <v/>
      </c>
      <c r="L415" s="29" t="str">
        <f t="shared" si="81"/>
        <v/>
      </c>
      <c r="M415" s="29" t="str">
        <f t="shared" si="82"/>
        <v/>
      </c>
      <c r="N415" s="29" t="str">
        <f t="shared" si="83"/>
        <v/>
      </c>
      <c r="O415" s="29" t="str">
        <f t="shared" si="84"/>
        <v/>
      </c>
      <c r="P415" s="33" t="str">
        <f t="shared" si="85"/>
        <v/>
      </c>
    </row>
    <row r="416" spans="5:16" x14ac:dyDescent="0.45">
      <c r="E416" s="29" t="str">
        <f t="shared" si="80"/>
        <v/>
      </c>
      <c r="L416" s="29" t="str">
        <f t="shared" si="81"/>
        <v/>
      </c>
      <c r="M416" s="29" t="str">
        <f t="shared" si="82"/>
        <v/>
      </c>
      <c r="N416" s="29" t="str">
        <f t="shared" si="83"/>
        <v/>
      </c>
      <c r="O416" s="29" t="str">
        <f t="shared" si="84"/>
        <v/>
      </c>
      <c r="P416" s="33" t="str">
        <f t="shared" si="85"/>
        <v/>
      </c>
    </row>
    <row r="417" spans="5:16" x14ac:dyDescent="0.45">
      <c r="E417" s="29" t="str">
        <f t="shared" si="80"/>
        <v/>
      </c>
      <c r="L417" s="29" t="str">
        <f t="shared" si="81"/>
        <v/>
      </c>
      <c r="M417" s="29" t="str">
        <f t="shared" si="82"/>
        <v/>
      </c>
      <c r="N417" s="29" t="str">
        <f t="shared" si="83"/>
        <v/>
      </c>
      <c r="O417" s="29" t="str">
        <f t="shared" si="84"/>
        <v/>
      </c>
      <c r="P417" s="33" t="str">
        <f t="shared" si="85"/>
        <v/>
      </c>
    </row>
    <row r="418" spans="5:16" x14ac:dyDescent="0.45">
      <c r="E418" s="29" t="str">
        <f t="shared" si="80"/>
        <v/>
      </c>
      <c r="L418" s="29" t="str">
        <f t="shared" si="81"/>
        <v/>
      </c>
      <c r="M418" s="29" t="str">
        <f t="shared" si="82"/>
        <v/>
      </c>
      <c r="N418" s="29" t="str">
        <f t="shared" si="83"/>
        <v/>
      </c>
      <c r="O418" s="29" t="str">
        <f t="shared" si="84"/>
        <v/>
      </c>
      <c r="P418" s="33" t="str">
        <f t="shared" si="85"/>
        <v/>
      </c>
    </row>
    <row r="419" spans="5:16" x14ac:dyDescent="0.45">
      <c r="E419" s="29" t="str">
        <f t="shared" si="80"/>
        <v/>
      </c>
      <c r="L419" s="29" t="str">
        <f t="shared" si="81"/>
        <v/>
      </c>
      <c r="M419" s="29" t="str">
        <f t="shared" si="82"/>
        <v/>
      </c>
      <c r="N419" s="29" t="str">
        <f t="shared" si="83"/>
        <v/>
      </c>
      <c r="O419" s="29" t="str">
        <f t="shared" si="84"/>
        <v/>
      </c>
      <c r="P419" s="33" t="str">
        <f t="shared" si="85"/>
        <v/>
      </c>
    </row>
    <row r="420" spans="5:16" x14ac:dyDescent="0.45">
      <c r="E420" s="29" t="str">
        <f t="shared" si="80"/>
        <v/>
      </c>
      <c r="L420" s="29" t="str">
        <f t="shared" si="81"/>
        <v/>
      </c>
      <c r="M420" s="29" t="str">
        <f t="shared" si="82"/>
        <v/>
      </c>
      <c r="N420" s="29" t="str">
        <f t="shared" si="83"/>
        <v/>
      </c>
      <c r="O420" s="29" t="str">
        <f t="shared" si="84"/>
        <v/>
      </c>
      <c r="P420" s="33" t="str">
        <f t="shared" si="85"/>
        <v/>
      </c>
    </row>
    <row r="421" spans="5:16" x14ac:dyDescent="0.45">
      <c r="E421" s="29" t="str">
        <f t="shared" si="80"/>
        <v/>
      </c>
      <c r="L421" s="29" t="str">
        <f t="shared" si="81"/>
        <v/>
      </c>
      <c r="M421" s="29" t="str">
        <f t="shared" si="82"/>
        <v/>
      </c>
      <c r="N421" s="29" t="str">
        <f t="shared" si="83"/>
        <v/>
      </c>
      <c r="O421" s="29" t="str">
        <f t="shared" si="84"/>
        <v/>
      </c>
      <c r="P421" s="33" t="str">
        <f t="shared" si="85"/>
        <v/>
      </c>
    </row>
    <row r="422" spans="5:16" x14ac:dyDescent="0.45">
      <c r="E422" s="29" t="str">
        <f t="shared" si="80"/>
        <v/>
      </c>
      <c r="L422" s="29" t="str">
        <f t="shared" si="81"/>
        <v/>
      </c>
      <c r="M422" s="29" t="str">
        <f t="shared" si="82"/>
        <v/>
      </c>
      <c r="N422" s="29" t="str">
        <f t="shared" si="83"/>
        <v/>
      </c>
      <c r="O422" s="29" t="str">
        <f t="shared" si="84"/>
        <v/>
      </c>
      <c r="P422" s="33" t="str">
        <f t="shared" si="85"/>
        <v/>
      </c>
    </row>
    <row r="423" spans="5:16" x14ac:dyDescent="0.45">
      <c r="E423" s="29" t="str">
        <f t="shared" si="80"/>
        <v/>
      </c>
      <c r="L423" s="29" t="str">
        <f t="shared" si="81"/>
        <v/>
      </c>
      <c r="M423" s="29" t="str">
        <f t="shared" si="82"/>
        <v/>
      </c>
      <c r="N423" s="29" t="str">
        <f t="shared" si="83"/>
        <v/>
      </c>
      <c r="O423" s="29" t="str">
        <f t="shared" si="84"/>
        <v/>
      </c>
      <c r="P423" s="33" t="str">
        <f t="shared" si="85"/>
        <v/>
      </c>
    </row>
    <row r="424" spans="5:16" x14ac:dyDescent="0.45">
      <c r="E424" s="29" t="str">
        <f t="shared" si="80"/>
        <v/>
      </c>
      <c r="L424" s="29" t="str">
        <f t="shared" si="81"/>
        <v/>
      </c>
      <c r="M424" s="29" t="str">
        <f t="shared" si="82"/>
        <v/>
      </c>
      <c r="N424" s="29" t="str">
        <f t="shared" si="83"/>
        <v/>
      </c>
      <c r="O424" s="29" t="str">
        <f t="shared" si="84"/>
        <v/>
      </c>
      <c r="P424" s="33" t="str">
        <f t="shared" si="85"/>
        <v/>
      </c>
    </row>
    <row r="425" spans="5:16" x14ac:dyDescent="0.45">
      <c r="E425" s="29" t="str">
        <f t="shared" si="80"/>
        <v/>
      </c>
      <c r="L425" s="29" t="str">
        <f t="shared" si="81"/>
        <v/>
      </c>
      <c r="M425" s="29" t="str">
        <f t="shared" si="82"/>
        <v/>
      </c>
      <c r="N425" s="29" t="str">
        <f t="shared" si="83"/>
        <v/>
      </c>
      <c r="O425" s="29" t="str">
        <f t="shared" si="84"/>
        <v/>
      </c>
      <c r="P425" s="33" t="str">
        <f t="shared" si="85"/>
        <v/>
      </c>
    </row>
    <row r="426" spans="5:16" x14ac:dyDescent="0.45">
      <c r="E426" s="29" t="str">
        <f t="shared" si="80"/>
        <v/>
      </c>
      <c r="L426" s="29" t="str">
        <f t="shared" si="81"/>
        <v/>
      </c>
      <c r="M426" s="29" t="str">
        <f t="shared" si="82"/>
        <v/>
      </c>
      <c r="N426" s="29" t="str">
        <f t="shared" si="83"/>
        <v/>
      </c>
      <c r="O426" s="29" t="str">
        <f t="shared" si="84"/>
        <v/>
      </c>
      <c r="P426" s="33" t="str">
        <f t="shared" si="85"/>
        <v/>
      </c>
    </row>
    <row r="427" spans="5:16" x14ac:dyDescent="0.45">
      <c r="E427" s="29" t="str">
        <f t="shared" si="80"/>
        <v/>
      </c>
      <c r="L427" s="29" t="str">
        <f t="shared" si="81"/>
        <v/>
      </c>
      <c r="M427" s="29" t="str">
        <f t="shared" si="82"/>
        <v/>
      </c>
      <c r="N427" s="29" t="str">
        <f t="shared" si="83"/>
        <v/>
      </c>
      <c r="O427" s="29" t="str">
        <f t="shared" si="84"/>
        <v/>
      </c>
      <c r="P427" s="33" t="str">
        <f t="shared" si="85"/>
        <v/>
      </c>
    </row>
    <row r="428" spans="5:16" x14ac:dyDescent="0.45">
      <c r="E428" s="29" t="str">
        <f t="shared" si="80"/>
        <v/>
      </c>
      <c r="L428" s="29" t="str">
        <f t="shared" si="81"/>
        <v/>
      </c>
      <c r="M428" s="29" t="str">
        <f t="shared" si="82"/>
        <v/>
      </c>
      <c r="N428" s="29" t="str">
        <f t="shared" si="83"/>
        <v/>
      </c>
      <c r="O428" s="29" t="str">
        <f t="shared" si="84"/>
        <v/>
      </c>
      <c r="P428" s="33" t="str">
        <f t="shared" si="85"/>
        <v/>
      </c>
    </row>
    <row r="429" spans="5:16" x14ac:dyDescent="0.45">
      <c r="E429" s="29" t="str">
        <f t="shared" si="80"/>
        <v/>
      </c>
      <c r="L429" s="29" t="str">
        <f t="shared" si="81"/>
        <v/>
      </c>
      <c r="M429" s="29" t="str">
        <f t="shared" si="82"/>
        <v/>
      </c>
      <c r="N429" s="29" t="str">
        <f t="shared" si="83"/>
        <v/>
      </c>
      <c r="O429" s="29" t="str">
        <f t="shared" si="84"/>
        <v/>
      </c>
      <c r="P429" s="33" t="str">
        <f t="shared" si="85"/>
        <v/>
      </c>
    </row>
    <row r="430" spans="5:16" x14ac:dyDescent="0.45">
      <c r="E430" s="29" t="str">
        <f t="shared" si="80"/>
        <v/>
      </c>
      <c r="L430" s="29" t="str">
        <f t="shared" si="81"/>
        <v/>
      </c>
      <c r="M430" s="29" t="str">
        <f t="shared" si="82"/>
        <v/>
      </c>
      <c r="N430" s="29" t="str">
        <f t="shared" si="83"/>
        <v/>
      </c>
      <c r="O430" s="29" t="str">
        <f t="shared" si="84"/>
        <v/>
      </c>
      <c r="P430" s="33" t="str">
        <f t="shared" si="85"/>
        <v/>
      </c>
    </row>
    <row r="431" spans="5:16" x14ac:dyDescent="0.45">
      <c r="E431" s="29" t="str">
        <f t="shared" si="80"/>
        <v/>
      </c>
      <c r="L431" s="29" t="str">
        <f t="shared" si="81"/>
        <v/>
      </c>
      <c r="M431" s="29" t="str">
        <f t="shared" si="82"/>
        <v/>
      </c>
      <c r="N431" s="29" t="str">
        <f t="shared" si="83"/>
        <v/>
      </c>
      <c r="O431" s="29" t="str">
        <f t="shared" si="84"/>
        <v/>
      </c>
      <c r="P431" s="33" t="str">
        <f t="shared" si="85"/>
        <v/>
      </c>
    </row>
    <row r="432" spans="5:16" x14ac:dyDescent="0.45">
      <c r="E432" s="29" t="str">
        <f t="shared" si="80"/>
        <v/>
      </c>
      <c r="L432" s="29" t="str">
        <f t="shared" si="81"/>
        <v/>
      </c>
      <c r="M432" s="29" t="str">
        <f t="shared" si="82"/>
        <v/>
      </c>
      <c r="N432" s="29" t="str">
        <f t="shared" si="83"/>
        <v/>
      </c>
      <c r="O432" s="29" t="str">
        <f t="shared" si="84"/>
        <v/>
      </c>
      <c r="P432" s="33" t="str">
        <f t="shared" si="85"/>
        <v/>
      </c>
    </row>
    <row r="433" spans="5:16" x14ac:dyDescent="0.45">
      <c r="E433" s="29" t="str">
        <f t="shared" si="80"/>
        <v/>
      </c>
      <c r="L433" s="29" t="str">
        <f t="shared" si="81"/>
        <v/>
      </c>
      <c r="M433" s="29" t="str">
        <f t="shared" si="82"/>
        <v/>
      </c>
      <c r="N433" s="29" t="str">
        <f t="shared" si="83"/>
        <v/>
      </c>
      <c r="O433" s="29" t="str">
        <f t="shared" si="84"/>
        <v/>
      </c>
      <c r="P433" s="33" t="str">
        <f t="shared" si="85"/>
        <v/>
      </c>
    </row>
    <row r="434" spans="5:16" x14ac:dyDescent="0.45">
      <c r="E434" s="29" t="str">
        <f t="shared" si="80"/>
        <v/>
      </c>
      <c r="L434" s="29" t="str">
        <f t="shared" si="81"/>
        <v/>
      </c>
      <c r="M434" s="29" t="str">
        <f t="shared" si="82"/>
        <v/>
      </c>
      <c r="N434" s="29" t="str">
        <f t="shared" si="83"/>
        <v/>
      </c>
      <c r="O434" s="29" t="str">
        <f t="shared" si="84"/>
        <v/>
      </c>
      <c r="P434" s="33" t="str">
        <f t="shared" si="85"/>
        <v/>
      </c>
    </row>
    <row r="435" spans="5:16" x14ac:dyDescent="0.45">
      <c r="E435" s="29" t="str">
        <f t="shared" si="80"/>
        <v/>
      </c>
      <c r="L435" s="29" t="str">
        <f t="shared" si="81"/>
        <v/>
      </c>
      <c r="M435" s="29" t="str">
        <f t="shared" si="82"/>
        <v/>
      </c>
      <c r="N435" s="29" t="str">
        <f t="shared" si="83"/>
        <v/>
      </c>
      <c r="O435" s="29" t="str">
        <f t="shared" si="84"/>
        <v/>
      </c>
      <c r="P435" s="33" t="str">
        <f t="shared" si="85"/>
        <v/>
      </c>
    </row>
    <row r="436" spans="5:16" x14ac:dyDescent="0.45">
      <c r="E436" s="29" t="str">
        <f t="shared" si="80"/>
        <v/>
      </c>
      <c r="L436" s="29" t="str">
        <f t="shared" si="81"/>
        <v/>
      </c>
      <c r="M436" s="29" t="str">
        <f t="shared" si="82"/>
        <v/>
      </c>
      <c r="N436" s="29" t="str">
        <f t="shared" si="83"/>
        <v/>
      </c>
      <c r="O436" s="29" t="str">
        <f t="shared" si="84"/>
        <v/>
      </c>
      <c r="P436" s="33" t="str">
        <f t="shared" si="85"/>
        <v/>
      </c>
    </row>
    <row r="437" spans="5:16" x14ac:dyDescent="0.45">
      <c r="E437" s="29" t="str">
        <f t="shared" si="80"/>
        <v/>
      </c>
      <c r="L437" s="29" t="str">
        <f t="shared" si="81"/>
        <v/>
      </c>
      <c r="M437" s="29" t="str">
        <f t="shared" si="82"/>
        <v/>
      </c>
      <c r="N437" s="29" t="str">
        <f t="shared" si="83"/>
        <v/>
      </c>
      <c r="O437" s="29" t="str">
        <f t="shared" si="84"/>
        <v/>
      </c>
      <c r="P437" s="33" t="str">
        <f t="shared" si="85"/>
        <v/>
      </c>
    </row>
    <row r="438" spans="5:16" x14ac:dyDescent="0.45">
      <c r="E438" s="29" t="str">
        <f t="shared" si="80"/>
        <v/>
      </c>
      <c r="L438" s="29" t="str">
        <f t="shared" si="81"/>
        <v/>
      </c>
      <c r="M438" s="29" t="str">
        <f t="shared" si="82"/>
        <v/>
      </c>
      <c r="N438" s="29" t="str">
        <f t="shared" si="83"/>
        <v/>
      </c>
      <c r="O438" s="29" t="str">
        <f t="shared" si="84"/>
        <v/>
      </c>
      <c r="P438" s="33" t="str">
        <f t="shared" si="85"/>
        <v/>
      </c>
    </row>
    <row r="439" spans="5:16" x14ac:dyDescent="0.45">
      <c r="E439" s="29" t="str">
        <f t="shared" si="80"/>
        <v/>
      </c>
      <c r="L439" s="29" t="str">
        <f t="shared" si="81"/>
        <v/>
      </c>
      <c r="M439" s="29" t="str">
        <f t="shared" si="82"/>
        <v/>
      </c>
      <c r="N439" s="29" t="str">
        <f t="shared" si="83"/>
        <v/>
      </c>
      <c r="O439" s="29" t="str">
        <f t="shared" si="84"/>
        <v/>
      </c>
      <c r="P439" s="33" t="str">
        <f t="shared" si="85"/>
        <v/>
      </c>
    </row>
    <row r="440" spans="5:16" x14ac:dyDescent="0.45">
      <c r="E440" s="29" t="str">
        <f t="shared" si="80"/>
        <v/>
      </c>
      <c r="L440" s="29" t="str">
        <f t="shared" si="81"/>
        <v/>
      </c>
      <c r="M440" s="29" t="str">
        <f t="shared" si="82"/>
        <v/>
      </c>
      <c r="N440" s="29" t="str">
        <f t="shared" si="83"/>
        <v/>
      </c>
      <c r="O440" s="29" t="str">
        <f t="shared" si="84"/>
        <v/>
      </c>
      <c r="P440" s="33" t="str">
        <f t="shared" si="85"/>
        <v/>
      </c>
    </row>
    <row r="441" spans="5:16" x14ac:dyDescent="0.45">
      <c r="E441" s="29" t="str">
        <f t="shared" si="80"/>
        <v/>
      </c>
      <c r="L441" s="29" t="str">
        <f t="shared" si="81"/>
        <v/>
      </c>
      <c r="M441" s="29" t="str">
        <f t="shared" si="82"/>
        <v/>
      </c>
      <c r="N441" s="29" t="str">
        <f t="shared" si="83"/>
        <v/>
      </c>
      <c r="O441" s="29" t="str">
        <f t="shared" si="84"/>
        <v/>
      </c>
      <c r="P441" s="33" t="str">
        <f t="shared" si="85"/>
        <v/>
      </c>
    </row>
    <row r="442" spans="5:16" x14ac:dyDescent="0.45">
      <c r="E442" s="29" t="str">
        <f t="shared" si="80"/>
        <v/>
      </c>
      <c r="L442" s="29" t="str">
        <f t="shared" si="81"/>
        <v/>
      </c>
      <c r="M442" s="29" t="str">
        <f t="shared" si="82"/>
        <v/>
      </c>
      <c r="N442" s="29" t="str">
        <f t="shared" si="83"/>
        <v/>
      </c>
      <c r="O442" s="29" t="str">
        <f t="shared" si="84"/>
        <v/>
      </c>
      <c r="P442" s="33" t="str">
        <f t="shared" si="85"/>
        <v/>
      </c>
    </row>
    <row r="443" spans="5:16" x14ac:dyDescent="0.45">
      <c r="E443" s="29" t="str">
        <f t="shared" si="80"/>
        <v/>
      </c>
      <c r="L443" s="29" t="str">
        <f t="shared" si="81"/>
        <v/>
      </c>
      <c r="M443" s="29" t="str">
        <f t="shared" si="82"/>
        <v/>
      </c>
      <c r="N443" s="29" t="str">
        <f t="shared" si="83"/>
        <v/>
      </c>
      <c r="O443" s="29" t="str">
        <f t="shared" si="84"/>
        <v/>
      </c>
      <c r="P443" s="33" t="str">
        <f t="shared" si="85"/>
        <v/>
      </c>
    </row>
    <row r="444" spans="5:16" x14ac:dyDescent="0.45">
      <c r="E444" s="29" t="str">
        <f t="shared" si="80"/>
        <v/>
      </c>
      <c r="L444" s="29" t="str">
        <f t="shared" si="81"/>
        <v/>
      </c>
      <c r="M444" s="29" t="str">
        <f t="shared" si="82"/>
        <v/>
      </c>
      <c r="N444" s="29" t="str">
        <f t="shared" si="83"/>
        <v/>
      </c>
      <c r="O444" s="29" t="str">
        <f t="shared" si="84"/>
        <v/>
      </c>
      <c r="P444" s="33" t="str">
        <f t="shared" si="85"/>
        <v/>
      </c>
    </row>
    <row r="445" spans="5:16" x14ac:dyDescent="0.45">
      <c r="E445" s="29" t="str">
        <f t="shared" si="80"/>
        <v/>
      </c>
      <c r="L445" s="29" t="str">
        <f t="shared" si="81"/>
        <v/>
      </c>
      <c r="M445" s="29" t="str">
        <f t="shared" si="82"/>
        <v/>
      </c>
      <c r="N445" s="29" t="str">
        <f t="shared" si="83"/>
        <v/>
      </c>
      <c r="O445" s="29" t="str">
        <f t="shared" si="84"/>
        <v/>
      </c>
      <c r="P445" s="33" t="str">
        <f t="shared" si="85"/>
        <v/>
      </c>
    </row>
    <row r="446" spans="5:16" x14ac:dyDescent="0.45">
      <c r="E446" s="29" t="str">
        <f t="shared" si="80"/>
        <v/>
      </c>
      <c r="L446" s="29" t="str">
        <f t="shared" si="81"/>
        <v/>
      </c>
      <c r="M446" s="29" t="str">
        <f t="shared" si="82"/>
        <v/>
      </c>
      <c r="N446" s="29" t="str">
        <f t="shared" si="83"/>
        <v/>
      </c>
      <c r="O446" s="29" t="str">
        <f t="shared" si="84"/>
        <v/>
      </c>
      <c r="P446" s="33" t="str">
        <f t="shared" si="85"/>
        <v/>
      </c>
    </row>
    <row r="447" spans="5:16" x14ac:dyDescent="0.45">
      <c r="E447" s="29" t="str">
        <f t="shared" si="80"/>
        <v/>
      </c>
      <c r="L447" s="29" t="str">
        <f t="shared" si="81"/>
        <v/>
      </c>
      <c r="M447" s="29" t="str">
        <f t="shared" si="82"/>
        <v/>
      </c>
      <c r="N447" s="29" t="str">
        <f t="shared" si="83"/>
        <v/>
      </c>
      <c r="O447" s="29" t="str">
        <f t="shared" si="84"/>
        <v/>
      </c>
      <c r="P447" s="33" t="str">
        <f t="shared" si="85"/>
        <v/>
      </c>
    </row>
    <row r="448" spans="5:16" x14ac:dyDescent="0.45">
      <c r="E448" s="29" t="str">
        <f t="shared" si="80"/>
        <v/>
      </c>
      <c r="L448" s="29" t="str">
        <f t="shared" si="81"/>
        <v/>
      </c>
      <c r="M448" s="29" t="str">
        <f t="shared" si="82"/>
        <v/>
      </c>
      <c r="N448" s="29" t="str">
        <f t="shared" si="83"/>
        <v/>
      </c>
      <c r="O448" s="29" t="str">
        <f t="shared" si="84"/>
        <v/>
      </c>
      <c r="P448" s="33" t="str">
        <f t="shared" si="85"/>
        <v/>
      </c>
    </row>
    <row r="449" spans="5:16" x14ac:dyDescent="0.45">
      <c r="E449" s="29" t="str">
        <f t="shared" si="80"/>
        <v/>
      </c>
      <c r="L449" s="29" t="str">
        <f t="shared" si="81"/>
        <v/>
      </c>
      <c r="M449" s="29" t="str">
        <f t="shared" si="82"/>
        <v/>
      </c>
      <c r="N449" s="29" t="str">
        <f t="shared" si="83"/>
        <v/>
      </c>
      <c r="O449" s="29" t="str">
        <f t="shared" si="84"/>
        <v/>
      </c>
      <c r="P449" s="33" t="str">
        <f t="shared" si="85"/>
        <v/>
      </c>
    </row>
    <row r="450" spans="5:16" x14ac:dyDescent="0.45">
      <c r="E450" s="29" t="str">
        <f t="shared" si="80"/>
        <v/>
      </c>
      <c r="L450" s="29" t="str">
        <f t="shared" si="81"/>
        <v/>
      </c>
      <c r="M450" s="29" t="str">
        <f t="shared" si="82"/>
        <v/>
      </c>
      <c r="N450" s="29" t="str">
        <f t="shared" si="83"/>
        <v/>
      </c>
      <c r="O450" s="29" t="str">
        <f t="shared" si="84"/>
        <v/>
      </c>
      <c r="P450" s="33" t="str">
        <f t="shared" si="85"/>
        <v/>
      </c>
    </row>
    <row r="451" spans="5:16" x14ac:dyDescent="0.45">
      <c r="E451" s="29" t="str">
        <f t="shared" si="80"/>
        <v/>
      </c>
      <c r="L451" s="29" t="str">
        <f t="shared" si="81"/>
        <v/>
      </c>
      <c r="M451" s="29" t="str">
        <f t="shared" si="82"/>
        <v/>
      </c>
      <c r="N451" s="29" t="str">
        <f t="shared" si="83"/>
        <v/>
      </c>
      <c r="O451" s="29" t="str">
        <f t="shared" si="84"/>
        <v/>
      </c>
      <c r="P451" s="33" t="str">
        <f t="shared" si="85"/>
        <v/>
      </c>
    </row>
    <row r="452" spans="5:16" x14ac:dyDescent="0.45">
      <c r="E452" s="29" t="str">
        <f t="shared" si="80"/>
        <v/>
      </c>
      <c r="L452" s="29" t="str">
        <f t="shared" si="81"/>
        <v/>
      </c>
      <c r="M452" s="29" t="str">
        <f t="shared" si="82"/>
        <v/>
      </c>
      <c r="N452" s="29" t="str">
        <f t="shared" si="83"/>
        <v/>
      </c>
      <c r="O452" s="29" t="str">
        <f t="shared" si="84"/>
        <v/>
      </c>
      <c r="P452" s="33" t="str">
        <f t="shared" si="85"/>
        <v/>
      </c>
    </row>
    <row r="453" spans="5:16" x14ac:dyDescent="0.45">
      <c r="E453" s="29" t="str">
        <f t="shared" ref="E453:E516" si="86">IF(G453="Y",AG453,"")</f>
        <v/>
      </c>
      <c r="L453" s="29" t="str">
        <f t="shared" ref="L453:L516" si="87">IF(G453="Y", (P453*E453),(""))</f>
        <v/>
      </c>
      <c r="M453" s="29" t="str">
        <f t="shared" ref="M453:M516" si="88">IF(G453="Y", (L453*2),(""))</f>
        <v/>
      </c>
      <c r="N453" s="29" t="str">
        <f t="shared" ref="N453:N516" si="89">IF(G453="Y", (L453*3),(""))</f>
        <v/>
      </c>
      <c r="O453" s="29" t="str">
        <f t="shared" ref="O453:O516" si="90">IF(G453="Y", (L453*4),(""))</f>
        <v/>
      </c>
      <c r="P453" s="33" t="str">
        <f t="shared" ref="P453:P516" si="91">IF(Q453&gt;0,((AcctSize/Q453)/H453),(""))</f>
        <v/>
      </c>
    </row>
    <row r="454" spans="5:16" x14ac:dyDescent="0.45">
      <c r="E454" s="29" t="str">
        <f t="shared" si="86"/>
        <v/>
      </c>
      <c r="L454" s="29" t="str">
        <f t="shared" si="87"/>
        <v/>
      </c>
      <c r="M454" s="29" t="str">
        <f t="shared" si="88"/>
        <v/>
      </c>
      <c r="N454" s="29" t="str">
        <f t="shared" si="89"/>
        <v/>
      </c>
      <c r="O454" s="29" t="str">
        <f t="shared" si="90"/>
        <v/>
      </c>
      <c r="P454" s="33" t="str">
        <f t="shared" si="91"/>
        <v/>
      </c>
    </row>
    <row r="455" spans="5:16" x14ac:dyDescent="0.45">
      <c r="E455" s="29" t="str">
        <f t="shared" si="86"/>
        <v/>
      </c>
      <c r="L455" s="29" t="str">
        <f t="shared" si="87"/>
        <v/>
      </c>
      <c r="M455" s="29" t="str">
        <f t="shared" si="88"/>
        <v/>
      </c>
      <c r="N455" s="29" t="str">
        <f t="shared" si="89"/>
        <v/>
      </c>
      <c r="O455" s="29" t="str">
        <f t="shared" si="90"/>
        <v/>
      </c>
      <c r="P455" s="33" t="str">
        <f t="shared" si="91"/>
        <v/>
      </c>
    </row>
    <row r="456" spans="5:16" x14ac:dyDescent="0.45">
      <c r="E456" s="29" t="str">
        <f t="shared" si="86"/>
        <v/>
      </c>
      <c r="L456" s="29" t="str">
        <f t="shared" si="87"/>
        <v/>
      </c>
      <c r="M456" s="29" t="str">
        <f t="shared" si="88"/>
        <v/>
      </c>
      <c r="N456" s="29" t="str">
        <f t="shared" si="89"/>
        <v/>
      </c>
      <c r="O456" s="29" t="str">
        <f t="shared" si="90"/>
        <v/>
      </c>
      <c r="P456" s="33" t="str">
        <f t="shared" si="91"/>
        <v/>
      </c>
    </row>
    <row r="457" spans="5:16" x14ac:dyDescent="0.45">
      <c r="E457" s="29" t="str">
        <f t="shared" si="86"/>
        <v/>
      </c>
      <c r="L457" s="29" t="str">
        <f t="shared" si="87"/>
        <v/>
      </c>
      <c r="M457" s="29" t="str">
        <f t="shared" si="88"/>
        <v/>
      </c>
      <c r="N457" s="29" t="str">
        <f t="shared" si="89"/>
        <v/>
      </c>
      <c r="O457" s="29" t="str">
        <f t="shared" si="90"/>
        <v/>
      </c>
      <c r="P457" s="33" t="str">
        <f t="shared" si="91"/>
        <v/>
      </c>
    </row>
    <row r="458" spans="5:16" x14ac:dyDescent="0.45">
      <c r="E458" s="29" t="str">
        <f t="shared" si="86"/>
        <v/>
      </c>
      <c r="L458" s="29" t="str">
        <f t="shared" si="87"/>
        <v/>
      </c>
      <c r="M458" s="29" t="str">
        <f t="shared" si="88"/>
        <v/>
      </c>
      <c r="N458" s="29" t="str">
        <f t="shared" si="89"/>
        <v/>
      </c>
      <c r="O458" s="29" t="str">
        <f t="shared" si="90"/>
        <v/>
      </c>
      <c r="P458" s="33" t="str">
        <f t="shared" si="91"/>
        <v/>
      </c>
    </row>
    <row r="459" spans="5:16" x14ac:dyDescent="0.45">
      <c r="E459" s="29" t="str">
        <f t="shared" si="86"/>
        <v/>
      </c>
      <c r="L459" s="29" t="str">
        <f t="shared" si="87"/>
        <v/>
      </c>
      <c r="M459" s="29" t="str">
        <f t="shared" si="88"/>
        <v/>
      </c>
      <c r="N459" s="29" t="str">
        <f t="shared" si="89"/>
        <v/>
      </c>
      <c r="O459" s="29" t="str">
        <f t="shared" si="90"/>
        <v/>
      </c>
      <c r="P459" s="33" t="str">
        <f t="shared" si="91"/>
        <v/>
      </c>
    </row>
    <row r="460" spans="5:16" x14ac:dyDescent="0.45">
      <c r="E460" s="29" t="str">
        <f t="shared" si="86"/>
        <v/>
      </c>
      <c r="L460" s="29" t="str">
        <f t="shared" si="87"/>
        <v/>
      </c>
      <c r="M460" s="29" t="str">
        <f t="shared" si="88"/>
        <v/>
      </c>
      <c r="N460" s="29" t="str">
        <f t="shared" si="89"/>
        <v/>
      </c>
      <c r="O460" s="29" t="str">
        <f t="shared" si="90"/>
        <v/>
      </c>
      <c r="P460" s="33" t="str">
        <f t="shared" si="91"/>
        <v/>
      </c>
    </row>
    <row r="461" spans="5:16" x14ac:dyDescent="0.45">
      <c r="E461" s="29" t="str">
        <f t="shared" si="86"/>
        <v/>
      </c>
      <c r="L461" s="29" t="str">
        <f t="shared" si="87"/>
        <v/>
      </c>
      <c r="M461" s="29" t="str">
        <f t="shared" si="88"/>
        <v/>
      </c>
      <c r="N461" s="29" t="str">
        <f t="shared" si="89"/>
        <v/>
      </c>
      <c r="O461" s="29" t="str">
        <f t="shared" si="90"/>
        <v/>
      </c>
      <c r="P461" s="33" t="str">
        <f t="shared" si="91"/>
        <v/>
      </c>
    </row>
    <row r="462" spans="5:16" x14ac:dyDescent="0.45">
      <c r="E462" s="29" t="str">
        <f t="shared" si="86"/>
        <v/>
      </c>
      <c r="L462" s="29" t="str">
        <f t="shared" si="87"/>
        <v/>
      </c>
      <c r="M462" s="29" t="str">
        <f t="shared" si="88"/>
        <v/>
      </c>
      <c r="N462" s="29" t="str">
        <f t="shared" si="89"/>
        <v/>
      </c>
      <c r="O462" s="29" t="str">
        <f t="shared" si="90"/>
        <v/>
      </c>
      <c r="P462" s="33" t="str">
        <f t="shared" si="91"/>
        <v/>
      </c>
    </row>
    <row r="463" spans="5:16" x14ac:dyDescent="0.45">
      <c r="E463" s="29" t="str">
        <f t="shared" si="86"/>
        <v/>
      </c>
      <c r="L463" s="29" t="str">
        <f t="shared" si="87"/>
        <v/>
      </c>
      <c r="M463" s="29" t="str">
        <f t="shared" si="88"/>
        <v/>
      </c>
      <c r="N463" s="29" t="str">
        <f t="shared" si="89"/>
        <v/>
      </c>
      <c r="O463" s="29" t="str">
        <f t="shared" si="90"/>
        <v/>
      </c>
      <c r="P463" s="33" t="str">
        <f t="shared" si="91"/>
        <v/>
      </c>
    </row>
    <row r="464" spans="5:16" x14ac:dyDescent="0.45">
      <c r="E464" s="29" t="str">
        <f t="shared" si="86"/>
        <v/>
      </c>
      <c r="L464" s="29" t="str">
        <f t="shared" si="87"/>
        <v/>
      </c>
      <c r="M464" s="29" t="str">
        <f t="shared" si="88"/>
        <v/>
      </c>
      <c r="N464" s="29" t="str">
        <f t="shared" si="89"/>
        <v/>
      </c>
      <c r="O464" s="29" t="str">
        <f t="shared" si="90"/>
        <v/>
      </c>
      <c r="P464" s="33" t="str">
        <f t="shared" si="91"/>
        <v/>
      </c>
    </row>
    <row r="465" spans="5:16" x14ac:dyDescent="0.45">
      <c r="E465" s="29" t="str">
        <f t="shared" si="86"/>
        <v/>
      </c>
      <c r="L465" s="29" t="str">
        <f t="shared" si="87"/>
        <v/>
      </c>
      <c r="M465" s="29" t="str">
        <f t="shared" si="88"/>
        <v/>
      </c>
      <c r="N465" s="29" t="str">
        <f t="shared" si="89"/>
        <v/>
      </c>
      <c r="O465" s="29" t="str">
        <f t="shared" si="90"/>
        <v/>
      </c>
      <c r="P465" s="33" t="str">
        <f t="shared" si="91"/>
        <v/>
      </c>
    </row>
    <row r="466" spans="5:16" x14ac:dyDescent="0.45">
      <c r="E466" s="29" t="str">
        <f t="shared" si="86"/>
        <v/>
      </c>
      <c r="L466" s="29" t="str">
        <f t="shared" si="87"/>
        <v/>
      </c>
      <c r="M466" s="29" t="str">
        <f t="shared" si="88"/>
        <v/>
      </c>
      <c r="N466" s="29" t="str">
        <f t="shared" si="89"/>
        <v/>
      </c>
      <c r="O466" s="29" t="str">
        <f t="shared" si="90"/>
        <v/>
      </c>
      <c r="P466" s="33" t="str">
        <f t="shared" si="91"/>
        <v/>
      </c>
    </row>
    <row r="467" spans="5:16" x14ac:dyDescent="0.45">
      <c r="E467" s="29" t="str">
        <f t="shared" si="86"/>
        <v/>
      </c>
      <c r="L467" s="29" t="str">
        <f t="shared" si="87"/>
        <v/>
      </c>
      <c r="M467" s="29" t="str">
        <f t="shared" si="88"/>
        <v/>
      </c>
      <c r="N467" s="29" t="str">
        <f t="shared" si="89"/>
        <v/>
      </c>
      <c r="O467" s="29" t="str">
        <f t="shared" si="90"/>
        <v/>
      </c>
      <c r="P467" s="33" t="str">
        <f t="shared" si="91"/>
        <v/>
      </c>
    </row>
    <row r="468" spans="5:16" x14ac:dyDescent="0.45">
      <c r="E468" s="29" t="str">
        <f t="shared" si="86"/>
        <v/>
      </c>
      <c r="L468" s="29" t="str">
        <f t="shared" si="87"/>
        <v/>
      </c>
      <c r="M468" s="29" t="str">
        <f t="shared" si="88"/>
        <v/>
      </c>
      <c r="N468" s="29" t="str">
        <f t="shared" si="89"/>
        <v/>
      </c>
      <c r="O468" s="29" t="str">
        <f t="shared" si="90"/>
        <v/>
      </c>
      <c r="P468" s="33" t="str">
        <f t="shared" si="91"/>
        <v/>
      </c>
    </row>
    <row r="469" spans="5:16" x14ac:dyDescent="0.45">
      <c r="E469" s="29" t="str">
        <f t="shared" si="86"/>
        <v/>
      </c>
      <c r="L469" s="29" t="str">
        <f t="shared" si="87"/>
        <v/>
      </c>
      <c r="M469" s="29" t="str">
        <f t="shared" si="88"/>
        <v/>
      </c>
      <c r="N469" s="29" t="str">
        <f t="shared" si="89"/>
        <v/>
      </c>
      <c r="O469" s="29" t="str">
        <f t="shared" si="90"/>
        <v/>
      </c>
      <c r="P469" s="33" t="str">
        <f t="shared" si="91"/>
        <v/>
      </c>
    </row>
    <row r="470" spans="5:16" x14ac:dyDescent="0.45">
      <c r="E470" s="29" t="str">
        <f t="shared" si="86"/>
        <v/>
      </c>
      <c r="L470" s="29" t="str">
        <f t="shared" si="87"/>
        <v/>
      </c>
      <c r="M470" s="29" t="str">
        <f t="shared" si="88"/>
        <v/>
      </c>
      <c r="N470" s="29" t="str">
        <f t="shared" si="89"/>
        <v/>
      </c>
      <c r="O470" s="29" t="str">
        <f t="shared" si="90"/>
        <v/>
      </c>
      <c r="P470" s="33" t="str">
        <f t="shared" si="91"/>
        <v/>
      </c>
    </row>
    <row r="471" spans="5:16" x14ac:dyDescent="0.45">
      <c r="E471" s="29" t="str">
        <f t="shared" si="86"/>
        <v/>
      </c>
      <c r="L471" s="29" t="str">
        <f t="shared" si="87"/>
        <v/>
      </c>
      <c r="M471" s="29" t="str">
        <f t="shared" si="88"/>
        <v/>
      </c>
      <c r="N471" s="29" t="str">
        <f t="shared" si="89"/>
        <v/>
      </c>
      <c r="O471" s="29" t="str">
        <f t="shared" si="90"/>
        <v/>
      </c>
      <c r="P471" s="33" t="str">
        <f t="shared" si="91"/>
        <v/>
      </c>
    </row>
    <row r="472" spans="5:16" x14ac:dyDescent="0.45">
      <c r="E472" s="29" t="str">
        <f t="shared" si="86"/>
        <v/>
      </c>
      <c r="L472" s="29" t="str">
        <f t="shared" si="87"/>
        <v/>
      </c>
      <c r="M472" s="29" t="str">
        <f t="shared" si="88"/>
        <v/>
      </c>
      <c r="N472" s="29" t="str">
        <f t="shared" si="89"/>
        <v/>
      </c>
      <c r="O472" s="29" t="str">
        <f t="shared" si="90"/>
        <v/>
      </c>
      <c r="P472" s="33" t="str">
        <f t="shared" si="91"/>
        <v/>
      </c>
    </row>
    <row r="473" spans="5:16" x14ac:dyDescent="0.45">
      <c r="E473" s="29" t="str">
        <f t="shared" si="86"/>
        <v/>
      </c>
      <c r="L473" s="29" t="str">
        <f t="shared" si="87"/>
        <v/>
      </c>
      <c r="M473" s="29" t="str">
        <f t="shared" si="88"/>
        <v/>
      </c>
      <c r="N473" s="29" t="str">
        <f t="shared" si="89"/>
        <v/>
      </c>
      <c r="O473" s="29" t="str">
        <f t="shared" si="90"/>
        <v/>
      </c>
      <c r="P473" s="33" t="str">
        <f t="shared" si="91"/>
        <v/>
      </c>
    </row>
    <row r="474" spans="5:16" x14ac:dyDescent="0.45">
      <c r="E474" s="29" t="str">
        <f t="shared" si="86"/>
        <v/>
      </c>
      <c r="L474" s="29" t="str">
        <f t="shared" si="87"/>
        <v/>
      </c>
      <c r="M474" s="29" t="str">
        <f t="shared" si="88"/>
        <v/>
      </c>
      <c r="N474" s="29" t="str">
        <f t="shared" si="89"/>
        <v/>
      </c>
      <c r="O474" s="29" t="str">
        <f t="shared" si="90"/>
        <v/>
      </c>
      <c r="P474" s="33" t="str">
        <f t="shared" si="91"/>
        <v/>
      </c>
    </row>
    <row r="475" spans="5:16" x14ac:dyDescent="0.45">
      <c r="E475" s="29" t="str">
        <f t="shared" si="86"/>
        <v/>
      </c>
      <c r="L475" s="29" t="str">
        <f t="shared" si="87"/>
        <v/>
      </c>
      <c r="M475" s="29" t="str">
        <f t="shared" si="88"/>
        <v/>
      </c>
      <c r="N475" s="29" t="str">
        <f t="shared" si="89"/>
        <v/>
      </c>
      <c r="O475" s="29" t="str">
        <f t="shared" si="90"/>
        <v/>
      </c>
      <c r="P475" s="33" t="str">
        <f t="shared" si="91"/>
        <v/>
      </c>
    </row>
    <row r="476" spans="5:16" x14ac:dyDescent="0.45">
      <c r="E476" s="29" t="str">
        <f t="shared" si="86"/>
        <v/>
      </c>
      <c r="L476" s="29" t="str">
        <f t="shared" si="87"/>
        <v/>
      </c>
      <c r="M476" s="29" t="str">
        <f t="shared" si="88"/>
        <v/>
      </c>
      <c r="N476" s="29" t="str">
        <f t="shared" si="89"/>
        <v/>
      </c>
      <c r="O476" s="29" t="str">
        <f t="shared" si="90"/>
        <v/>
      </c>
      <c r="P476" s="33" t="str">
        <f t="shared" si="91"/>
        <v/>
      </c>
    </row>
    <row r="477" spans="5:16" x14ac:dyDescent="0.45">
      <c r="E477" s="29" t="str">
        <f t="shared" si="86"/>
        <v/>
      </c>
      <c r="L477" s="29" t="str">
        <f t="shared" si="87"/>
        <v/>
      </c>
      <c r="M477" s="29" t="str">
        <f t="shared" si="88"/>
        <v/>
      </c>
      <c r="N477" s="29" t="str">
        <f t="shared" si="89"/>
        <v/>
      </c>
      <c r="O477" s="29" t="str">
        <f t="shared" si="90"/>
        <v/>
      </c>
      <c r="P477" s="33" t="str">
        <f t="shared" si="91"/>
        <v/>
      </c>
    </row>
    <row r="478" spans="5:16" x14ac:dyDescent="0.45">
      <c r="E478" s="29" t="str">
        <f t="shared" si="86"/>
        <v/>
      </c>
      <c r="L478" s="29" t="str">
        <f t="shared" si="87"/>
        <v/>
      </c>
      <c r="M478" s="29" t="str">
        <f t="shared" si="88"/>
        <v/>
      </c>
      <c r="N478" s="29" t="str">
        <f t="shared" si="89"/>
        <v/>
      </c>
      <c r="O478" s="29" t="str">
        <f t="shared" si="90"/>
        <v/>
      </c>
      <c r="P478" s="33" t="str">
        <f t="shared" si="91"/>
        <v/>
      </c>
    </row>
    <row r="479" spans="5:16" x14ac:dyDescent="0.45">
      <c r="E479" s="29" t="str">
        <f t="shared" si="86"/>
        <v/>
      </c>
      <c r="L479" s="29" t="str">
        <f t="shared" si="87"/>
        <v/>
      </c>
      <c r="M479" s="29" t="str">
        <f t="shared" si="88"/>
        <v/>
      </c>
      <c r="N479" s="29" t="str">
        <f t="shared" si="89"/>
        <v/>
      </c>
      <c r="O479" s="29" t="str">
        <f t="shared" si="90"/>
        <v/>
      </c>
      <c r="P479" s="33" t="str">
        <f t="shared" si="91"/>
        <v/>
      </c>
    </row>
    <row r="480" spans="5:16" x14ac:dyDescent="0.45">
      <c r="E480" s="29" t="str">
        <f t="shared" si="86"/>
        <v/>
      </c>
      <c r="L480" s="29" t="str">
        <f t="shared" si="87"/>
        <v/>
      </c>
      <c r="M480" s="29" t="str">
        <f t="shared" si="88"/>
        <v/>
      </c>
      <c r="N480" s="29" t="str">
        <f t="shared" si="89"/>
        <v/>
      </c>
      <c r="O480" s="29" t="str">
        <f t="shared" si="90"/>
        <v/>
      </c>
      <c r="P480" s="33" t="str">
        <f t="shared" si="91"/>
        <v/>
      </c>
    </row>
    <row r="481" spans="5:16" x14ac:dyDescent="0.45">
      <c r="E481" s="29" t="str">
        <f t="shared" si="86"/>
        <v/>
      </c>
      <c r="L481" s="29" t="str">
        <f t="shared" si="87"/>
        <v/>
      </c>
      <c r="M481" s="29" t="str">
        <f t="shared" si="88"/>
        <v/>
      </c>
      <c r="N481" s="29" t="str">
        <f t="shared" si="89"/>
        <v/>
      </c>
      <c r="O481" s="29" t="str">
        <f t="shared" si="90"/>
        <v/>
      </c>
      <c r="P481" s="33" t="str">
        <f t="shared" si="91"/>
        <v/>
      </c>
    </row>
    <row r="482" spans="5:16" x14ac:dyDescent="0.45">
      <c r="E482" s="29" t="str">
        <f t="shared" si="86"/>
        <v/>
      </c>
      <c r="L482" s="29" t="str">
        <f t="shared" si="87"/>
        <v/>
      </c>
      <c r="M482" s="29" t="str">
        <f t="shared" si="88"/>
        <v/>
      </c>
      <c r="N482" s="29" t="str">
        <f t="shared" si="89"/>
        <v/>
      </c>
      <c r="O482" s="29" t="str">
        <f t="shared" si="90"/>
        <v/>
      </c>
      <c r="P482" s="33" t="str">
        <f t="shared" si="91"/>
        <v/>
      </c>
    </row>
    <row r="483" spans="5:16" x14ac:dyDescent="0.45">
      <c r="E483" s="29" t="str">
        <f t="shared" si="86"/>
        <v/>
      </c>
      <c r="L483" s="29" t="str">
        <f t="shared" si="87"/>
        <v/>
      </c>
      <c r="M483" s="29" t="str">
        <f t="shared" si="88"/>
        <v/>
      </c>
      <c r="N483" s="29" t="str">
        <f t="shared" si="89"/>
        <v/>
      </c>
      <c r="O483" s="29" t="str">
        <f t="shared" si="90"/>
        <v/>
      </c>
      <c r="P483" s="33" t="str">
        <f t="shared" si="91"/>
        <v/>
      </c>
    </row>
    <row r="484" spans="5:16" x14ac:dyDescent="0.45">
      <c r="E484" s="29" t="str">
        <f t="shared" si="86"/>
        <v/>
      </c>
      <c r="L484" s="29" t="str">
        <f t="shared" si="87"/>
        <v/>
      </c>
      <c r="M484" s="29" t="str">
        <f t="shared" si="88"/>
        <v/>
      </c>
      <c r="N484" s="29" t="str">
        <f t="shared" si="89"/>
        <v/>
      </c>
      <c r="O484" s="29" t="str">
        <f t="shared" si="90"/>
        <v/>
      </c>
      <c r="P484" s="33" t="str">
        <f t="shared" si="91"/>
        <v/>
      </c>
    </row>
    <row r="485" spans="5:16" x14ac:dyDescent="0.45">
      <c r="E485" s="29" t="str">
        <f t="shared" si="86"/>
        <v/>
      </c>
      <c r="L485" s="29" t="str">
        <f t="shared" si="87"/>
        <v/>
      </c>
      <c r="M485" s="29" t="str">
        <f t="shared" si="88"/>
        <v/>
      </c>
      <c r="N485" s="29" t="str">
        <f t="shared" si="89"/>
        <v/>
      </c>
      <c r="O485" s="29" t="str">
        <f t="shared" si="90"/>
        <v/>
      </c>
      <c r="P485" s="33" t="str">
        <f t="shared" si="91"/>
        <v/>
      </c>
    </row>
    <row r="486" spans="5:16" x14ac:dyDescent="0.45">
      <c r="E486" s="29" t="str">
        <f t="shared" si="86"/>
        <v/>
      </c>
      <c r="L486" s="29" t="str">
        <f t="shared" si="87"/>
        <v/>
      </c>
      <c r="M486" s="29" t="str">
        <f t="shared" si="88"/>
        <v/>
      </c>
      <c r="N486" s="29" t="str">
        <f t="shared" si="89"/>
        <v/>
      </c>
      <c r="O486" s="29" t="str">
        <f t="shared" si="90"/>
        <v/>
      </c>
      <c r="P486" s="33" t="str">
        <f t="shared" si="91"/>
        <v/>
      </c>
    </row>
    <row r="487" spans="5:16" x14ac:dyDescent="0.45">
      <c r="E487" s="29" t="str">
        <f t="shared" si="86"/>
        <v/>
      </c>
      <c r="L487" s="29" t="str">
        <f t="shared" si="87"/>
        <v/>
      </c>
      <c r="M487" s="29" t="str">
        <f t="shared" si="88"/>
        <v/>
      </c>
      <c r="N487" s="29" t="str">
        <f t="shared" si="89"/>
        <v/>
      </c>
      <c r="O487" s="29" t="str">
        <f t="shared" si="90"/>
        <v/>
      </c>
      <c r="P487" s="33" t="str">
        <f t="shared" si="91"/>
        <v/>
      </c>
    </row>
    <row r="488" spans="5:16" x14ac:dyDescent="0.45">
      <c r="E488" s="29" t="str">
        <f t="shared" si="86"/>
        <v/>
      </c>
      <c r="L488" s="29" t="str">
        <f t="shared" si="87"/>
        <v/>
      </c>
      <c r="M488" s="29" t="str">
        <f t="shared" si="88"/>
        <v/>
      </c>
      <c r="N488" s="29" t="str">
        <f t="shared" si="89"/>
        <v/>
      </c>
      <c r="O488" s="29" t="str">
        <f t="shared" si="90"/>
        <v/>
      </c>
      <c r="P488" s="33" t="str">
        <f t="shared" si="91"/>
        <v/>
      </c>
    </row>
    <row r="489" spans="5:16" x14ac:dyDescent="0.45">
      <c r="E489" s="29" t="str">
        <f t="shared" si="86"/>
        <v/>
      </c>
      <c r="L489" s="29" t="str">
        <f t="shared" si="87"/>
        <v/>
      </c>
      <c r="M489" s="29" t="str">
        <f t="shared" si="88"/>
        <v/>
      </c>
      <c r="N489" s="29" t="str">
        <f t="shared" si="89"/>
        <v/>
      </c>
      <c r="O489" s="29" t="str">
        <f t="shared" si="90"/>
        <v/>
      </c>
      <c r="P489" s="33" t="str">
        <f t="shared" si="91"/>
        <v/>
      </c>
    </row>
    <row r="490" spans="5:16" x14ac:dyDescent="0.45">
      <c r="E490" s="29" t="str">
        <f t="shared" si="86"/>
        <v/>
      </c>
      <c r="L490" s="29" t="str">
        <f t="shared" si="87"/>
        <v/>
      </c>
      <c r="M490" s="29" t="str">
        <f t="shared" si="88"/>
        <v/>
      </c>
      <c r="N490" s="29" t="str">
        <f t="shared" si="89"/>
        <v/>
      </c>
      <c r="O490" s="29" t="str">
        <f t="shared" si="90"/>
        <v/>
      </c>
      <c r="P490" s="33" t="str">
        <f t="shared" si="91"/>
        <v/>
      </c>
    </row>
    <row r="491" spans="5:16" x14ac:dyDescent="0.45">
      <c r="E491" s="29" t="str">
        <f t="shared" si="86"/>
        <v/>
      </c>
      <c r="L491" s="29" t="str">
        <f t="shared" si="87"/>
        <v/>
      </c>
      <c r="M491" s="29" t="str">
        <f t="shared" si="88"/>
        <v/>
      </c>
      <c r="N491" s="29" t="str">
        <f t="shared" si="89"/>
        <v/>
      </c>
      <c r="O491" s="29" t="str">
        <f t="shared" si="90"/>
        <v/>
      </c>
      <c r="P491" s="33" t="str">
        <f t="shared" si="91"/>
        <v/>
      </c>
    </row>
    <row r="492" spans="5:16" x14ac:dyDescent="0.45">
      <c r="E492" s="29" t="str">
        <f t="shared" si="86"/>
        <v/>
      </c>
      <c r="L492" s="29" t="str">
        <f t="shared" si="87"/>
        <v/>
      </c>
      <c r="M492" s="29" t="str">
        <f t="shared" si="88"/>
        <v/>
      </c>
      <c r="N492" s="29" t="str">
        <f t="shared" si="89"/>
        <v/>
      </c>
      <c r="O492" s="29" t="str">
        <f t="shared" si="90"/>
        <v/>
      </c>
      <c r="P492" s="33" t="str">
        <f t="shared" si="91"/>
        <v/>
      </c>
    </row>
    <row r="493" spans="5:16" x14ac:dyDescent="0.45">
      <c r="E493" s="29" t="str">
        <f t="shared" si="86"/>
        <v/>
      </c>
      <c r="L493" s="29" t="str">
        <f t="shared" si="87"/>
        <v/>
      </c>
      <c r="M493" s="29" t="str">
        <f t="shared" si="88"/>
        <v/>
      </c>
      <c r="N493" s="29" t="str">
        <f t="shared" si="89"/>
        <v/>
      </c>
      <c r="O493" s="29" t="str">
        <f t="shared" si="90"/>
        <v/>
      </c>
      <c r="P493" s="33" t="str">
        <f t="shared" si="91"/>
        <v/>
      </c>
    </row>
    <row r="494" spans="5:16" x14ac:dyDescent="0.45">
      <c r="E494" s="29" t="str">
        <f t="shared" si="86"/>
        <v/>
      </c>
      <c r="L494" s="29" t="str">
        <f t="shared" si="87"/>
        <v/>
      </c>
      <c r="M494" s="29" t="str">
        <f t="shared" si="88"/>
        <v/>
      </c>
      <c r="N494" s="29" t="str">
        <f t="shared" si="89"/>
        <v/>
      </c>
      <c r="O494" s="29" t="str">
        <f t="shared" si="90"/>
        <v/>
      </c>
      <c r="P494" s="33" t="str">
        <f t="shared" si="91"/>
        <v/>
      </c>
    </row>
    <row r="495" spans="5:16" x14ac:dyDescent="0.45">
      <c r="E495" s="29" t="str">
        <f t="shared" si="86"/>
        <v/>
      </c>
      <c r="L495" s="29" t="str">
        <f t="shared" si="87"/>
        <v/>
      </c>
      <c r="M495" s="29" t="str">
        <f t="shared" si="88"/>
        <v/>
      </c>
      <c r="N495" s="29" t="str">
        <f t="shared" si="89"/>
        <v/>
      </c>
      <c r="O495" s="29" t="str">
        <f t="shared" si="90"/>
        <v/>
      </c>
      <c r="P495" s="33" t="str">
        <f t="shared" si="91"/>
        <v/>
      </c>
    </row>
    <row r="496" spans="5:16" x14ac:dyDescent="0.45">
      <c r="E496" s="29" t="str">
        <f t="shared" si="86"/>
        <v/>
      </c>
      <c r="L496" s="29" t="str">
        <f t="shared" si="87"/>
        <v/>
      </c>
      <c r="M496" s="29" t="str">
        <f t="shared" si="88"/>
        <v/>
      </c>
      <c r="N496" s="29" t="str">
        <f t="shared" si="89"/>
        <v/>
      </c>
      <c r="O496" s="29" t="str">
        <f t="shared" si="90"/>
        <v/>
      </c>
      <c r="P496" s="33" t="str">
        <f t="shared" si="91"/>
        <v/>
      </c>
    </row>
    <row r="497" spans="5:16" x14ac:dyDescent="0.45">
      <c r="E497" s="29" t="str">
        <f t="shared" si="86"/>
        <v/>
      </c>
      <c r="L497" s="29" t="str">
        <f t="shared" si="87"/>
        <v/>
      </c>
      <c r="M497" s="29" t="str">
        <f t="shared" si="88"/>
        <v/>
      </c>
      <c r="N497" s="29" t="str">
        <f t="shared" si="89"/>
        <v/>
      </c>
      <c r="O497" s="29" t="str">
        <f t="shared" si="90"/>
        <v/>
      </c>
      <c r="P497" s="33" t="str">
        <f t="shared" si="91"/>
        <v/>
      </c>
    </row>
    <row r="498" spans="5:16" x14ac:dyDescent="0.45">
      <c r="E498" s="29" t="str">
        <f t="shared" si="86"/>
        <v/>
      </c>
      <c r="L498" s="29" t="str">
        <f t="shared" si="87"/>
        <v/>
      </c>
      <c r="M498" s="29" t="str">
        <f t="shared" si="88"/>
        <v/>
      </c>
      <c r="N498" s="29" t="str">
        <f t="shared" si="89"/>
        <v/>
      </c>
      <c r="O498" s="29" t="str">
        <f t="shared" si="90"/>
        <v/>
      </c>
      <c r="P498" s="33" t="str">
        <f t="shared" si="91"/>
        <v/>
      </c>
    </row>
    <row r="499" spans="5:16" x14ac:dyDescent="0.45">
      <c r="E499" s="29" t="str">
        <f t="shared" si="86"/>
        <v/>
      </c>
      <c r="L499" s="29" t="str">
        <f t="shared" si="87"/>
        <v/>
      </c>
      <c r="M499" s="29" t="str">
        <f t="shared" si="88"/>
        <v/>
      </c>
      <c r="N499" s="29" t="str">
        <f t="shared" si="89"/>
        <v/>
      </c>
      <c r="O499" s="29" t="str">
        <f t="shared" si="90"/>
        <v/>
      </c>
      <c r="P499" s="33" t="str">
        <f t="shared" si="91"/>
        <v/>
      </c>
    </row>
    <row r="500" spans="5:16" x14ac:dyDescent="0.45">
      <c r="E500" s="29" t="str">
        <f t="shared" si="86"/>
        <v/>
      </c>
      <c r="L500" s="29" t="str">
        <f t="shared" si="87"/>
        <v/>
      </c>
      <c r="M500" s="29" t="str">
        <f t="shared" si="88"/>
        <v/>
      </c>
      <c r="N500" s="29" t="str">
        <f t="shared" si="89"/>
        <v/>
      </c>
      <c r="O500" s="29" t="str">
        <f t="shared" si="90"/>
        <v/>
      </c>
      <c r="P500" s="33" t="str">
        <f t="shared" si="91"/>
        <v/>
      </c>
    </row>
    <row r="501" spans="5:16" x14ac:dyDescent="0.45">
      <c r="E501" s="29" t="str">
        <f t="shared" si="86"/>
        <v/>
      </c>
      <c r="L501" s="29" t="str">
        <f t="shared" si="87"/>
        <v/>
      </c>
      <c r="M501" s="29" t="str">
        <f t="shared" si="88"/>
        <v/>
      </c>
      <c r="N501" s="29" t="str">
        <f t="shared" si="89"/>
        <v/>
      </c>
      <c r="O501" s="29" t="str">
        <f t="shared" si="90"/>
        <v/>
      </c>
      <c r="P501" s="33" t="str">
        <f t="shared" si="91"/>
        <v/>
      </c>
    </row>
    <row r="502" spans="5:16" x14ac:dyDescent="0.45">
      <c r="E502" s="29" t="str">
        <f t="shared" si="86"/>
        <v/>
      </c>
      <c r="L502" s="29" t="str">
        <f t="shared" si="87"/>
        <v/>
      </c>
      <c r="M502" s="29" t="str">
        <f t="shared" si="88"/>
        <v/>
      </c>
      <c r="N502" s="29" t="str">
        <f t="shared" si="89"/>
        <v/>
      </c>
      <c r="O502" s="29" t="str">
        <f t="shared" si="90"/>
        <v/>
      </c>
      <c r="P502" s="33" t="str">
        <f t="shared" si="91"/>
        <v/>
      </c>
    </row>
    <row r="503" spans="5:16" x14ac:dyDescent="0.45">
      <c r="E503" s="29" t="str">
        <f t="shared" si="86"/>
        <v/>
      </c>
      <c r="L503" s="29" t="str">
        <f t="shared" si="87"/>
        <v/>
      </c>
      <c r="M503" s="29" t="str">
        <f t="shared" si="88"/>
        <v/>
      </c>
      <c r="N503" s="29" t="str">
        <f t="shared" si="89"/>
        <v/>
      </c>
      <c r="O503" s="29" t="str">
        <f t="shared" si="90"/>
        <v/>
      </c>
      <c r="P503" s="33" t="str">
        <f t="shared" si="91"/>
        <v/>
      </c>
    </row>
    <row r="504" spans="5:16" x14ac:dyDescent="0.45">
      <c r="E504" s="29" t="str">
        <f t="shared" si="86"/>
        <v/>
      </c>
      <c r="L504" s="29" t="str">
        <f t="shared" si="87"/>
        <v/>
      </c>
      <c r="M504" s="29" t="str">
        <f t="shared" si="88"/>
        <v/>
      </c>
      <c r="N504" s="29" t="str">
        <f t="shared" si="89"/>
        <v/>
      </c>
      <c r="O504" s="29" t="str">
        <f t="shared" si="90"/>
        <v/>
      </c>
      <c r="P504" s="33" t="str">
        <f t="shared" si="91"/>
        <v/>
      </c>
    </row>
    <row r="505" spans="5:16" x14ac:dyDescent="0.45">
      <c r="E505" s="29" t="str">
        <f t="shared" si="86"/>
        <v/>
      </c>
      <c r="L505" s="29" t="str">
        <f t="shared" si="87"/>
        <v/>
      </c>
      <c r="M505" s="29" t="str">
        <f t="shared" si="88"/>
        <v/>
      </c>
      <c r="N505" s="29" t="str">
        <f t="shared" si="89"/>
        <v/>
      </c>
      <c r="O505" s="29" t="str">
        <f t="shared" si="90"/>
        <v/>
      </c>
      <c r="P505" s="33" t="str">
        <f t="shared" si="91"/>
        <v/>
      </c>
    </row>
    <row r="506" spans="5:16" x14ac:dyDescent="0.45">
      <c r="E506" s="29" t="str">
        <f t="shared" si="86"/>
        <v/>
      </c>
      <c r="L506" s="29" t="str">
        <f t="shared" si="87"/>
        <v/>
      </c>
      <c r="M506" s="29" t="str">
        <f t="shared" si="88"/>
        <v/>
      </c>
      <c r="N506" s="29" t="str">
        <f t="shared" si="89"/>
        <v/>
      </c>
      <c r="O506" s="29" t="str">
        <f t="shared" si="90"/>
        <v/>
      </c>
      <c r="P506" s="33" t="str">
        <f t="shared" si="91"/>
        <v/>
      </c>
    </row>
    <row r="507" spans="5:16" x14ac:dyDescent="0.45">
      <c r="E507" s="29" t="str">
        <f t="shared" si="86"/>
        <v/>
      </c>
      <c r="L507" s="29" t="str">
        <f t="shared" si="87"/>
        <v/>
      </c>
      <c r="M507" s="29" t="str">
        <f t="shared" si="88"/>
        <v/>
      </c>
      <c r="N507" s="29" t="str">
        <f t="shared" si="89"/>
        <v/>
      </c>
      <c r="O507" s="29" t="str">
        <f t="shared" si="90"/>
        <v/>
      </c>
      <c r="P507" s="33" t="str">
        <f t="shared" si="91"/>
        <v/>
      </c>
    </row>
    <row r="508" spans="5:16" x14ac:dyDescent="0.45">
      <c r="E508" s="29" t="str">
        <f t="shared" si="86"/>
        <v/>
      </c>
      <c r="L508" s="29" t="str">
        <f t="shared" si="87"/>
        <v/>
      </c>
      <c r="M508" s="29" t="str">
        <f t="shared" si="88"/>
        <v/>
      </c>
      <c r="N508" s="29" t="str">
        <f t="shared" si="89"/>
        <v/>
      </c>
      <c r="O508" s="29" t="str">
        <f t="shared" si="90"/>
        <v/>
      </c>
      <c r="P508" s="33" t="str">
        <f t="shared" si="91"/>
        <v/>
      </c>
    </row>
    <row r="509" spans="5:16" x14ac:dyDescent="0.45">
      <c r="E509" s="29" t="str">
        <f t="shared" si="86"/>
        <v/>
      </c>
      <c r="L509" s="29" t="str">
        <f t="shared" si="87"/>
        <v/>
      </c>
      <c r="M509" s="29" t="str">
        <f t="shared" si="88"/>
        <v/>
      </c>
      <c r="N509" s="29" t="str">
        <f t="shared" si="89"/>
        <v/>
      </c>
      <c r="O509" s="29" t="str">
        <f t="shared" si="90"/>
        <v/>
      </c>
      <c r="P509" s="33" t="str">
        <f t="shared" si="91"/>
        <v/>
      </c>
    </row>
    <row r="510" spans="5:16" x14ac:dyDescent="0.45">
      <c r="E510" s="29" t="str">
        <f t="shared" si="86"/>
        <v/>
      </c>
      <c r="L510" s="29" t="str">
        <f t="shared" si="87"/>
        <v/>
      </c>
      <c r="M510" s="29" t="str">
        <f t="shared" si="88"/>
        <v/>
      </c>
      <c r="N510" s="29" t="str">
        <f t="shared" si="89"/>
        <v/>
      </c>
      <c r="O510" s="29" t="str">
        <f t="shared" si="90"/>
        <v/>
      </c>
      <c r="P510" s="33" t="str">
        <f t="shared" si="91"/>
        <v/>
      </c>
    </row>
    <row r="511" spans="5:16" x14ac:dyDescent="0.45">
      <c r="E511" s="29" t="str">
        <f t="shared" si="86"/>
        <v/>
      </c>
      <c r="L511" s="29" t="str">
        <f t="shared" si="87"/>
        <v/>
      </c>
      <c r="M511" s="29" t="str">
        <f t="shared" si="88"/>
        <v/>
      </c>
      <c r="N511" s="29" t="str">
        <f t="shared" si="89"/>
        <v/>
      </c>
      <c r="O511" s="29" t="str">
        <f t="shared" si="90"/>
        <v/>
      </c>
      <c r="P511" s="33" t="str">
        <f t="shared" si="91"/>
        <v/>
      </c>
    </row>
    <row r="512" spans="5:16" x14ac:dyDescent="0.45">
      <c r="E512" s="29" t="str">
        <f t="shared" si="86"/>
        <v/>
      </c>
      <c r="L512" s="29" t="str">
        <f t="shared" si="87"/>
        <v/>
      </c>
      <c r="M512" s="29" t="str">
        <f t="shared" si="88"/>
        <v/>
      </c>
      <c r="N512" s="29" t="str">
        <f t="shared" si="89"/>
        <v/>
      </c>
      <c r="O512" s="29" t="str">
        <f t="shared" si="90"/>
        <v/>
      </c>
      <c r="P512" s="33" t="str">
        <f t="shared" si="91"/>
        <v/>
      </c>
    </row>
    <row r="513" spans="5:16" x14ac:dyDescent="0.45">
      <c r="E513" s="29" t="str">
        <f t="shared" si="86"/>
        <v/>
      </c>
      <c r="L513" s="29" t="str">
        <f t="shared" si="87"/>
        <v/>
      </c>
      <c r="M513" s="29" t="str">
        <f t="shared" si="88"/>
        <v/>
      </c>
      <c r="N513" s="29" t="str">
        <f t="shared" si="89"/>
        <v/>
      </c>
      <c r="O513" s="29" t="str">
        <f t="shared" si="90"/>
        <v/>
      </c>
      <c r="P513" s="33" t="str">
        <f t="shared" si="91"/>
        <v/>
      </c>
    </row>
    <row r="514" spans="5:16" x14ac:dyDescent="0.45">
      <c r="E514" s="29" t="str">
        <f t="shared" si="86"/>
        <v/>
      </c>
      <c r="L514" s="29" t="str">
        <f t="shared" si="87"/>
        <v/>
      </c>
      <c r="M514" s="29" t="str">
        <f t="shared" si="88"/>
        <v/>
      </c>
      <c r="N514" s="29" t="str">
        <f t="shared" si="89"/>
        <v/>
      </c>
      <c r="O514" s="29" t="str">
        <f t="shared" si="90"/>
        <v/>
      </c>
      <c r="P514" s="33" t="str">
        <f t="shared" si="91"/>
        <v/>
      </c>
    </row>
    <row r="515" spans="5:16" x14ac:dyDescent="0.45">
      <c r="E515" s="29" t="str">
        <f t="shared" si="86"/>
        <v/>
      </c>
      <c r="L515" s="29" t="str">
        <f t="shared" si="87"/>
        <v/>
      </c>
      <c r="M515" s="29" t="str">
        <f t="shared" si="88"/>
        <v/>
      </c>
      <c r="N515" s="29" t="str">
        <f t="shared" si="89"/>
        <v/>
      </c>
      <c r="O515" s="29" t="str">
        <f t="shared" si="90"/>
        <v/>
      </c>
      <c r="P515" s="33" t="str">
        <f t="shared" si="91"/>
        <v/>
      </c>
    </row>
    <row r="516" spans="5:16" x14ac:dyDescent="0.45">
      <c r="E516" s="29" t="str">
        <f t="shared" si="86"/>
        <v/>
      </c>
      <c r="L516" s="29" t="str">
        <f t="shared" si="87"/>
        <v/>
      </c>
      <c r="M516" s="29" t="str">
        <f t="shared" si="88"/>
        <v/>
      </c>
      <c r="N516" s="29" t="str">
        <f t="shared" si="89"/>
        <v/>
      </c>
      <c r="O516" s="29" t="str">
        <f t="shared" si="90"/>
        <v/>
      </c>
      <c r="P516" s="33" t="str">
        <f t="shared" si="91"/>
        <v/>
      </c>
    </row>
    <row r="517" spans="5:16" x14ac:dyDescent="0.45">
      <c r="E517" s="29" t="str">
        <f t="shared" ref="E517:E580" si="92">IF(G517="Y",AG517,"")</f>
        <v/>
      </c>
      <c r="L517" s="29" t="str">
        <f t="shared" ref="L517:L580" si="93">IF(G517="Y", (P517*E517),(""))</f>
        <v/>
      </c>
      <c r="M517" s="29" t="str">
        <f t="shared" ref="M517:M580" si="94">IF(G517="Y", (L517*2),(""))</f>
        <v/>
      </c>
      <c r="N517" s="29" t="str">
        <f t="shared" ref="N517:N580" si="95">IF(G517="Y", (L517*3),(""))</f>
        <v/>
      </c>
      <c r="O517" s="29" t="str">
        <f t="shared" ref="O517:O580" si="96">IF(G517="Y", (L517*4),(""))</f>
        <v/>
      </c>
      <c r="P517" s="33" t="str">
        <f t="shared" ref="P517:P580" si="97">IF(Q517&gt;0,((AcctSize/Q517)/H517),(""))</f>
        <v/>
      </c>
    </row>
    <row r="518" spans="5:16" x14ac:dyDescent="0.45">
      <c r="E518" s="29" t="str">
        <f t="shared" si="92"/>
        <v/>
      </c>
      <c r="L518" s="29" t="str">
        <f t="shared" si="93"/>
        <v/>
      </c>
      <c r="M518" s="29" t="str">
        <f t="shared" si="94"/>
        <v/>
      </c>
      <c r="N518" s="29" t="str">
        <f t="shared" si="95"/>
        <v/>
      </c>
      <c r="O518" s="29" t="str">
        <f t="shared" si="96"/>
        <v/>
      </c>
      <c r="P518" s="33" t="str">
        <f t="shared" si="97"/>
        <v/>
      </c>
    </row>
    <row r="519" spans="5:16" x14ac:dyDescent="0.45">
      <c r="E519" s="29" t="str">
        <f t="shared" si="92"/>
        <v/>
      </c>
      <c r="L519" s="29" t="str">
        <f t="shared" si="93"/>
        <v/>
      </c>
      <c r="M519" s="29" t="str">
        <f t="shared" si="94"/>
        <v/>
      </c>
      <c r="N519" s="29" t="str">
        <f t="shared" si="95"/>
        <v/>
      </c>
      <c r="O519" s="29" t="str">
        <f t="shared" si="96"/>
        <v/>
      </c>
      <c r="P519" s="33" t="str">
        <f t="shared" si="97"/>
        <v/>
      </c>
    </row>
    <row r="520" spans="5:16" x14ac:dyDescent="0.45">
      <c r="E520" s="29" t="str">
        <f t="shared" si="92"/>
        <v/>
      </c>
      <c r="L520" s="29" t="str">
        <f t="shared" si="93"/>
        <v/>
      </c>
      <c r="M520" s="29" t="str">
        <f t="shared" si="94"/>
        <v/>
      </c>
      <c r="N520" s="29" t="str">
        <f t="shared" si="95"/>
        <v/>
      </c>
      <c r="O520" s="29" t="str">
        <f t="shared" si="96"/>
        <v/>
      </c>
      <c r="P520" s="33" t="str">
        <f t="shared" si="97"/>
        <v/>
      </c>
    </row>
    <row r="521" spans="5:16" x14ac:dyDescent="0.45">
      <c r="E521" s="29" t="str">
        <f t="shared" si="92"/>
        <v/>
      </c>
      <c r="L521" s="29" t="str">
        <f t="shared" si="93"/>
        <v/>
      </c>
      <c r="M521" s="29" t="str">
        <f t="shared" si="94"/>
        <v/>
      </c>
      <c r="N521" s="29" t="str">
        <f t="shared" si="95"/>
        <v/>
      </c>
      <c r="O521" s="29" t="str">
        <f t="shared" si="96"/>
        <v/>
      </c>
      <c r="P521" s="33" t="str">
        <f t="shared" si="97"/>
        <v/>
      </c>
    </row>
    <row r="522" spans="5:16" x14ac:dyDescent="0.45">
      <c r="E522" s="29" t="str">
        <f t="shared" si="92"/>
        <v/>
      </c>
      <c r="L522" s="29" t="str">
        <f t="shared" si="93"/>
        <v/>
      </c>
      <c r="M522" s="29" t="str">
        <f t="shared" si="94"/>
        <v/>
      </c>
      <c r="N522" s="29" t="str">
        <f t="shared" si="95"/>
        <v/>
      </c>
      <c r="O522" s="29" t="str">
        <f t="shared" si="96"/>
        <v/>
      </c>
      <c r="P522" s="33" t="str">
        <f t="shared" si="97"/>
        <v/>
      </c>
    </row>
    <row r="523" spans="5:16" x14ac:dyDescent="0.45">
      <c r="E523" s="29" t="str">
        <f t="shared" si="92"/>
        <v/>
      </c>
      <c r="L523" s="29" t="str">
        <f t="shared" si="93"/>
        <v/>
      </c>
      <c r="M523" s="29" t="str">
        <f t="shared" si="94"/>
        <v/>
      </c>
      <c r="N523" s="29" t="str">
        <f t="shared" si="95"/>
        <v/>
      </c>
      <c r="O523" s="29" t="str">
        <f t="shared" si="96"/>
        <v/>
      </c>
      <c r="P523" s="33" t="str">
        <f t="shared" si="97"/>
        <v/>
      </c>
    </row>
    <row r="524" spans="5:16" x14ac:dyDescent="0.45">
      <c r="E524" s="29" t="str">
        <f t="shared" si="92"/>
        <v/>
      </c>
      <c r="L524" s="29" t="str">
        <f t="shared" si="93"/>
        <v/>
      </c>
      <c r="M524" s="29" t="str">
        <f t="shared" si="94"/>
        <v/>
      </c>
      <c r="N524" s="29" t="str">
        <f t="shared" si="95"/>
        <v/>
      </c>
      <c r="O524" s="29" t="str">
        <f t="shared" si="96"/>
        <v/>
      </c>
      <c r="P524" s="33" t="str">
        <f t="shared" si="97"/>
        <v/>
      </c>
    </row>
    <row r="525" spans="5:16" x14ac:dyDescent="0.45">
      <c r="E525" s="29" t="str">
        <f t="shared" si="92"/>
        <v/>
      </c>
      <c r="L525" s="29" t="str">
        <f t="shared" si="93"/>
        <v/>
      </c>
      <c r="M525" s="29" t="str">
        <f t="shared" si="94"/>
        <v/>
      </c>
      <c r="N525" s="29" t="str">
        <f t="shared" si="95"/>
        <v/>
      </c>
      <c r="O525" s="29" t="str">
        <f t="shared" si="96"/>
        <v/>
      </c>
      <c r="P525" s="33" t="str">
        <f t="shared" si="97"/>
        <v/>
      </c>
    </row>
    <row r="526" spans="5:16" x14ac:dyDescent="0.45">
      <c r="E526" s="29" t="str">
        <f t="shared" si="92"/>
        <v/>
      </c>
      <c r="L526" s="29" t="str">
        <f t="shared" si="93"/>
        <v/>
      </c>
      <c r="M526" s="29" t="str">
        <f t="shared" si="94"/>
        <v/>
      </c>
      <c r="N526" s="29" t="str">
        <f t="shared" si="95"/>
        <v/>
      </c>
      <c r="O526" s="29" t="str">
        <f t="shared" si="96"/>
        <v/>
      </c>
      <c r="P526" s="33" t="str">
        <f t="shared" si="97"/>
        <v/>
      </c>
    </row>
    <row r="527" spans="5:16" x14ac:dyDescent="0.45">
      <c r="E527" s="29" t="str">
        <f t="shared" si="92"/>
        <v/>
      </c>
      <c r="L527" s="29" t="str">
        <f t="shared" si="93"/>
        <v/>
      </c>
      <c r="M527" s="29" t="str">
        <f t="shared" si="94"/>
        <v/>
      </c>
      <c r="N527" s="29" t="str">
        <f t="shared" si="95"/>
        <v/>
      </c>
      <c r="O527" s="29" t="str">
        <f t="shared" si="96"/>
        <v/>
      </c>
      <c r="P527" s="33" t="str">
        <f t="shared" si="97"/>
        <v/>
      </c>
    </row>
    <row r="528" spans="5:16" x14ac:dyDescent="0.45">
      <c r="E528" s="29" t="str">
        <f t="shared" si="92"/>
        <v/>
      </c>
      <c r="L528" s="29" t="str">
        <f t="shared" si="93"/>
        <v/>
      </c>
      <c r="M528" s="29" t="str">
        <f t="shared" si="94"/>
        <v/>
      </c>
      <c r="N528" s="29" t="str">
        <f t="shared" si="95"/>
        <v/>
      </c>
      <c r="O528" s="29" t="str">
        <f t="shared" si="96"/>
        <v/>
      </c>
      <c r="P528" s="33" t="str">
        <f t="shared" si="97"/>
        <v/>
      </c>
    </row>
    <row r="529" spans="5:16" x14ac:dyDescent="0.45">
      <c r="E529" s="29" t="str">
        <f t="shared" si="92"/>
        <v/>
      </c>
      <c r="L529" s="29" t="str">
        <f t="shared" si="93"/>
        <v/>
      </c>
      <c r="M529" s="29" t="str">
        <f t="shared" si="94"/>
        <v/>
      </c>
      <c r="N529" s="29" t="str">
        <f t="shared" si="95"/>
        <v/>
      </c>
      <c r="O529" s="29" t="str">
        <f t="shared" si="96"/>
        <v/>
      </c>
      <c r="P529" s="33" t="str">
        <f t="shared" si="97"/>
        <v/>
      </c>
    </row>
    <row r="530" spans="5:16" x14ac:dyDescent="0.45">
      <c r="E530" s="29" t="str">
        <f t="shared" si="92"/>
        <v/>
      </c>
      <c r="L530" s="29" t="str">
        <f t="shared" si="93"/>
        <v/>
      </c>
      <c r="M530" s="29" t="str">
        <f t="shared" si="94"/>
        <v/>
      </c>
      <c r="N530" s="29" t="str">
        <f t="shared" si="95"/>
        <v/>
      </c>
      <c r="O530" s="29" t="str">
        <f t="shared" si="96"/>
        <v/>
      </c>
      <c r="P530" s="33" t="str">
        <f t="shared" si="97"/>
        <v/>
      </c>
    </row>
    <row r="531" spans="5:16" x14ac:dyDescent="0.45">
      <c r="E531" s="29" t="str">
        <f t="shared" si="92"/>
        <v/>
      </c>
      <c r="L531" s="29" t="str">
        <f t="shared" si="93"/>
        <v/>
      </c>
      <c r="M531" s="29" t="str">
        <f t="shared" si="94"/>
        <v/>
      </c>
      <c r="N531" s="29" t="str">
        <f t="shared" si="95"/>
        <v/>
      </c>
      <c r="O531" s="29" t="str">
        <f t="shared" si="96"/>
        <v/>
      </c>
      <c r="P531" s="33" t="str">
        <f t="shared" si="97"/>
        <v/>
      </c>
    </row>
    <row r="532" spans="5:16" x14ac:dyDescent="0.45">
      <c r="E532" s="29" t="str">
        <f t="shared" si="92"/>
        <v/>
      </c>
      <c r="L532" s="29" t="str">
        <f t="shared" si="93"/>
        <v/>
      </c>
      <c r="M532" s="29" t="str">
        <f t="shared" si="94"/>
        <v/>
      </c>
      <c r="N532" s="29" t="str">
        <f t="shared" si="95"/>
        <v/>
      </c>
      <c r="O532" s="29" t="str">
        <f t="shared" si="96"/>
        <v/>
      </c>
      <c r="P532" s="33" t="str">
        <f t="shared" si="97"/>
        <v/>
      </c>
    </row>
    <row r="533" spans="5:16" x14ac:dyDescent="0.45">
      <c r="E533" s="29" t="str">
        <f t="shared" si="92"/>
        <v/>
      </c>
      <c r="L533" s="29" t="str">
        <f t="shared" si="93"/>
        <v/>
      </c>
      <c r="M533" s="29" t="str">
        <f t="shared" si="94"/>
        <v/>
      </c>
      <c r="N533" s="29" t="str">
        <f t="shared" si="95"/>
        <v/>
      </c>
      <c r="O533" s="29" t="str">
        <f t="shared" si="96"/>
        <v/>
      </c>
      <c r="P533" s="33" t="str">
        <f t="shared" si="97"/>
        <v/>
      </c>
    </row>
    <row r="534" spans="5:16" x14ac:dyDescent="0.45">
      <c r="E534" s="29" t="str">
        <f t="shared" si="92"/>
        <v/>
      </c>
      <c r="L534" s="29" t="str">
        <f t="shared" si="93"/>
        <v/>
      </c>
      <c r="M534" s="29" t="str">
        <f t="shared" si="94"/>
        <v/>
      </c>
      <c r="N534" s="29" t="str">
        <f t="shared" si="95"/>
        <v/>
      </c>
      <c r="O534" s="29" t="str">
        <f t="shared" si="96"/>
        <v/>
      </c>
      <c r="P534" s="33" t="str">
        <f t="shared" si="97"/>
        <v/>
      </c>
    </row>
    <row r="535" spans="5:16" x14ac:dyDescent="0.45">
      <c r="E535" s="29" t="str">
        <f t="shared" si="92"/>
        <v/>
      </c>
      <c r="L535" s="29" t="str">
        <f t="shared" si="93"/>
        <v/>
      </c>
      <c r="M535" s="29" t="str">
        <f t="shared" si="94"/>
        <v/>
      </c>
      <c r="N535" s="29" t="str">
        <f t="shared" si="95"/>
        <v/>
      </c>
      <c r="O535" s="29" t="str">
        <f t="shared" si="96"/>
        <v/>
      </c>
      <c r="P535" s="33" t="str">
        <f t="shared" si="97"/>
        <v/>
      </c>
    </row>
    <row r="536" spans="5:16" x14ac:dyDescent="0.45">
      <c r="E536" s="29" t="str">
        <f t="shared" si="92"/>
        <v/>
      </c>
      <c r="L536" s="29" t="str">
        <f t="shared" si="93"/>
        <v/>
      </c>
      <c r="M536" s="29" t="str">
        <f t="shared" si="94"/>
        <v/>
      </c>
      <c r="N536" s="29" t="str">
        <f t="shared" si="95"/>
        <v/>
      </c>
      <c r="O536" s="29" t="str">
        <f t="shared" si="96"/>
        <v/>
      </c>
      <c r="P536" s="33" t="str">
        <f t="shared" si="97"/>
        <v/>
      </c>
    </row>
    <row r="537" spans="5:16" x14ac:dyDescent="0.45">
      <c r="E537" s="29" t="str">
        <f t="shared" si="92"/>
        <v/>
      </c>
      <c r="L537" s="29" t="str">
        <f t="shared" si="93"/>
        <v/>
      </c>
      <c r="M537" s="29" t="str">
        <f t="shared" si="94"/>
        <v/>
      </c>
      <c r="N537" s="29" t="str">
        <f t="shared" si="95"/>
        <v/>
      </c>
      <c r="O537" s="29" t="str">
        <f t="shared" si="96"/>
        <v/>
      </c>
      <c r="P537" s="33" t="str">
        <f t="shared" si="97"/>
        <v/>
      </c>
    </row>
    <row r="538" spans="5:16" x14ac:dyDescent="0.45">
      <c r="E538" s="29" t="str">
        <f t="shared" si="92"/>
        <v/>
      </c>
      <c r="L538" s="29" t="str">
        <f t="shared" si="93"/>
        <v/>
      </c>
      <c r="M538" s="29" t="str">
        <f t="shared" si="94"/>
        <v/>
      </c>
      <c r="N538" s="29" t="str">
        <f t="shared" si="95"/>
        <v/>
      </c>
      <c r="O538" s="29" t="str">
        <f t="shared" si="96"/>
        <v/>
      </c>
      <c r="P538" s="33" t="str">
        <f t="shared" si="97"/>
        <v/>
      </c>
    </row>
    <row r="539" spans="5:16" x14ac:dyDescent="0.45">
      <c r="E539" s="29" t="str">
        <f t="shared" si="92"/>
        <v/>
      </c>
      <c r="L539" s="29" t="str">
        <f t="shared" si="93"/>
        <v/>
      </c>
      <c r="M539" s="29" t="str">
        <f t="shared" si="94"/>
        <v/>
      </c>
      <c r="N539" s="29" t="str">
        <f t="shared" si="95"/>
        <v/>
      </c>
      <c r="O539" s="29" t="str">
        <f t="shared" si="96"/>
        <v/>
      </c>
      <c r="P539" s="33" t="str">
        <f t="shared" si="97"/>
        <v/>
      </c>
    </row>
    <row r="540" spans="5:16" x14ac:dyDescent="0.45">
      <c r="E540" s="29" t="str">
        <f t="shared" si="92"/>
        <v/>
      </c>
      <c r="L540" s="29" t="str">
        <f t="shared" si="93"/>
        <v/>
      </c>
      <c r="M540" s="29" t="str">
        <f t="shared" si="94"/>
        <v/>
      </c>
      <c r="N540" s="29" t="str">
        <f t="shared" si="95"/>
        <v/>
      </c>
      <c r="O540" s="29" t="str">
        <f t="shared" si="96"/>
        <v/>
      </c>
      <c r="P540" s="33" t="str">
        <f t="shared" si="97"/>
        <v/>
      </c>
    </row>
    <row r="541" spans="5:16" x14ac:dyDescent="0.45">
      <c r="E541" s="29" t="str">
        <f t="shared" si="92"/>
        <v/>
      </c>
      <c r="L541" s="29" t="str">
        <f t="shared" si="93"/>
        <v/>
      </c>
      <c r="M541" s="29" t="str">
        <f t="shared" si="94"/>
        <v/>
      </c>
      <c r="N541" s="29" t="str">
        <f t="shared" si="95"/>
        <v/>
      </c>
      <c r="O541" s="29" t="str">
        <f t="shared" si="96"/>
        <v/>
      </c>
      <c r="P541" s="33" t="str">
        <f t="shared" si="97"/>
        <v/>
      </c>
    </row>
    <row r="542" spans="5:16" x14ac:dyDescent="0.45">
      <c r="E542" s="29" t="str">
        <f t="shared" si="92"/>
        <v/>
      </c>
      <c r="L542" s="29" t="str">
        <f t="shared" si="93"/>
        <v/>
      </c>
      <c r="M542" s="29" t="str">
        <f t="shared" si="94"/>
        <v/>
      </c>
      <c r="N542" s="29" t="str">
        <f t="shared" si="95"/>
        <v/>
      </c>
      <c r="O542" s="29" t="str">
        <f t="shared" si="96"/>
        <v/>
      </c>
      <c r="P542" s="33" t="str">
        <f t="shared" si="97"/>
        <v/>
      </c>
    </row>
    <row r="543" spans="5:16" x14ac:dyDescent="0.45">
      <c r="E543" s="29" t="str">
        <f t="shared" si="92"/>
        <v/>
      </c>
      <c r="L543" s="29" t="str">
        <f t="shared" si="93"/>
        <v/>
      </c>
      <c r="M543" s="29" t="str">
        <f t="shared" si="94"/>
        <v/>
      </c>
      <c r="N543" s="29" t="str">
        <f t="shared" si="95"/>
        <v/>
      </c>
      <c r="O543" s="29" t="str">
        <f t="shared" si="96"/>
        <v/>
      </c>
      <c r="P543" s="33" t="str">
        <f t="shared" si="97"/>
        <v/>
      </c>
    </row>
    <row r="544" spans="5:16" x14ac:dyDescent="0.45">
      <c r="E544" s="29" t="str">
        <f t="shared" si="92"/>
        <v/>
      </c>
      <c r="L544" s="29" t="str">
        <f t="shared" si="93"/>
        <v/>
      </c>
      <c r="M544" s="29" t="str">
        <f t="shared" si="94"/>
        <v/>
      </c>
      <c r="N544" s="29" t="str">
        <f t="shared" si="95"/>
        <v/>
      </c>
      <c r="O544" s="29" t="str">
        <f t="shared" si="96"/>
        <v/>
      </c>
      <c r="P544" s="33" t="str">
        <f t="shared" si="97"/>
        <v/>
      </c>
    </row>
    <row r="545" spans="5:16" x14ac:dyDescent="0.45">
      <c r="E545" s="29" t="str">
        <f t="shared" si="92"/>
        <v/>
      </c>
      <c r="L545" s="29" t="str">
        <f t="shared" si="93"/>
        <v/>
      </c>
      <c r="M545" s="29" t="str">
        <f t="shared" si="94"/>
        <v/>
      </c>
      <c r="N545" s="29" t="str">
        <f t="shared" si="95"/>
        <v/>
      </c>
      <c r="O545" s="29" t="str">
        <f t="shared" si="96"/>
        <v/>
      </c>
      <c r="P545" s="33" t="str">
        <f t="shared" si="97"/>
        <v/>
      </c>
    </row>
    <row r="546" spans="5:16" x14ac:dyDescent="0.45">
      <c r="E546" s="29" t="str">
        <f t="shared" si="92"/>
        <v/>
      </c>
      <c r="L546" s="29" t="str">
        <f t="shared" si="93"/>
        <v/>
      </c>
      <c r="M546" s="29" t="str">
        <f t="shared" si="94"/>
        <v/>
      </c>
      <c r="N546" s="29" t="str">
        <f t="shared" si="95"/>
        <v/>
      </c>
      <c r="O546" s="29" t="str">
        <f t="shared" si="96"/>
        <v/>
      </c>
      <c r="P546" s="33" t="str">
        <f t="shared" si="97"/>
        <v/>
      </c>
    </row>
    <row r="547" spans="5:16" x14ac:dyDescent="0.45">
      <c r="E547" s="29" t="str">
        <f t="shared" si="92"/>
        <v/>
      </c>
      <c r="L547" s="29" t="str">
        <f t="shared" si="93"/>
        <v/>
      </c>
      <c r="M547" s="29" t="str">
        <f t="shared" si="94"/>
        <v/>
      </c>
      <c r="N547" s="29" t="str">
        <f t="shared" si="95"/>
        <v/>
      </c>
      <c r="O547" s="29" t="str">
        <f t="shared" si="96"/>
        <v/>
      </c>
      <c r="P547" s="33" t="str">
        <f t="shared" si="97"/>
        <v/>
      </c>
    </row>
    <row r="548" spans="5:16" x14ac:dyDescent="0.45">
      <c r="E548" s="29" t="str">
        <f t="shared" si="92"/>
        <v/>
      </c>
      <c r="L548" s="29" t="str">
        <f t="shared" si="93"/>
        <v/>
      </c>
      <c r="M548" s="29" t="str">
        <f t="shared" si="94"/>
        <v/>
      </c>
      <c r="N548" s="29" t="str">
        <f t="shared" si="95"/>
        <v/>
      </c>
      <c r="O548" s="29" t="str">
        <f t="shared" si="96"/>
        <v/>
      </c>
      <c r="P548" s="33" t="str">
        <f t="shared" si="97"/>
        <v/>
      </c>
    </row>
    <row r="549" spans="5:16" x14ac:dyDescent="0.45">
      <c r="E549" s="29" t="str">
        <f t="shared" si="92"/>
        <v/>
      </c>
      <c r="L549" s="29" t="str">
        <f t="shared" si="93"/>
        <v/>
      </c>
      <c r="M549" s="29" t="str">
        <f t="shared" si="94"/>
        <v/>
      </c>
      <c r="N549" s="29" t="str">
        <f t="shared" si="95"/>
        <v/>
      </c>
      <c r="O549" s="29" t="str">
        <f t="shared" si="96"/>
        <v/>
      </c>
      <c r="P549" s="33" t="str">
        <f t="shared" si="97"/>
        <v/>
      </c>
    </row>
    <row r="550" spans="5:16" x14ac:dyDescent="0.45">
      <c r="E550" s="29" t="str">
        <f t="shared" si="92"/>
        <v/>
      </c>
      <c r="L550" s="29" t="str">
        <f t="shared" si="93"/>
        <v/>
      </c>
      <c r="M550" s="29" t="str">
        <f t="shared" si="94"/>
        <v/>
      </c>
      <c r="N550" s="29" t="str">
        <f t="shared" si="95"/>
        <v/>
      </c>
      <c r="O550" s="29" t="str">
        <f t="shared" si="96"/>
        <v/>
      </c>
      <c r="P550" s="33" t="str">
        <f t="shared" si="97"/>
        <v/>
      </c>
    </row>
    <row r="551" spans="5:16" x14ac:dyDescent="0.45">
      <c r="E551" s="29" t="str">
        <f t="shared" si="92"/>
        <v/>
      </c>
      <c r="L551" s="29" t="str">
        <f t="shared" si="93"/>
        <v/>
      </c>
      <c r="M551" s="29" t="str">
        <f t="shared" si="94"/>
        <v/>
      </c>
      <c r="N551" s="29" t="str">
        <f t="shared" si="95"/>
        <v/>
      </c>
      <c r="O551" s="29" t="str">
        <f t="shared" si="96"/>
        <v/>
      </c>
      <c r="P551" s="33" t="str">
        <f t="shared" si="97"/>
        <v/>
      </c>
    </row>
    <row r="552" spans="5:16" x14ac:dyDescent="0.45">
      <c r="E552" s="29" t="str">
        <f t="shared" si="92"/>
        <v/>
      </c>
      <c r="L552" s="29" t="str">
        <f t="shared" si="93"/>
        <v/>
      </c>
      <c r="M552" s="29" t="str">
        <f t="shared" si="94"/>
        <v/>
      </c>
      <c r="N552" s="29" t="str">
        <f t="shared" si="95"/>
        <v/>
      </c>
      <c r="O552" s="29" t="str">
        <f t="shared" si="96"/>
        <v/>
      </c>
      <c r="P552" s="33" t="str">
        <f t="shared" si="97"/>
        <v/>
      </c>
    </row>
    <row r="553" spans="5:16" x14ac:dyDescent="0.45">
      <c r="E553" s="29" t="str">
        <f t="shared" si="92"/>
        <v/>
      </c>
      <c r="L553" s="29" t="str">
        <f t="shared" si="93"/>
        <v/>
      </c>
      <c r="M553" s="29" t="str">
        <f t="shared" si="94"/>
        <v/>
      </c>
      <c r="N553" s="29" t="str">
        <f t="shared" si="95"/>
        <v/>
      </c>
      <c r="O553" s="29" t="str">
        <f t="shared" si="96"/>
        <v/>
      </c>
      <c r="P553" s="33" t="str">
        <f t="shared" si="97"/>
        <v/>
      </c>
    </row>
    <row r="554" spans="5:16" x14ac:dyDescent="0.45">
      <c r="E554" s="29" t="str">
        <f t="shared" si="92"/>
        <v/>
      </c>
      <c r="L554" s="29" t="str">
        <f t="shared" si="93"/>
        <v/>
      </c>
      <c r="M554" s="29" t="str">
        <f t="shared" si="94"/>
        <v/>
      </c>
      <c r="N554" s="29" t="str">
        <f t="shared" si="95"/>
        <v/>
      </c>
      <c r="O554" s="29" t="str">
        <f t="shared" si="96"/>
        <v/>
      </c>
      <c r="P554" s="33" t="str">
        <f t="shared" si="97"/>
        <v/>
      </c>
    </row>
    <row r="555" spans="5:16" x14ac:dyDescent="0.45">
      <c r="E555" s="29" t="str">
        <f t="shared" si="92"/>
        <v/>
      </c>
      <c r="L555" s="29" t="str">
        <f t="shared" si="93"/>
        <v/>
      </c>
      <c r="M555" s="29" t="str">
        <f t="shared" si="94"/>
        <v/>
      </c>
      <c r="N555" s="29" t="str">
        <f t="shared" si="95"/>
        <v/>
      </c>
      <c r="O555" s="29" t="str">
        <f t="shared" si="96"/>
        <v/>
      </c>
      <c r="P555" s="33" t="str">
        <f t="shared" si="97"/>
        <v/>
      </c>
    </row>
    <row r="556" spans="5:16" x14ac:dyDescent="0.45">
      <c r="E556" s="29" t="str">
        <f t="shared" si="92"/>
        <v/>
      </c>
      <c r="L556" s="29" t="str">
        <f t="shared" si="93"/>
        <v/>
      </c>
      <c r="M556" s="29" t="str">
        <f t="shared" si="94"/>
        <v/>
      </c>
      <c r="N556" s="29" t="str">
        <f t="shared" si="95"/>
        <v/>
      </c>
      <c r="O556" s="29" t="str">
        <f t="shared" si="96"/>
        <v/>
      </c>
      <c r="P556" s="33" t="str">
        <f t="shared" si="97"/>
        <v/>
      </c>
    </row>
    <row r="557" spans="5:16" x14ac:dyDescent="0.45">
      <c r="E557" s="29" t="str">
        <f t="shared" si="92"/>
        <v/>
      </c>
      <c r="L557" s="29" t="str">
        <f t="shared" si="93"/>
        <v/>
      </c>
      <c r="M557" s="29" t="str">
        <f t="shared" si="94"/>
        <v/>
      </c>
      <c r="N557" s="29" t="str">
        <f t="shared" si="95"/>
        <v/>
      </c>
      <c r="O557" s="29" t="str">
        <f t="shared" si="96"/>
        <v/>
      </c>
      <c r="P557" s="33" t="str">
        <f t="shared" si="97"/>
        <v/>
      </c>
    </row>
    <row r="558" spans="5:16" x14ac:dyDescent="0.45">
      <c r="E558" s="29" t="str">
        <f t="shared" si="92"/>
        <v/>
      </c>
      <c r="L558" s="29" t="str">
        <f t="shared" si="93"/>
        <v/>
      </c>
      <c r="M558" s="29" t="str">
        <f t="shared" si="94"/>
        <v/>
      </c>
      <c r="N558" s="29" t="str">
        <f t="shared" si="95"/>
        <v/>
      </c>
      <c r="O558" s="29" t="str">
        <f t="shared" si="96"/>
        <v/>
      </c>
      <c r="P558" s="33" t="str">
        <f t="shared" si="97"/>
        <v/>
      </c>
    </row>
    <row r="559" spans="5:16" x14ac:dyDescent="0.45">
      <c r="E559" s="29" t="str">
        <f t="shared" si="92"/>
        <v/>
      </c>
      <c r="L559" s="29" t="str">
        <f t="shared" si="93"/>
        <v/>
      </c>
      <c r="M559" s="29" t="str">
        <f t="shared" si="94"/>
        <v/>
      </c>
      <c r="N559" s="29" t="str">
        <f t="shared" si="95"/>
        <v/>
      </c>
      <c r="O559" s="29" t="str">
        <f t="shared" si="96"/>
        <v/>
      </c>
      <c r="P559" s="33" t="str">
        <f t="shared" si="97"/>
        <v/>
      </c>
    </row>
    <row r="560" spans="5:16" x14ac:dyDescent="0.45">
      <c r="E560" s="29" t="str">
        <f t="shared" si="92"/>
        <v/>
      </c>
      <c r="L560" s="29" t="str">
        <f t="shared" si="93"/>
        <v/>
      </c>
      <c r="M560" s="29" t="str">
        <f t="shared" si="94"/>
        <v/>
      </c>
      <c r="N560" s="29" t="str">
        <f t="shared" si="95"/>
        <v/>
      </c>
      <c r="O560" s="29" t="str">
        <f t="shared" si="96"/>
        <v/>
      </c>
      <c r="P560" s="33" t="str">
        <f t="shared" si="97"/>
        <v/>
      </c>
    </row>
    <row r="561" spans="5:16" x14ac:dyDescent="0.45">
      <c r="E561" s="29" t="str">
        <f t="shared" si="92"/>
        <v/>
      </c>
      <c r="L561" s="29" t="str">
        <f t="shared" si="93"/>
        <v/>
      </c>
      <c r="M561" s="29" t="str">
        <f t="shared" si="94"/>
        <v/>
      </c>
      <c r="N561" s="29" t="str">
        <f t="shared" si="95"/>
        <v/>
      </c>
      <c r="O561" s="29" t="str">
        <f t="shared" si="96"/>
        <v/>
      </c>
      <c r="P561" s="33" t="str">
        <f t="shared" si="97"/>
        <v/>
      </c>
    </row>
    <row r="562" spans="5:16" x14ac:dyDescent="0.45">
      <c r="E562" s="29" t="str">
        <f t="shared" si="92"/>
        <v/>
      </c>
      <c r="L562" s="29" t="str">
        <f t="shared" si="93"/>
        <v/>
      </c>
      <c r="M562" s="29" t="str">
        <f t="shared" si="94"/>
        <v/>
      </c>
      <c r="N562" s="29" t="str">
        <f t="shared" si="95"/>
        <v/>
      </c>
      <c r="O562" s="29" t="str">
        <f t="shared" si="96"/>
        <v/>
      </c>
      <c r="P562" s="33" t="str">
        <f t="shared" si="97"/>
        <v/>
      </c>
    </row>
    <row r="563" spans="5:16" x14ac:dyDescent="0.45">
      <c r="E563" s="29" t="str">
        <f t="shared" si="92"/>
        <v/>
      </c>
      <c r="L563" s="29" t="str">
        <f t="shared" si="93"/>
        <v/>
      </c>
      <c r="M563" s="29" t="str">
        <f t="shared" si="94"/>
        <v/>
      </c>
      <c r="N563" s="29" t="str">
        <f t="shared" si="95"/>
        <v/>
      </c>
      <c r="O563" s="29" t="str">
        <f t="shared" si="96"/>
        <v/>
      </c>
      <c r="P563" s="33" t="str">
        <f t="shared" si="97"/>
        <v/>
      </c>
    </row>
    <row r="564" spans="5:16" x14ac:dyDescent="0.45">
      <c r="E564" s="29" t="str">
        <f t="shared" si="92"/>
        <v/>
      </c>
      <c r="L564" s="29" t="str">
        <f t="shared" si="93"/>
        <v/>
      </c>
      <c r="M564" s="29" t="str">
        <f t="shared" si="94"/>
        <v/>
      </c>
      <c r="N564" s="29" t="str">
        <f t="shared" si="95"/>
        <v/>
      </c>
      <c r="O564" s="29" t="str">
        <f t="shared" si="96"/>
        <v/>
      </c>
      <c r="P564" s="33" t="str">
        <f t="shared" si="97"/>
        <v/>
      </c>
    </row>
    <row r="565" spans="5:16" x14ac:dyDescent="0.45">
      <c r="E565" s="29" t="str">
        <f t="shared" si="92"/>
        <v/>
      </c>
      <c r="L565" s="29" t="str">
        <f t="shared" si="93"/>
        <v/>
      </c>
      <c r="M565" s="29" t="str">
        <f t="shared" si="94"/>
        <v/>
      </c>
      <c r="N565" s="29" t="str">
        <f t="shared" si="95"/>
        <v/>
      </c>
      <c r="O565" s="29" t="str">
        <f t="shared" si="96"/>
        <v/>
      </c>
      <c r="P565" s="33" t="str">
        <f t="shared" si="97"/>
        <v/>
      </c>
    </row>
    <row r="566" spans="5:16" x14ac:dyDescent="0.45">
      <c r="E566" s="29" t="str">
        <f t="shared" si="92"/>
        <v/>
      </c>
      <c r="L566" s="29" t="str">
        <f t="shared" si="93"/>
        <v/>
      </c>
      <c r="M566" s="29" t="str">
        <f t="shared" si="94"/>
        <v/>
      </c>
      <c r="N566" s="29" t="str">
        <f t="shared" si="95"/>
        <v/>
      </c>
      <c r="O566" s="29" t="str">
        <f t="shared" si="96"/>
        <v/>
      </c>
      <c r="P566" s="33" t="str">
        <f t="shared" si="97"/>
        <v/>
      </c>
    </row>
    <row r="567" spans="5:16" x14ac:dyDescent="0.45">
      <c r="E567" s="29" t="str">
        <f t="shared" si="92"/>
        <v/>
      </c>
      <c r="L567" s="29" t="str">
        <f t="shared" si="93"/>
        <v/>
      </c>
      <c r="M567" s="29" t="str">
        <f t="shared" si="94"/>
        <v/>
      </c>
      <c r="N567" s="29" t="str">
        <f t="shared" si="95"/>
        <v/>
      </c>
      <c r="O567" s="29" t="str">
        <f t="shared" si="96"/>
        <v/>
      </c>
      <c r="P567" s="33" t="str">
        <f t="shared" si="97"/>
        <v/>
      </c>
    </row>
    <row r="568" spans="5:16" x14ac:dyDescent="0.45">
      <c r="E568" s="29" t="str">
        <f t="shared" si="92"/>
        <v/>
      </c>
      <c r="L568" s="29" t="str">
        <f t="shared" si="93"/>
        <v/>
      </c>
      <c r="M568" s="29" t="str">
        <f t="shared" si="94"/>
        <v/>
      </c>
      <c r="N568" s="29" t="str">
        <f t="shared" si="95"/>
        <v/>
      </c>
      <c r="O568" s="29" t="str">
        <f t="shared" si="96"/>
        <v/>
      </c>
      <c r="P568" s="33" t="str">
        <f t="shared" si="97"/>
        <v/>
      </c>
    </row>
    <row r="569" spans="5:16" x14ac:dyDescent="0.45">
      <c r="E569" s="29" t="str">
        <f t="shared" si="92"/>
        <v/>
      </c>
      <c r="L569" s="29" t="str">
        <f t="shared" si="93"/>
        <v/>
      </c>
      <c r="M569" s="29" t="str">
        <f t="shared" si="94"/>
        <v/>
      </c>
      <c r="N569" s="29" t="str">
        <f t="shared" si="95"/>
        <v/>
      </c>
      <c r="O569" s="29" t="str">
        <f t="shared" si="96"/>
        <v/>
      </c>
      <c r="P569" s="33" t="str">
        <f t="shared" si="97"/>
        <v/>
      </c>
    </row>
    <row r="570" spans="5:16" x14ac:dyDescent="0.45">
      <c r="E570" s="29" t="str">
        <f t="shared" si="92"/>
        <v/>
      </c>
      <c r="L570" s="29" t="str">
        <f t="shared" si="93"/>
        <v/>
      </c>
      <c r="M570" s="29" t="str">
        <f t="shared" si="94"/>
        <v/>
      </c>
      <c r="N570" s="29" t="str">
        <f t="shared" si="95"/>
        <v/>
      </c>
      <c r="O570" s="29" t="str">
        <f t="shared" si="96"/>
        <v/>
      </c>
      <c r="P570" s="33" t="str">
        <f t="shared" si="97"/>
        <v/>
      </c>
    </row>
    <row r="571" spans="5:16" x14ac:dyDescent="0.45">
      <c r="E571" s="29" t="str">
        <f t="shared" si="92"/>
        <v/>
      </c>
      <c r="L571" s="29" t="str">
        <f t="shared" si="93"/>
        <v/>
      </c>
      <c r="M571" s="29" t="str">
        <f t="shared" si="94"/>
        <v/>
      </c>
      <c r="N571" s="29" t="str">
        <f t="shared" si="95"/>
        <v/>
      </c>
      <c r="O571" s="29" t="str">
        <f t="shared" si="96"/>
        <v/>
      </c>
      <c r="P571" s="33" t="str">
        <f t="shared" si="97"/>
        <v/>
      </c>
    </row>
    <row r="572" spans="5:16" x14ac:dyDescent="0.45">
      <c r="E572" s="29" t="str">
        <f t="shared" si="92"/>
        <v/>
      </c>
      <c r="L572" s="29" t="str">
        <f t="shared" si="93"/>
        <v/>
      </c>
      <c r="M572" s="29" t="str">
        <f t="shared" si="94"/>
        <v/>
      </c>
      <c r="N572" s="29" t="str">
        <f t="shared" si="95"/>
        <v/>
      </c>
      <c r="O572" s="29" t="str">
        <f t="shared" si="96"/>
        <v/>
      </c>
      <c r="P572" s="33" t="str">
        <f t="shared" si="97"/>
        <v/>
      </c>
    </row>
    <row r="573" spans="5:16" x14ac:dyDescent="0.45">
      <c r="E573" s="29" t="str">
        <f t="shared" si="92"/>
        <v/>
      </c>
      <c r="L573" s="29" t="str">
        <f t="shared" si="93"/>
        <v/>
      </c>
      <c r="M573" s="29" t="str">
        <f t="shared" si="94"/>
        <v/>
      </c>
      <c r="N573" s="29" t="str">
        <f t="shared" si="95"/>
        <v/>
      </c>
      <c r="O573" s="29" t="str">
        <f t="shared" si="96"/>
        <v/>
      </c>
      <c r="P573" s="33" t="str">
        <f t="shared" si="97"/>
        <v/>
      </c>
    </row>
    <row r="574" spans="5:16" x14ac:dyDescent="0.45">
      <c r="E574" s="29" t="str">
        <f t="shared" si="92"/>
        <v/>
      </c>
      <c r="L574" s="29" t="str">
        <f t="shared" si="93"/>
        <v/>
      </c>
      <c r="M574" s="29" t="str">
        <f t="shared" si="94"/>
        <v/>
      </c>
      <c r="N574" s="29" t="str">
        <f t="shared" si="95"/>
        <v/>
      </c>
      <c r="O574" s="29" t="str">
        <f t="shared" si="96"/>
        <v/>
      </c>
      <c r="P574" s="33" t="str">
        <f t="shared" si="97"/>
        <v/>
      </c>
    </row>
    <row r="575" spans="5:16" x14ac:dyDescent="0.45">
      <c r="E575" s="29" t="str">
        <f t="shared" si="92"/>
        <v/>
      </c>
      <c r="L575" s="29" t="str">
        <f t="shared" si="93"/>
        <v/>
      </c>
      <c r="M575" s="29" t="str">
        <f t="shared" si="94"/>
        <v/>
      </c>
      <c r="N575" s="29" t="str">
        <f t="shared" si="95"/>
        <v/>
      </c>
      <c r="O575" s="29" t="str">
        <f t="shared" si="96"/>
        <v/>
      </c>
      <c r="P575" s="33" t="str">
        <f t="shared" si="97"/>
        <v/>
      </c>
    </row>
    <row r="576" spans="5:16" x14ac:dyDescent="0.45">
      <c r="E576" s="29" t="str">
        <f t="shared" si="92"/>
        <v/>
      </c>
      <c r="L576" s="29" t="str">
        <f t="shared" si="93"/>
        <v/>
      </c>
      <c r="M576" s="29" t="str">
        <f t="shared" si="94"/>
        <v/>
      </c>
      <c r="N576" s="29" t="str">
        <f t="shared" si="95"/>
        <v/>
      </c>
      <c r="O576" s="29" t="str">
        <f t="shared" si="96"/>
        <v/>
      </c>
      <c r="P576" s="33" t="str">
        <f t="shared" si="97"/>
        <v/>
      </c>
    </row>
    <row r="577" spans="5:16" x14ac:dyDescent="0.45">
      <c r="E577" s="29" t="str">
        <f t="shared" si="92"/>
        <v/>
      </c>
      <c r="L577" s="29" t="str">
        <f t="shared" si="93"/>
        <v/>
      </c>
      <c r="M577" s="29" t="str">
        <f t="shared" si="94"/>
        <v/>
      </c>
      <c r="N577" s="29" t="str">
        <f t="shared" si="95"/>
        <v/>
      </c>
      <c r="O577" s="29" t="str">
        <f t="shared" si="96"/>
        <v/>
      </c>
      <c r="P577" s="33" t="str">
        <f t="shared" si="97"/>
        <v/>
      </c>
    </row>
    <row r="578" spans="5:16" x14ac:dyDescent="0.45">
      <c r="E578" s="29" t="str">
        <f t="shared" si="92"/>
        <v/>
      </c>
      <c r="L578" s="29" t="str">
        <f t="shared" si="93"/>
        <v/>
      </c>
      <c r="M578" s="29" t="str">
        <f t="shared" si="94"/>
        <v/>
      </c>
      <c r="N578" s="29" t="str">
        <f t="shared" si="95"/>
        <v/>
      </c>
      <c r="O578" s="29" t="str">
        <f t="shared" si="96"/>
        <v/>
      </c>
      <c r="P578" s="33" t="str">
        <f t="shared" si="97"/>
        <v/>
      </c>
    </row>
    <row r="579" spans="5:16" x14ac:dyDescent="0.45">
      <c r="E579" s="29" t="str">
        <f t="shared" si="92"/>
        <v/>
      </c>
      <c r="L579" s="29" t="str">
        <f t="shared" si="93"/>
        <v/>
      </c>
      <c r="M579" s="29" t="str">
        <f t="shared" si="94"/>
        <v/>
      </c>
      <c r="N579" s="29" t="str">
        <f t="shared" si="95"/>
        <v/>
      </c>
      <c r="O579" s="29" t="str">
        <f t="shared" si="96"/>
        <v/>
      </c>
      <c r="P579" s="33" t="str">
        <f t="shared" si="97"/>
        <v/>
      </c>
    </row>
    <row r="580" spans="5:16" x14ac:dyDescent="0.45">
      <c r="E580" s="29" t="str">
        <f t="shared" si="92"/>
        <v/>
      </c>
      <c r="L580" s="29" t="str">
        <f t="shared" si="93"/>
        <v/>
      </c>
      <c r="M580" s="29" t="str">
        <f t="shared" si="94"/>
        <v/>
      </c>
      <c r="N580" s="29" t="str">
        <f t="shared" si="95"/>
        <v/>
      </c>
      <c r="O580" s="29" t="str">
        <f t="shared" si="96"/>
        <v/>
      </c>
      <c r="P580" s="33" t="str">
        <f t="shared" si="97"/>
        <v/>
      </c>
    </row>
    <row r="581" spans="5:16" x14ac:dyDescent="0.45">
      <c r="E581" s="29" t="str">
        <f t="shared" ref="E581:E644" si="98">IF(G581="Y",AG581,"")</f>
        <v/>
      </c>
      <c r="L581" s="29" t="str">
        <f t="shared" ref="L581:L644" si="99">IF(G581="Y", (P581*E581),(""))</f>
        <v/>
      </c>
      <c r="M581" s="29" t="str">
        <f t="shared" ref="M581:M644" si="100">IF(G581="Y", (L581*2),(""))</f>
        <v/>
      </c>
      <c r="N581" s="29" t="str">
        <f t="shared" ref="N581:N644" si="101">IF(G581="Y", (L581*3),(""))</f>
        <v/>
      </c>
      <c r="O581" s="29" t="str">
        <f t="shared" ref="O581:O644" si="102">IF(G581="Y", (L581*4),(""))</f>
        <v/>
      </c>
      <c r="P581" s="33" t="str">
        <f t="shared" ref="P581:P644" si="103">IF(Q581&gt;0,((AcctSize/Q581)/H581),(""))</f>
        <v/>
      </c>
    </row>
    <row r="582" spans="5:16" x14ac:dyDescent="0.45">
      <c r="E582" s="29" t="str">
        <f t="shared" si="98"/>
        <v/>
      </c>
      <c r="L582" s="29" t="str">
        <f t="shared" si="99"/>
        <v/>
      </c>
      <c r="M582" s="29" t="str">
        <f t="shared" si="100"/>
        <v/>
      </c>
      <c r="N582" s="29" t="str">
        <f t="shared" si="101"/>
        <v/>
      </c>
      <c r="O582" s="29" t="str">
        <f t="shared" si="102"/>
        <v/>
      </c>
      <c r="P582" s="33" t="str">
        <f t="shared" si="103"/>
        <v/>
      </c>
    </row>
    <row r="583" spans="5:16" x14ac:dyDescent="0.45">
      <c r="E583" s="29" t="str">
        <f t="shared" si="98"/>
        <v/>
      </c>
      <c r="L583" s="29" t="str">
        <f t="shared" si="99"/>
        <v/>
      </c>
      <c r="M583" s="29" t="str">
        <f t="shared" si="100"/>
        <v/>
      </c>
      <c r="N583" s="29" t="str">
        <f t="shared" si="101"/>
        <v/>
      </c>
      <c r="O583" s="29" t="str">
        <f t="shared" si="102"/>
        <v/>
      </c>
      <c r="P583" s="33" t="str">
        <f t="shared" si="103"/>
        <v/>
      </c>
    </row>
    <row r="584" spans="5:16" x14ac:dyDescent="0.45">
      <c r="E584" s="29" t="str">
        <f t="shared" si="98"/>
        <v/>
      </c>
      <c r="L584" s="29" t="str">
        <f t="shared" si="99"/>
        <v/>
      </c>
      <c r="M584" s="29" t="str">
        <f t="shared" si="100"/>
        <v/>
      </c>
      <c r="N584" s="29" t="str">
        <f t="shared" si="101"/>
        <v/>
      </c>
      <c r="O584" s="29" t="str">
        <f t="shared" si="102"/>
        <v/>
      </c>
      <c r="P584" s="33" t="str">
        <f t="shared" si="103"/>
        <v/>
      </c>
    </row>
    <row r="585" spans="5:16" x14ac:dyDescent="0.45">
      <c r="E585" s="29" t="str">
        <f t="shared" si="98"/>
        <v/>
      </c>
      <c r="L585" s="29" t="str">
        <f t="shared" si="99"/>
        <v/>
      </c>
      <c r="M585" s="29" t="str">
        <f t="shared" si="100"/>
        <v/>
      </c>
      <c r="N585" s="29" t="str">
        <f t="shared" si="101"/>
        <v/>
      </c>
      <c r="O585" s="29" t="str">
        <f t="shared" si="102"/>
        <v/>
      </c>
      <c r="P585" s="33" t="str">
        <f t="shared" si="103"/>
        <v/>
      </c>
    </row>
    <row r="586" spans="5:16" x14ac:dyDescent="0.45">
      <c r="E586" s="29" t="str">
        <f t="shared" si="98"/>
        <v/>
      </c>
      <c r="L586" s="29" t="str">
        <f t="shared" si="99"/>
        <v/>
      </c>
      <c r="M586" s="29" t="str">
        <f t="shared" si="100"/>
        <v/>
      </c>
      <c r="N586" s="29" t="str">
        <f t="shared" si="101"/>
        <v/>
      </c>
      <c r="O586" s="29" t="str">
        <f t="shared" si="102"/>
        <v/>
      </c>
      <c r="P586" s="33" t="str">
        <f t="shared" si="103"/>
        <v/>
      </c>
    </row>
    <row r="587" spans="5:16" x14ac:dyDescent="0.45">
      <c r="E587" s="29" t="str">
        <f t="shared" si="98"/>
        <v/>
      </c>
      <c r="L587" s="29" t="str">
        <f t="shared" si="99"/>
        <v/>
      </c>
      <c r="M587" s="29" t="str">
        <f t="shared" si="100"/>
        <v/>
      </c>
      <c r="N587" s="29" t="str">
        <f t="shared" si="101"/>
        <v/>
      </c>
      <c r="O587" s="29" t="str">
        <f t="shared" si="102"/>
        <v/>
      </c>
      <c r="P587" s="33" t="str">
        <f t="shared" si="103"/>
        <v/>
      </c>
    </row>
    <row r="588" spans="5:16" x14ac:dyDescent="0.45">
      <c r="E588" s="29" t="str">
        <f t="shared" si="98"/>
        <v/>
      </c>
      <c r="L588" s="29" t="str">
        <f t="shared" si="99"/>
        <v/>
      </c>
      <c r="M588" s="29" t="str">
        <f t="shared" si="100"/>
        <v/>
      </c>
      <c r="N588" s="29" t="str">
        <f t="shared" si="101"/>
        <v/>
      </c>
      <c r="O588" s="29" t="str">
        <f t="shared" si="102"/>
        <v/>
      </c>
      <c r="P588" s="33" t="str">
        <f t="shared" si="103"/>
        <v/>
      </c>
    </row>
    <row r="589" spans="5:16" x14ac:dyDescent="0.45">
      <c r="E589" s="29" t="str">
        <f t="shared" si="98"/>
        <v/>
      </c>
      <c r="L589" s="29" t="str">
        <f t="shared" si="99"/>
        <v/>
      </c>
      <c r="M589" s="29" t="str">
        <f t="shared" si="100"/>
        <v/>
      </c>
      <c r="N589" s="29" t="str">
        <f t="shared" si="101"/>
        <v/>
      </c>
      <c r="O589" s="29" t="str">
        <f t="shared" si="102"/>
        <v/>
      </c>
      <c r="P589" s="33" t="str">
        <f t="shared" si="103"/>
        <v/>
      </c>
    </row>
    <row r="590" spans="5:16" x14ac:dyDescent="0.45">
      <c r="E590" s="29" t="str">
        <f t="shared" si="98"/>
        <v/>
      </c>
      <c r="L590" s="29" t="str">
        <f t="shared" si="99"/>
        <v/>
      </c>
      <c r="M590" s="29" t="str">
        <f t="shared" si="100"/>
        <v/>
      </c>
      <c r="N590" s="29" t="str">
        <f t="shared" si="101"/>
        <v/>
      </c>
      <c r="O590" s="29" t="str">
        <f t="shared" si="102"/>
        <v/>
      </c>
      <c r="P590" s="33" t="str">
        <f t="shared" si="103"/>
        <v/>
      </c>
    </row>
    <row r="591" spans="5:16" x14ac:dyDescent="0.45">
      <c r="E591" s="29" t="str">
        <f t="shared" si="98"/>
        <v/>
      </c>
      <c r="L591" s="29" t="str">
        <f t="shared" si="99"/>
        <v/>
      </c>
      <c r="M591" s="29" t="str">
        <f t="shared" si="100"/>
        <v/>
      </c>
      <c r="N591" s="29" t="str">
        <f t="shared" si="101"/>
        <v/>
      </c>
      <c r="O591" s="29" t="str">
        <f t="shared" si="102"/>
        <v/>
      </c>
      <c r="P591" s="33" t="str">
        <f t="shared" si="103"/>
        <v/>
      </c>
    </row>
    <row r="592" spans="5:16" x14ac:dyDescent="0.45">
      <c r="E592" s="29" t="str">
        <f t="shared" si="98"/>
        <v/>
      </c>
      <c r="L592" s="29" t="str">
        <f t="shared" si="99"/>
        <v/>
      </c>
      <c r="M592" s="29" t="str">
        <f t="shared" si="100"/>
        <v/>
      </c>
      <c r="N592" s="29" t="str">
        <f t="shared" si="101"/>
        <v/>
      </c>
      <c r="O592" s="29" t="str">
        <f t="shared" si="102"/>
        <v/>
      </c>
      <c r="P592" s="33" t="str">
        <f t="shared" si="103"/>
        <v/>
      </c>
    </row>
    <row r="593" spans="5:16" x14ac:dyDescent="0.45">
      <c r="E593" s="29" t="str">
        <f t="shared" si="98"/>
        <v/>
      </c>
      <c r="L593" s="29" t="str">
        <f t="shared" si="99"/>
        <v/>
      </c>
      <c r="M593" s="29" t="str">
        <f t="shared" si="100"/>
        <v/>
      </c>
      <c r="N593" s="29" t="str">
        <f t="shared" si="101"/>
        <v/>
      </c>
      <c r="O593" s="29" t="str">
        <f t="shared" si="102"/>
        <v/>
      </c>
      <c r="P593" s="33" t="str">
        <f t="shared" si="103"/>
        <v/>
      </c>
    </row>
    <row r="594" spans="5:16" x14ac:dyDescent="0.45">
      <c r="E594" s="29" t="str">
        <f t="shared" si="98"/>
        <v/>
      </c>
      <c r="L594" s="29" t="str">
        <f t="shared" si="99"/>
        <v/>
      </c>
      <c r="M594" s="29" t="str">
        <f t="shared" si="100"/>
        <v/>
      </c>
      <c r="N594" s="29" t="str">
        <f t="shared" si="101"/>
        <v/>
      </c>
      <c r="O594" s="29" t="str">
        <f t="shared" si="102"/>
        <v/>
      </c>
      <c r="P594" s="33" t="str">
        <f t="shared" si="103"/>
        <v/>
      </c>
    </row>
    <row r="595" spans="5:16" x14ac:dyDescent="0.45">
      <c r="E595" s="29" t="str">
        <f t="shared" si="98"/>
        <v/>
      </c>
      <c r="L595" s="29" t="str">
        <f t="shared" si="99"/>
        <v/>
      </c>
      <c r="M595" s="29" t="str">
        <f t="shared" si="100"/>
        <v/>
      </c>
      <c r="N595" s="29" t="str">
        <f t="shared" si="101"/>
        <v/>
      </c>
      <c r="O595" s="29" t="str">
        <f t="shared" si="102"/>
        <v/>
      </c>
      <c r="P595" s="33" t="str">
        <f t="shared" si="103"/>
        <v/>
      </c>
    </row>
    <row r="596" spans="5:16" x14ac:dyDescent="0.45">
      <c r="E596" s="29" t="str">
        <f t="shared" si="98"/>
        <v/>
      </c>
      <c r="L596" s="29" t="str">
        <f t="shared" si="99"/>
        <v/>
      </c>
      <c r="M596" s="29" t="str">
        <f t="shared" si="100"/>
        <v/>
      </c>
      <c r="N596" s="29" t="str">
        <f t="shared" si="101"/>
        <v/>
      </c>
      <c r="O596" s="29" t="str">
        <f t="shared" si="102"/>
        <v/>
      </c>
      <c r="P596" s="33" t="str">
        <f t="shared" si="103"/>
        <v/>
      </c>
    </row>
    <row r="597" spans="5:16" x14ac:dyDescent="0.45">
      <c r="E597" s="29" t="str">
        <f t="shared" si="98"/>
        <v/>
      </c>
      <c r="L597" s="29" t="str">
        <f t="shared" si="99"/>
        <v/>
      </c>
      <c r="M597" s="29" t="str">
        <f t="shared" si="100"/>
        <v/>
      </c>
      <c r="N597" s="29" t="str">
        <f t="shared" si="101"/>
        <v/>
      </c>
      <c r="O597" s="29" t="str">
        <f t="shared" si="102"/>
        <v/>
      </c>
      <c r="P597" s="33" t="str">
        <f t="shared" si="103"/>
        <v/>
      </c>
    </row>
    <row r="598" spans="5:16" x14ac:dyDescent="0.45">
      <c r="E598" s="29" t="str">
        <f t="shared" si="98"/>
        <v/>
      </c>
      <c r="L598" s="29" t="str">
        <f t="shared" si="99"/>
        <v/>
      </c>
      <c r="M598" s="29" t="str">
        <f t="shared" si="100"/>
        <v/>
      </c>
      <c r="N598" s="29" t="str">
        <f t="shared" si="101"/>
        <v/>
      </c>
      <c r="O598" s="29" t="str">
        <f t="shared" si="102"/>
        <v/>
      </c>
      <c r="P598" s="33" t="str">
        <f t="shared" si="103"/>
        <v/>
      </c>
    </row>
    <row r="599" spans="5:16" x14ac:dyDescent="0.45">
      <c r="E599" s="29" t="str">
        <f t="shared" si="98"/>
        <v/>
      </c>
      <c r="L599" s="29" t="str">
        <f t="shared" si="99"/>
        <v/>
      </c>
      <c r="M599" s="29" t="str">
        <f t="shared" si="100"/>
        <v/>
      </c>
      <c r="N599" s="29" t="str">
        <f t="shared" si="101"/>
        <v/>
      </c>
      <c r="O599" s="29" t="str">
        <f t="shared" si="102"/>
        <v/>
      </c>
      <c r="P599" s="33" t="str">
        <f t="shared" si="103"/>
        <v/>
      </c>
    </row>
    <row r="600" spans="5:16" x14ac:dyDescent="0.45">
      <c r="E600" s="29" t="str">
        <f t="shared" si="98"/>
        <v/>
      </c>
      <c r="L600" s="29" t="str">
        <f t="shared" si="99"/>
        <v/>
      </c>
      <c r="M600" s="29" t="str">
        <f t="shared" si="100"/>
        <v/>
      </c>
      <c r="N600" s="29" t="str">
        <f t="shared" si="101"/>
        <v/>
      </c>
      <c r="O600" s="29" t="str">
        <f t="shared" si="102"/>
        <v/>
      </c>
      <c r="P600" s="33" t="str">
        <f t="shared" si="103"/>
        <v/>
      </c>
    </row>
    <row r="601" spans="5:16" x14ac:dyDescent="0.45">
      <c r="E601" s="29" t="str">
        <f t="shared" si="98"/>
        <v/>
      </c>
      <c r="L601" s="29" t="str">
        <f t="shared" si="99"/>
        <v/>
      </c>
      <c r="M601" s="29" t="str">
        <f t="shared" si="100"/>
        <v/>
      </c>
      <c r="N601" s="29" t="str">
        <f t="shared" si="101"/>
        <v/>
      </c>
      <c r="O601" s="29" t="str">
        <f t="shared" si="102"/>
        <v/>
      </c>
      <c r="P601" s="33" t="str">
        <f t="shared" si="103"/>
        <v/>
      </c>
    </row>
    <row r="602" spans="5:16" x14ac:dyDescent="0.45">
      <c r="E602" s="29" t="str">
        <f t="shared" si="98"/>
        <v/>
      </c>
      <c r="L602" s="29" t="str">
        <f t="shared" si="99"/>
        <v/>
      </c>
      <c r="M602" s="29" t="str">
        <f t="shared" si="100"/>
        <v/>
      </c>
      <c r="N602" s="29" t="str">
        <f t="shared" si="101"/>
        <v/>
      </c>
      <c r="O602" s="29" t="str">
        <f t="shared" si="102"/>
        <v/>
      </c>
      <c r="P602" s="33" t="str">
        <f t="shared" si="103"/>
        <v/>
      </c>
    </row>
    <row r="603" spans="5:16" x14ac:dyDescent="0.45">
      <c r="E603" s="29" t="str">
        <f t="shared" si="98"/>
        <v/>
      </c>
      <c r="L603" s="29" t="str">
        <f t="shared" si="99"/>
        <v/>
      </c>
      <c r="M603" s="29" t="str">
        <f t="shared" si="100"/>
        <v/>
      </c>
      <c r="N603" s="29" t="str">
        <f t="shared" si="101"/>
        <v/>
      </c>
      <c r="O603" s="29" t="str">
        <f t="shared" si="102"/>
        <v/>
      </c>
      <c r="P603" s="33" t="str">
        <f t="shared" si="103"/>
        <v/>
      </c>
    </row>
    <row r="604" spans="5:16" x14ac:dyDescent="0.45">
      <c r="E604" s="29" t="str">
        <f t="shared" si="98"/>
        <v/>
      </c>
      <c r="L604" s="29" t="str">
        <f t="shared" si="99"/>
        <v/>
      </c>
      <c r="M604" s="29" t="str">
        <f t="shared" si="100"/>
        <v/>
      </c>
      <c r="N604" s="29" t="str">
        <f t="shared" si="101"/>
        <v/>
      </c>
      <c r="O604" s="29" t="str">
        <f t="shared" si="102"/>
        <v/>
      </c>
      <c r="P604" s="33" t="str">
        <f t="shared" si="103"/>
        <v/>
      </c>
    </row>
    <row r="605" spans="5:16" x14ac:dyDescent="0.45">
      <c r="E605" s="29" t="str">
        <f t="shared" si="98"/>
        <v/>
      </c>
      <c r="L605" s="29" t="str">
        <f t="shared" si="99"/>
        <v/>
      </c>
      <c r="M605" s="29" t="str">
        <f t="shared" si="100"/>
        <v/>
      </c>
      <c r="N605" s="29" t="str">
        <f t="shared" si="101"/>
        <v/>
      </c>
      <c r="O605" s="29" t="str">
        <f t="shared" si="102"/>
        <v/>
      </c>
      <c r="P605" s="33" t="str">
        <f t="shared" si="103"/>
        <v/>
      </c>
    </row>
    <row r="606" spans="5:16" x14ac:dyDescent="0.45">
      <c r="E606" s="29" t="str">
        <f t="shared" si="98"/>
        <v/>
      </c>
      <c r="L606" s="29" t="str">
        <f t="shared" si="99"/>
        <v/>
      </c>
      <c r="M606" s="29" t="str">
        <f t="shared" si="100"/>
        <v/>
      </c>
      <c r="N606" s="29" t="str">
        <f t="shared" si="101"/>
        <v/>
      </c>
      <c r="O606" s="29" t="str">
        <f t="shared" si="102"/>
        <v/>
      </c>
      <c r="P606" s="33" t="str">
        <f t="shared" si="103"/>
        <v/>
      </c>
    </row>
    <row r="607" spans="5:16" x14ac:dyDescent="0.45">
      <c r="E607" s="29" t="str">
        <f t="shared" si="98"/>
        <v/>
      </c>
      <c r="L607" s="29" t="str">
        <f t="shared" si="99"/>
        <v/>
      </c>
      <c r="M607" s="29" t="str">
        <f t="shared" si="100"/>
        <v/>
      </c>
      <c r="N607" s="29" t="str">
        <f t="shared" si="101"/>
        <v/>
      </c>
      <c r="O607" s="29" t="str">
        <f t="shared" si="102"/>
        <v/>
      </c>
      <c r="P607" s="33" t="str">
        <f t="shared" si="103"/>
        <v/>
      </c>
    </row>
    <row r="608" spans="5:16" x14ac:dyDescent="0.45">
      <c r="E608" s="29" t="str">
        <f t="shared" si="98"/>
        <v/>
      </c>
      <c r="L608" s="29" t="str">
        <f t="shared" si="99"/>
        <v/>
      </c>
      <c r="M608" s="29" t="str">
        <f t="shared" si="100"/>
        <v/>
      </c>
      <c r="N608" s="29" t="str">
        <f t="shared" si="101"/>
        <v/>
      </c>
      <c r="O608" s="29" t="str">
        <f t="shared" si="102"/>
        <v/>
      </c>
      <c r="P608" s="33" t="str">
        <f t="shared" si="103"/>
        <v/>
      </c>
    </row>
    <row r="609" spans="5:16" x14ac:dyDescent="0.45">
      <c r="E609" s="29" t="str">
        <f t="shared" si="98"/>
        <v/>
      </c>
      <c r="L609" s="29" t="str">
        <f t="shared" si="99"/>
        <v/>
      </c>
      <c r="M609" s="29" t="str">
        <f t="shared" si="100"/>
        <v/>
      </c>
      <c r="N609" s="29" t="str">
        <f t="shared" si="101"/>
        <v/>
      </c>
      <c r="O609" s="29" t="str">
        <f t="shared" si="102"/>
        <v/>
      </c>
      <c r="P609" s="33" t="str">
        <f t="shared" si="103"/>
        <v/>
      </c>
    </row>
    <row r="610" spans="5:16" x14ac:dyDescent="0.45">
      <c r="E610" s="29" t="str">
        <f t="shared" si="98"/>
        <v/>
      </c>
      <c r="L610" s="29" t="str">
        <f t="shared" si="99"/>
        <v/>
      </c>
      <c r="M610" s="29" t="str">
        <f t="shared" si="100"/>
        <v/>
      </c>
      <c r="N610" s="29" t="str">
        <f t="shared" si="101"/>
        <v/>
      </c>
      <c r="O610" s="29" t="str">
        <f t="shared" si="102"/>
        <v/>
      </c>
      <c r="P610" s="33" t="str">
        <f t="shared" si="103"/>
        <v/>
      </c>
    </row>
    <row r="611" spans="5:16" x14ac:dyDescent="0.45">
      <c r="E611" s="29" t="str">
        <f t="shared" si="98"/>
        <v/>
      </c>
      <c r="L611" s="29" t="str">
        <f t="shared" si="99"/>
        <v/>
      </c>
      <c r="M611" s="29" t="str">
        <f t="shared" si="100"/>
        <v/>
      </c>
      <c r="N611" s="29" t="str">
        <f t="shared" si="101"/>
        <v/>
      </c>
      <c r="O611" s="29" t="str">
        <f t="shared" si="102"/>
        <v/>
      </c>
      <c r="P611" s="33" t="str">
        <f t="shared" si="103"/>
        <v/>
      </c>
    </row>
    <row r="612" spans="5:16" x14ac:dyDescent="0.45">
      <c r="E612" s="29" t="str">
        <f t="shared" si="98"/>
        <v/>
      </c>
      <c r="L612" s="29" t="str">
        <f t="shared" si="99"/>
        <v/>
      </c>
      <c r="M612" s="29" t="str">
        <f t="shared" si="100"/>
        <v/>
      </c>
      <c r="N612" s="29" t="str">
        <f t="shared" si="101"/>
        <v/>
      </c>
      <c r="O612" s="29" t="str">
        <f t="shared" si="102"/>
        <v/>
      </c>
      <c r="P612" s="33" t="str">
        <f t="shared" si="103"/>
        <v/>
      </c>
    </row>
    <row r="613" spans="5:16" x14ac:dyDescent="0.45">
      <c r="E613" s="29" t="str">
        <f t="shared" si="98"/>
        <v/>
      </c>
      <c r="L613" s="29" t="str">
        <f t="shared" si="99"/>
        <v/>
      </c>
      <c r="M613" s="29" t="str">
        <f t="shared" si="100"/>
        <v/>
      </c>
      <c r="N613" s="29" t="str">
        <f t="shared" si="101"/>
        <v/>
      </c>
      <c r="O613" s="29" t="str">
        <f t="shared" si="102"/>
        <v/>
      </c>
      <c r="P613" s="33" t="str">
        <f t="shared" si="103"/>
        <v/>
      </c>
    </row>
    <row r="614" spans="5:16" x14ac:dyDescent="0.45">
      <c r="E614" s="29" t="str">
        <f t="shared" si="98"/>
        <v/>
      </c>
      <c r="L614" s="29" t="str">
        <f t="shared" si="99"/>
        <v/>
      </c>
      <c r="M614" s="29" t="str">
        <f t="shared" si="100"/>
        <v/>
      </c>
      <c r="N614" s="29" t="str">
        <f t="shared" si="101"/>
        <v/>
      </c>
      <c r="O614" s="29" t="str">
        <f t="shared" si="102"/>
        <v/>
      </c>
      <c r="P614" s="33" t="str">
        <f t="shared" si="103"/>
        <v/>
      </c>
    </row>
    <row r="615" spans="5:16" x14ac:dyDescent="0.45">
      <c r="E615" s="29" t="str">
        <f t="shared" si="98"/>
        <v/>
      </c>
      <c r="L615" s="29" t="str">
        <f t="shared" si="99"/>
        <v/>
      </c>
      <c r="M615" s="29" t="str">
        <f t="shared" si="100"/>
        <v/>
      </c>
      <c r="N615" s="29" t="str">
        <f t="shared" si="101"/>
        <v/>
      </c>
      <c r="O615" s="29" t="str">
        <f t="shared" si="102"/>
        <v/>
      </c>
      <c r="P615" s="33" t="str">
        <f t="shared" si="103"/>
        <v/>
      </c>
    </row>
    <row r="616" spans="5:16" x14ac:dyDescent="0.45">
      <c r="E616" s="29" t="str">
        <f t="shared" si="98"/>
        <v/>
      </c>
      <c r="L616" s="29" t="str">
        <f t="shared" si="99"/>
        <v/>
      </c>
      <c r="M616" s="29" t="str">
        <f t="shared" si="100"/>
        <v/>
      </c>
      <c r="N616" s="29" t="str">
        <f t="shared" si="101"/>
        <v/>
      </c>
      <c r="O616" s="29" t="str">
        <f t="shared" si="102"/>
        <v/>
      </c>
      <c r="P616" s="33" t="str">
        <f t="shared" si="103"/>
        <v/>
      </c>
    </row>
    <row r="617" spans="5:16" x14ac:dyDescent="0.45">
      <c r="E617" s="29" t="str">
        <f t="shared" si="98"/>
        <v/>
      </c>
      <c r="L617" s="29" t="str">
        <f t="shared" si="99"/>
        <v/>
      </c>
      <c r="M617" s="29" t="str">
        <f t="shared" si="100"/>
        <v/>
      </c>
      <c r="N617" s="29" t="str">
        <f t="shared" si="101"/>
        <v/>
      </c>
      <c r="O617" s="29" t="str">
        <f t="shared" si="102"/>
        <v/>
      </c>
      <c r="P617" s="33" t="str">
        <f t="shared" si="103"/>
        <v/>
      </c>
    </row>
    <row r="618" spans="5:16" x14ac:dyDescent="0.45">
      <c r="E618" s="29" t="str">
        <f t="shared" si="98"/>
        <v/>
      </c>
      <c r="L618" s="29" t="str">
        <f t="shared" si="99"/>
        <v/>
      </c>
      <c r="M618" s="29" t="str">
        <f t="shared" si="100"/>
        <v/>
      </c>
      <c r="N618" s="29" t="str">
        <f t="shared" si="101"/>
        <v/>
      </c>
      <c r="O618" s="29" t="str">
        <f t="shared" si="102"/>
        <v/>
      </c>
      <c r="P618" s="33" t="str">
        <f t="shared" si="103"/>
        <v/>
      </c>
    </row>
    <row r="619" spans="5:16" x14ac:dyDescent="0.45">
      <c r="E619" s="29" t="str">
        <f t="shared" si="98"/>
        <v/>
      </c>
      <c r="L619" s="29" t="str">
        <f t="shared" si="99"/>
        <v/>
      </c>
      <c r="M619" s="29" t="str">
        <f t="shared" si="100"/>
        <v/>
      </c>
      <c r="N619" s="29" t="str">
        <f t="shared" si="101"/>
        <v/>
      </c>
      <c r="O619" s="29" t="str">
        <f t="shared" si="102"/>
        <v/>
      </c>
      <c r="P619" s="33" t="str">
        <f t="shared" si="103"/>
        <v/>
      </c>
    </row>
    <row r="620" spans="5:16" x14ac:dyDescent="0.45">
      <c r="E620" s="29" t="str">
        <f t="shared" si="98"/>
        <v/>
      </c>
      <c r="L620" s="29" t="str">
        <f t="shared" si="99"/>
        <v/>
      </c>
      <c r="M620" s="29" t="str">
        <f t="shared" si="100"/>
        <v/>
      </c>
      <c r="N620" s="29" t="str">
        <f t="shared" si="101"/>
        <v/>
      </c>
      <c r="O620" s="29" t="str">
        <f t="shared" si="102"/>
        <v/>
      </c>
      <c r="P620" s="33" t="str">
        <f t="shared" si="103"/>
        <v/>
      </c>
    </row>
    <row r="621" spans="5:16" x14ac:dyDescent="0.45">
      <c r="E621" s="29" t="str">
        <f t="shared" si="98"/>
        <v/>
      </c>
      <c r="L621" s="29" t="str">
        <f t="shared" si="99"/>
        <v/>
      </c>
      <c r="M621" s="29" t="str">
        <f t="shared" si="100"/>
        <v/>
      </c>
      <c r="N621" s="29" t="str">
        <f t="shared" si="101"/>
        <v/>
      </c>
      <c r="O621" s="29" t="str">
        <f t="shared" si="102"/>
        <v/>
      </c>
      <c r="P621" s="33" t="str">
        <f t="shared" si="103"/>
        <v/>
      </c>
    </row>
    <row r="622" spans="5:16" x14ac:dyDescent="0.45">
      <c r="E622" s="29" t="str">
        <f t="shared" si="98"/>
        <v/>
      </c>
      <c r="L622" s="29" t="str">
        <f t="shared" si="99"/>
        <v/>
      </c>
      <c r="M622" s="29" t="str">
        <f t="shared" si="100"/>
        <v/>
      </c>
      <c r="N622" s="29" t="str">
        <f t="shared" si="101"/>
        <v/>
      </c>
      <c r="O622" s="29" t="str">
        <f t="shared" si="102"/>
        <v/>
      </c>
      <c r="P622" s="33" t="str">
        <f t="shared" si="103"/>
        <v/>
      </c>
    </row>
    <row r="623" spans="5:16" x14ac:dyDescent="0.45">
      <c r="E623" s="29" t="str">
        <f t="shared" si="98"/>
        <v/>
      </c>
      <c r="L623" s="29" t="str">
        <f t="shared" si="99"/>
        <v/>
      </c>
      <c r="M623" s="29" t="str">
        <f t="shared" si="100"/>
        <v/>
      </c>
      <c r="N623" s="29" t="str">
        <f t="shared" si="101"/>
        <v/>
      </c>
      <c r="O623" s="29" t="str">
        <f t="shared" si="102"/>
        <v/>
      </c>
      <c r="P623" s="33" t="str">
        <f t="shared" si="103"/>
        <v/>
      </c>
    </row>
    <row r="624" spans="5:16" x14ac:dyDescent="0.45">
      <c r="E624" s="29" t="str">
        <f t="shared" si="98"/>
        <v/>
      </c>
      <c r="L624" s="29" t="str">
        <f t="shared" si="99"/>
        <v/>
      </c>
      <c r="M624" s="29" t="str">
        <f t="shared" si="100"/>
        <v/>
      </c>
      <c r="N624" s="29" t="str">
        <f t="shared" si="101"/>
        <v/>
      </c>
      <c r="O624" s="29" t="str">
        <f t="shared" si="102"/>
        <v/>
      </c>
      <c r="P624" s="33" t="str">
        <f t="shared" si="103"/>
        <v/>
      </c>
    </row>
    <row r="625" spans="5:16" x14ac:dyDescent="0.45">
      <c r="E625" s="29" t="str">
        <f t="shared" si="98"/>
        <v/>
      </c>
      <c r="L625" s="29" t="str">
        <f t="shared" si="99"/>
        <v/>
      </c>
      <c r="M625" s="29" t="str">
        <f t="shared" si="100"/>
        <v/>
      </c>
      <c r="N625" s="29" t="str">
        <f t="shared" si="101"/>
        <v/>
      </c>
      <c r="O625" s="29" t="str">
        <f t="shared" si="102"/>
        <v/>
      </c>
      <c r="P625" s="33" t="str">
        <f t="shared" si="103"/>
        <v/>
      </c>
    </row>
    <row r="626" spans="5:16" x14ac:dyDescent="0.45">
      <c r="E626" s="29" t="str">
        <f t="shared" si="98"/>
        <v/>
      </c>
      <c r="L626" s="29" t="str">
        <f t="shared" si="99"/>
        <v/>
      </c>
      <c r="M626" s="29" t="str">
        <f t="shared" si="100"/>
        <v/>
      </c>
      <c r="N626" s="29" t="str">
        <f t="shared" si="101"/>
        <v/>
      </c>
      <c r="O626" s="29" t="str">
        <f t="shared" si="102"/>
        <v/>
      </c>
      <c r="P626" s="33" t="str">
        <f t="shared" si="103"/>
        <v/>
      </c>
    </row>
    <row r="627" spans="5:16" x14ac:dyDescent="0.45">
      <c r="E627" s="29" t="str">
        <f t="shared" si="98"/>
        <v/>
      </c>
      <c r="L627" s="29" t="str">
        <f t="shared" si="99"/>
        <v/>
      </c>
      <c r="M627" s="29" t="str">
        <f t="shared" si="100"/>
        <v/>
      </c>
      <c r="N627" s="29" t="str">
        <f t="shared" si="101"/>
        <v/>
      </c>
      <c r="O627" s="29" t="str">
        <f t="shared" si="102"/>
        <v/>
      </c>
      <c r="P627" s="33" t="str">
        <f t="shared" si="103"/>
        <v/>
      </c>
    </row>
    <row r="628" spans="5:16" x14ac:dyDescent="0.45">
      <c r="E628" s="29" t="str">
        <f t="shared" si="98"/>
        <v/>
      </c>
      <c r="L628" s="29" t="str">
        <f t="shared" si="99"/>
        <v/>
      </c>
      <c r="M628" s="29" t="str">
        <f t="shared" si="100"/>
        <v/>
      </c>
      <c r="N628" s="29" t="str">
        <f t="shared" si="101"/>
        <v/>
      </c>
      <c r="O628" s="29" t="str">
        <f t="shared" si="102"/>
        <v/>
      </c>
      <c r="P628" s="33" t="str">
        <f t="shared" si="103"/>
        <v/>
      </c>
    </row>
    <row r="629" spans="5:16" x14ac:dyDescent="0.45">
      <c r="E629" s="29" t="str">
        <f t="shared" si="98"/>
        <v/>
      </c>
      <c r="L629" s="29" t="str">
        <f t="shared" si="99"/>
        <v/>
      </c>
      <c r="M629" s="29" t="str">
        <f t="shared" si="100"/>
        <v/>
      </c>
      <c r="N629" s="29" t="str">
        <f t="shared" si="101"/>
        <v/>
      </c>
      <c r="O629" s="29" t="str">
        <f t="shared" si="102"/>
        <v/>
      </c>
      <c r="P629" s="33" t="str">
        <f t="shared" si="103"/>
        <v/>
      </c>
    </row>
    <row r="630" spans="5:16" x14ac:dyDescent="0.45">
      <c r="E630" s="29" t="str">
        <f t="shared" si="98"/>
        <v/>
      </c>
      <c r="L630" s="29" t="str">
        <f t="shared" si="99"/>
        <v/>
      </c>
      <c r="M630" s="29" t="str">
        <f t="shared" si="100"/>
        <v/>
      </c>
      <c r="N630" s="29" t="str">
        <f t="shared" si="101"/>
        <v/>
      </c>
      <c r="O630" s="29" t="str">
        <f t="shared" si="102"/>
        <v/>
      </c>
      <c r="P630" s="33" t="str">
        <f t="shared" si="103"/>
        <v/>
      </c>
    </row>
    <row r="631" spans="5:16" x14ac:dyDescent="0.45">
      <c r="E631" s="29" t="str">
        <f t="shared" si="98"/>
        <v/>
      </c>
      <c r="L631" s="29" t="str">
        <f t="shared" si="99"/>
        <v/>
      </c>
      <c r="M631" s="29" t="str">
        <f t="shared" si="100"/>
        <v/>
      </c>
      <c r="N631" s="29" t="str">
        <f t="shared" si="101"/>
        <v/>
      </c>
      <c r="O631" s="29" t="str">
        <f t="shared" si="102"/>
        <v/>
      </c>
      <c r="P631" s="33" t="str">
        <f t="shared" si="103"/>
        <v/>
      </c>
    </row>
    <row r="632" spans="5:16" x14ac:dyDescent="0.45">
      <c r="E632" s="29" t="str">
        <f t="shared" si="98"/>
        <v/>
      </c>
      <c r="L632" s="29" t="str">
        <f t="shared" si="99"/>
        <v/>
      </c>
      <c r="M632" s="29" t="str">
        <f t="shared" si="100"/>
        <v/>
      </c>
      <c r="N632" s="29" t="str">
        <f t="shared" si="101"/>
        <v/>
      </c>
      <c r="O632" s="29" t="str">
        <f t="shared" si="102"/>
        <v/>
      </c>
      <c r="P632" s="33" t="str">
        <f t="shared" si="103"/>
        <v/>
      </c>
    </row>
    <row r="633" spans="5:16" x14ac:dyDescent="0.45">
      <c r="E633" s="29" t="str">
        <f t="shared" si="98"/>
        <v/>
      </c>
      <c r="L633" s="29" t="str">
        <f t="shared" si="99"/>
        <v/>
      </c>
      <c r="M633" s="29" t="str">
        <f t="shared" si="100"/>
        <v/>
      </c>
      <c r="N633" s="29" t="str">
        <f t="shared" si="101"/>
        <v/>
      </c>
      <c r="O633" s="29" t="str">
        <f t="shared" si="102"/>
        <v/>
      </c>
      <c r="P633" s="33" t="str">
        <f t="shared" si="103"/>
        <v/>
      </c>
    </row>
    <row r="634" spans="5:16" x14ac:dyDescent="0.45">
      <c r="E634" s="29" t="str">
        <f t="shared" si="98"/>
        <v/>
      </c>
      <c r="L634" s="29" t="str">
        <f t="shared" si="99"/>
        <v/>
      </c>
      <c r="M634" s="29" t="str">
        <f t="shared" si="100"/>
        <v/>
      </c>
      <c r="N634" s="29" t="str">
        <f t="shared" si="101"/>
        <v/>
      </c>
      <c r="O634" s="29" t="str">
        <f t="shared" si="102"/>
        <v/>
      </c>
      <c r="P634" s="33" t="str">
        <f t="shared" si="103"/>
        <v/>
      </c>
    </row>
    <row r="635" spans="5:16" x14ac:dyDescent="0.45">
      <c r="E635" s="29" t="str">
        <f t="shared" si="98"/>
        <v/>
      </c>
      <c r="L635" s="29" t="str">
        <f t="shared" si="99"/>
        <v/>
      </c>
      <c r="M635" s="29" t="str">
        <f t="shared" si="100"/>
        <v/>
      </c>
      <c r="N635" s="29" t="str">
        <f t="shared" si="101"/>
        <v/>
      </c>
      <c r="O635" s="29" t="str">
        <f t="shared" si="102"/>
        <v/>
      </c>
      <c r="P635" s="33" t="str">
        <f t="shared" si="103"/>
        <v/>
      </c>
    </row>
    <row r="636" spans="5:16" x14ac:dyDescent="0.45">
      <c r="E636" s="29" t="str">
        <f t="shared" si="98"/>
        <v/>
      </c>
      <c r="L636" s="29" t="str">
        <f t="shared" si="99"/>
        <v/>
      </c>
      <c r="M636" s="29" t="str">
        <f t="shared" si="100"/>
        <v/>
      </c>
      <c r="N636" s="29" t="str">
        <f t="shared" si="101"/>
        <v/>
      </c>
      <c r="O636" s="29" t="str">
        <f t="shared" si="102"/>
        <v/>
      </c>
      <c r="P636" s="33" t="str">
        <f t="shared" si="103"/>
        <v/>
      </c>
    </row>
    <row r="637" spans="5:16" x14ac:dyDescent="0.45">
      <c r="E637" s="29" t="str">
        <f t="shared" si="98"/>
        <v/>
      </c>
      <c r="L637" s="29" t="str">
        <f t="shared" si="99"/>
        <v/>
      </c>
      <c r="M637" s="29" t="str">
        <f t="shared" si="100"/>
        <v/>
      </c>
      <c r="N637" s="29" t="str">
        <f t="shared" si="101"/>
        <v/>
      </c>
      <c r="O637" s="29" t="str">
        <f t="shared" si="102"/>
        <v/>
      </c>
      <c r="P637" s="33" t="str">
        <f t="shared" si="103"/>
        <v/>
      </c>
    </row>
    <row r="638" spans="5:16" x14ac:dyDescent="0.45">
      <c r="E638" s="29" t="str">
        <f t="shared" si="98"/>
        <v/>
      </c>
      <c r="L638" s="29" t="str">
        <f t="shared" si="99"/>
        <v/>
      </c>
      <c r="M638" s="29" t="str">
        <f t="shared" si="100"/>
        <v/>
      </c>
      <c r="N638" s="29" t="str">
        <f t="shared" si="101"/>
        <v/>
      </c>
      <c r="O638" s="29" t="str">
        <f t="shared" si="102"/>
        <v/>
      </c>
      <c r="P638" s="33" t="str">
        <f t="shared" si="103"/>
        <v/>
      </c>
    </row>
    <row r="639" spans="5:16" x14ac:dyDescent="0.45">
      <c r="E639" s="29" t="str">
        <f t="shared" si="98"/>
        <v/>
      </c>
      <c r="L639" s="29" t="str">
        <f t="shared" si="99"/>
        <v/>
      </c>
      <c r="M639" s="29" t="str">
        <f t="shared" si="100"/>
        <v/>
      </c>
      <c r="N639" s="29" t="str">
        <f t="shared" si="101"/>
        <v/>
      </c>
      <c r="O639" s="29" t="str">
        <f t="shared" si="102"/>
        <v/>
      </c>
      <c r="P639" s="33" t="str">
        <f t="shared" si="103"/>
        <v/>
      </c>
    </row>
    <row r="640" spans="5:16" x14ac:dyDescent="0.45">
      <c r="E640" s="29" t="str">
        <f t="shared" si="98"/>
        <v/>
      </c>
      <c r="L640" s="29" t="str">
        <f t="shared" si="99"/>
        <v/>
      </c>
      <c r="M640" s="29" t="str">
        <f t="shared" si="100"/>
        <v/>
      </c>
      <c r="N640" s="29" t="str">
        <f t="shared" si="101"/>
        <v/>
      </c>
      <c r="O640" s="29" t="str">
        <f t="shared" si="102"/>
        <v/>
      </c>
      <c r="P640" s="33" t="str">
        <f t="shared" si="103"/>
        <v/>
      </c>
    </row>
    <row r="641" spans="5:16" x14ac:dyDescent="0.45">
      <c r="E641" s="29" t="str">
        <f t="shared" si="98"/>
        <v/>
      </c>
      <c r="L641" s="29" t="str">
        <f t="shared" si="99"/>
        <v/>
      </c>
      <c r="M641" s="29" t="str">
        <f t="shared" si="100"/>
        <v/>
      </c>
      <c r="N641" s="29" t="str">
        <f t="shared" si="101"/>
        <v/>
      </c>
      <c r="O641" s="29" t="str">
        <f t="shared" si="102"/>
        <v/>
      </c>
      <c r="P641" s="33" t="str">
        <f t="shared" si="103"/>
        <v/>
      </c>
    </row>
    <row r="642" spans="5:16" x14ac:dyDescent="0.45">
      <c r="E642" s="29" t="str">
        <f t="shared" si="98"/>
        <v/>
      </c>
      <c r="L642" s="29" t="str">
        <f t="shared" si="99"/>
        <v/>
      </c>
      <c r="M642" s="29" t="str">
        <f t="shared" si="100"/>
        <v/>
      </c>
      <c r="N642" s="29" t="str">
        <f t="shared" si="101"/>
        <v/>
      </c>
      <c r="O642" s="29" t="str">
        <f t="shared" si="102"/>
        <v/>
      </c>
      <c r="P642" s="33" t="str">
        <f t="shared" si="103"/>
        <v/>
      </c>
    </row>
    <row r="643" spans="5:16" x14ac:dyDescent="0.45">
      <c r="E643" s="29" t="str">
        <f t="shared" si="98"/>
        <v/>
      </c>
      <c r="L643" s="29" t="str">
        <f t="shared" si="99"/>
        <v/>
      </c>
      <c r="M643" s="29" t="str">
        <f t="shared" si="100"/>
        <v/>
      </c>
      <c r="N643" s="29" t="str">
        <f t="shared" si="101"/>
        <v/>
      </c>
      <c r="O643" s="29" t="str">
        <f t="shared" si="102"/>
        <v/>
      </c>
      <c r="P643" s="33" t="str">
        <f t="shared" si="103"/>
        <v/>
      </c>
    </row>
    <row r="644" spans="5:16" x14ac:dyDescent="0.45">
      <c r="E644" s="29" t="str">
        <f t="shared" si="98"/>
        <v/>
      </c>
      <c r="L644" s="29" t="str">
        <f t="shared" si="99"/>
        <v/>
      </c>
      <c r="M644" s="29" t="str">
        <f t="shared" si="100"/>
        <v/>
      </c>
      <c r="N644" s="29" t="str">
        <f t="shared" si="101"/>
        <v/>
      </c>
      <c r="O644" s="29" t="str">
        <f t="shared" si="102"/>
        <v/>
      </c>
      <c r="P644" s="33" t="str">
        <f t="shared" si="103"/>
        <v/>
      </c>
    </row>
    <row r="645" spans="5:16" x14ac:dyDescent="0.45">
      <c r="E645" s="29" t="str">
        <f t="shared" ref="E645:E708" si="104">IF(G645="Y",AG645,"")</f>
        <v/>
      </c>
      <c r="L645" s="29" t="str">
        <f t="shared" ref="L645:L708" si="105">IF(G645="Y", (P645*E645),(""))</f>
        <v/>
      </c>
      <c r="M645" s="29" t="str">
        <f t="shared" ref="M645:M708" si="106">IF(G645="Y", (L645*2),(""))</f>
        <v/>
      </c>
      <c r="N645" s="29" t="str">
        <f t="shared" ref="N645:N708" si="107">IF(G645="Y", (L645*3),(""))</f>
        <v/>
      </c>
      <c r="O645" s="29" t="str">
        <f t="shared" ref="O645:O708" si="108">IF(G645="Y", (L645*4),(""))</f>
        <v/>
      </c>
      <c r="P645" s="33" t="str">
        <f t="shared" ref="P645:P708" si="109">IF(Q645&gt;0,((AcctSize/Q645)/H645),(""))</f>
        <v/>
      </c>
    </row>
    <row r="646" spans="5:16" x14ac:dyDescent="0.45">
      <c r="E646" s="29" t="str">
        <f t="shared" si="104"/>
        <v/>
      </c>
      <c r="L646" s="29" t="str">
        <f t="shared" si="105"/>
        <v/>
      </c>
      <c r="M646" s="29" t="str">
        <f t="shared" si="106"/>
        <v/>
      </c>
      <c r="N646" s="29" t="str">
        <f t="shared" si="107"/>
        <v/>
      </c>
      <c r="O646" s="29" t="str">
        <f t="shared" si="108"/>
        <v/>
      </c>
      <c r="P646" s="33" t="str">
        <f t="shared" si="109"/>
        <v/>
      </c>
    </row>
    <row r="647" spans="5:16" x14ac:dyDescent="0.45">
      <c r="E647" s="29" t="str">
        <f t="shared" si="104"/>
        <v/>
      </c>
      <c r="L647" s="29" t="str">
        <f t="shared" si="105"/>
        <v/>
      </c>
      <c r="M647" s="29" t="str">
        <f t="shared" si="106"/>
        <v/>
      </c>
      <c r="N647" s="29" t="str">
        <f t="shared" si="107"/>
        <v/>
      </c>
      <c r="O647" s="29" t="str">
        <f t="shared" si="108"/>
        <v/>
      </c>
      <c r="P647" s="33" t="str">
        <f t="shared" si="109"/>
        <v/>
      </c>
    </row>
    <row r="648" spans="5:16" x14ac:dyDescent="0.45">
      <c r="E648" s="29" t="str">
        <f t="shared" si="104"/>
        <v/>
      </c>
      <c r="L648" s="29" t="str">
        <f t="shared" si="105"/>
        <v/>
      </c>
      <c r="M648" s="29" t="str">
        <f t="shared" si="106"/>
        <v/>
      </c>
      <c r="N648" s="29" t="str">
        <f t="shared" si="107"/>
        <v/>
      </c>
      <c r="O648" s="29" t="str">
        <f t="shared" si="108"/>
        <v/>
      </c>
      <c r="P648" s="33" t="str">
        <f t="shared" si="109"/>
        <v/>
      </c>
    </row>
    <row r="649" spans="5:16" x14ac:dyDescent="0.45">
      <c r="E649" s="29" t="str">
        <f t="shared" si="104"/>
        <v/>
      </c>
      <c r="L649" s="29" t="str">
        <f t="shared" si="105"/>
        <v/>
      </c>
      <c r="M649" s="29" t="str">
        <f t="shared" si="106"/>
        <v/>
      </c>
      <c r="N649" s="29" t="str">
        <f t="shared" si="107"/>
        <v/>
      </c>
      <c r="O649" s="29" t="str">
        <f t="shared" si="108"/>
        <v/>
      </c>
      <c r="P649" s="33" t="str">
        <f t="shared" si="109"/>
        <v/>
      </c>
    </row>
    <row r="650" spans="5:16" x14ac:dyDescent="0.45">
      <c r="E650" s="29" t="str">
        <f t="shared" si="104"/>
        <v/>
      </c>
      <c r="L650" s="29" t="str">
        <f t="shared" si="105"/>
        <v/>
      </c>
      <c r="M650" s="29" t="str">
        <f t="shared" si="106"/>
        <v/>
      </c>
      <c r="N650" s="29" t="str">
        <f t="shared" si="107"/>
        <v/>
      </c>
      <c r="O650" s="29" t="str">
        <f t="shared" si="108"/>
        <v/>
      </c>
      <c r="P650" s="33" t="str">
        <f t="shared" si="109"/>
        <v/>
      </c>
    </row>
    <row r="651" spans="5:16" x14ac:dyDescent="0.45">
      <c r="E651" s="29" t="str">
        <f t="shared" si="104"/>
        <v/>
      </c>
      <c r="L651" s="29" t="str">
        <f t="shared" si="105"/>
        <v/>
      </c>
      <c r="M651" s="29" t="str">
        <f t="shared" si="106"/>
        <v/>
      </c>
      <c r="N651" s="29" t="str">
        <f t="shared" si="107"/>
        <v/>
      </c>
      <c r="O651" s="29" t="str">
        <f t="shared" si="108"/>
        <v/>
      </c>
      <c r="P651" s="33" t="str">
        <f t="shared" si="109"/>
        <v/>
      </c>
    </row>
    <row r="652" spans="5:16" x14ac:dyDescent="0.45">
      <c r="E652" s="29" t="str">
        <f t="shared" si="104"/>
        <v/>
      </c>
      <c r="L652" s="29" t="str">
        <f t="shared" si="105"/>
        <v/>
      </c>
      <c r="M652" s="29" t="str">
        <f t="shared" si="106"/>
        <v/>
      </c>
      <c r="N652" s="29" t="str">
        <f t="shared" si="107"/>
        <v/>
      </c>
      <c r="O652" s="29" t="str">
        <f t="shared" si="108"/>
        <v/>
      </c>
      <c r="P652" s="33" t="str">
        <f t="shared" si="109"/>
        <v/>
      </c>
    </row>
    <row r="653" spans="5:16" x14ac:dyDescent="0.45">
      <c r="E653" s="29" t="str">
        <f t="shared" si="104"/>
        <v/>
      </c>
      <c r="L653" s="29" t="str">
        <f t="shared" si="105"/>
        <v/>
      </c>
      <c r="M653" s="29" t="str">
        <f t="shared" si="106"/>
        <v/>
      </c>
      <c r="N653" s="29" t="str">
        <f t="shared" si="107"/>
        <v/>
      </c>
      <c r="O653" s="29" t="str">
        <f t="shared" si="108"/>
        <v/>
      </c>
      <c r="P653" s="33" t="str">
        <f t="shared" si="109"/>
        <v/>
      </c>
    </row>
    <row r="654" spans="5:16" x14ac:dyDescent="0.45">
      <c r="E654" s="29" t="str">
        <f t="shared" si="104"/>
        <v/>
      </c>
      <c r="L654" s="29" t="str">
        <f t="shared" si="105"/>
        <v/>
      </c>
      <c r="M654" s="29" t="str">
        <f t="shared" si="106"/>
        <v/>
      </c>
      <c r="N654" s="29" t="str">
        <f t="shared" si="107"/>
        <v/>
      </c>
      <c r="O654" s="29" t="str">
        <f t="shared" si="108"/>
        <v/>
      </c>
      <c r="P654" s="33" t="str">
        <f t="shared" si="109"/>
        <v/>
      </c>
    </row>
    <row r="655" spans="5:16" x14ac:dyDescent="0.45">
      <c r="E655" s="29" t="str">
        <f t="shared" si="104"/>
        <v/>
      </c>
      <c r="L655" s="29" t="str">
        <f t="shared" si="105"/>
        <v/>
      </c>
      <c r="M655" s="29" t="str">
        <f t="shared" si="106"/>
        <v/>
      </c>
      <c r="N655" s="29" t="str">
        <f t="shared" si="107"/>
        <v/>
      </c>
      <c r="O655" s="29" t="str">
        <f t="shared" si="108"/>
        <v/>
      </c>
      <c r="P655" s="33" t="str">
        <f t="shared" si="109"/>
        <v/>
      </c>
    </row>
    <row r="656" spans="5:16" x14ac:dyDescent="0.45">
      <c r="E656" s="29" t="str">
        <f t="shared" si="104"/>
        <v/>
      </c>
      <c r="L656" s="29" t="str">
        <f t="shared" si="105"/>
        <v/>
      </c>
      <c r="M656" s="29" t="str">
        <f t="shared" si="106"/>
        <v/>
      </c>
      <c r="N656" s="29" t="str">
        <f t="shared" si="107"/>
        <v/>
      </c>
      <c r="O656" s="29" t="str">
        <f t="shared" si="108"/>
        <v/>
      </c>
      <c r="P656" s="33" t="str">
        <f t="shared" si="109"/>
        <v/>
      </c>
    </row>
    <row r="657" spans="5:16" x14ac:dyDescent="0.45">
      <c r="E657" s="29" t="str">
        <f t="shared" si="104"/>
        <v/>
      </c>
      <c r="L657" s="29" t="str">
        <f t="shared" si="105"/>
        <v/>
      </c>
      <c r="M657" s="29" t="str">
        <f t="shared" si="106"/>
        <v/>
      </c>
      <c r="N657" s="29" t="str">
        <f t="shared" si="107"/>
        <v/>
      </c>
      <c r="O657" s="29" t="str">
        <f t="shared" si="108"/>
        <v/>
      </c>
      <c r="P657" s="33" t="str">
        <f t="shared" si="109"/>
        <v/>
      </c>
    </row>
    <row r="658" spans="5:16" x14ac:dyDescent="0.45">
      <c r="E658" s="29" t="str">
        <f t="shared" si="104"/>
        <v/>
      </c>
      <c r="L658" s="29" t="str">
        <f t="shared" si="105"/>
        <v/>
      </c>
      <c r="M658" s="29" t="str">
        <f t="shared" si="106"/>
        <v/>
      </c>
      <c r="N658" s="29" t="str">
        <f t="shared" si="107"/>
        <v/>
      </c>
      <c r="O658" s="29" t="str">
        <f t="shared" si="108"/>
        <v/>
      </c>
      <c r="P658" s="33" t="str">
        <f t="shared" si="109"/>
        <v/>
      </c>
    </row>
    <row r="659" spans="5:16" x14ac:dyDescent="0.45">
      <c r="E659" s="29" t="str">
        <f t="shared" si="104"/>
        <v/>
      </c>
      <c r="L659" s="29" t="str">
        <f t="shared" si="105"/>
        <v/>
      </c>
      <c r="M659" s="29" t="str">
        <f t="shared" si="106"/>
        <v/>
      </c>
      <c r="N659" s="29" t="str">
        <f t="shared" si="107"/>
        <v/>
      </c>
      <c r="O659" s="29" t="str">
        <f t="shared" si="108"/>
        <v/>
      </c>
      <c r="P659" s="33" t="str">
        <f t="shared" si="109"/>
        <v/>
      </c>
    </row>
    <row r="660" spans="5:16" x14ac:dyDescent="0.45">
      <c r="E660" s="29" t="str">
        <f t="shared" si="104"/>
        <v/>
      </c>
      <c r="L660" s="29" t="str">
        <f t="shared" si="105"/>
        <v/>
      </c>
      <c r="M660" s="29" t="str">
        <f t="shared" si="106"/>
        <v/>
      </c>
      <c r="N660" s="29" t="str">
        <f t="shared" si="107"/>
        <v/>
      </c>
      <c r="O660" s="29" t="str">
        <f t="shared" si="108"/>
        <v/>
      </c>
      <c r="P660" s="33" t="str">
        <f t="shared" si="109"/>
        <v/>
      </c>
    </row>
    <row r="661" spans="5:16" x14ac:dyDescent="0.45">
      <c r="E661" s="29" t="str">
        <f t="shared" si="104"/>
        <v/>
      </c>
      <c r="L661" s="29" t="str">
        <f t="shared" si="105"/>
        <v/>
      </c>
      <c r="M661" s="29" t="str">
        <f t="shared" si="106"/>
        <v/>
      </c>
      <c r="N661" s="29" t="str">
        <f t="shared" si="107"/>
        <v/>
      </c>
      <c r="O661" s="29" t="str">
        <f t="shared" si="108"/>
        <v/>
      </c>
      <c r="P661" s="33" t="str">
        <f t="shared" si="109"/>
        <v/>
      </c>
    </row>
    <row r="662" spans="5:16" x14ac:dyDescent="0.45">
      <c r="E662" s="29" t="str">
        <f t="shared" si="104"/>
        <v/>
      </c>
      <c r="L662" s="29" t="str">
        <f t="shared" si="105"/>
        <v/>
      </c>
      <c r="M662" s="29" t="str">
        <f t="shared" si="106"/>
        <v/>
      </c>
      <c r="N662" s="29" t="str">
        <f t="shared" si="107"/>
        <v/>
      </c>
      <c r="O662" s="29" t="str">
        <f t="shared" si="108"/>
        <v/>
      </c>
      <c r="P662" s="33" t="str">
        <f t="shared" si="109"/>
        <v/>
      </c>
    </row>
    <row r="663" spans="5:16" x14ac:dyDescent="0.45">
      <c r="E663" s="29" t="str">
        <f t="shared" si="104"/>
        <v/>
      </c>
      <c r="L663" s="29" t="str">
        <f t="shared" si="105"/>
        <v/>
      </c>
      <c r="M663" s="29" t="str">
        <f t="shared" si="106"/>
        <v/>
      </c>
      <c r="N663" s="29" t="str">
        <f t="shared" si="107"/>
        <v/>
      </c>
      <c r="O663" s="29" t="str">
        <f t="shared" si="108"/>
        <v/>
      </c>
      <c r="P663" s="33" t="str">
        <f t="shared" si="109"/>
        <v/>
      </c>
    </row>
    <row r="664" spans="5:16" x14ac:dyDescent="0.45">
      <c r="E664" s="29" t="str">
        <f t="shared" si="104"/>
        <v/>
      </c>
      <c r="L664" s="29" t="str">
        <f t="shared" si="105"/>
        <v/>
      </c>
      <c r="M664" s="29" t="str">
        <f t="shared" si="106"/>
        <v/>
      </c>
      <c r="N664" s="29" t="str">
        <f t="shared" si="107"/>
        <v/>
      </c>
      <c r="O664" s="29" t="str">
        <f t="shared" si="108"/>
        <v/>
      </c>
      <c r="P664" s="33" t="str">
        <f t="shared" si="109"/>
        <v/>
      </c>
    </row>
    <row r="665" spans="5:16" x14ac:dyDescent="0.45">
      <c r="E665" s="29" t="str">
        <f t="shared" si="104"/>
        <v/>
      </c>
      <c r="L665" s="29" t="str">
        <f t="shared" si="105"/>
        <v/>
      </c>
      <c r="M665" s="29" t="str">
        <f t="shared" si="106"/>
        <v/>
      </c>
      <c r="N665" s="29" t="str">
        <f t="shared" si="107"/>
        <v/>
      </c>
      <c r="O665" s="29" t="str">
        <f t="shared" si="108"/>
        <v/>
      </c>
      <c r="P665" s="33" t="str">
        <f t="shared" si="109"/>
        <v/>
      </c>
    </row>
    <row r="666" spans="5:16" x14ac:dyDescent="0.45">
      <c r="E666" s="29" t="str">
        <f t="shared" si="104"/>
        <v/>
      </c>
      <c r="L666" s="29" t="str">
        <f t="shared" si="105"/>
        <v/>
      </c>
      <c r="M666" s="29" t="str">
        <f t="shared" si="106"/>
        <v/>
      </c>
      <c r="N666" s="29" t="str">
        <f t="shared" si="107"/>
        <v/>
      </c>
      <c r="O666" s="29" t="str">
        <f t="shared" si="108"/>
        <v/>
      </c>
      <c r="P666" s="33" t="str">
        <f t="shared" si="109"/>
        <v/>
      </c>
    </row>
    <row r="667" spans="5:16" x14ac:dyDescent="0.45">
      <c r="E667" s="29" t="str">
        <f t="shared" si="104"/>
        <v/>
      </c>
      <c r="L667" s="29" t="str">
        <f t="shared" si="105"/>
        <v/>
      </c>
      <c r="M667" s="29" t="str">
        <f t="shared" si="106"/>
        <v/>
      </c>
      <c r="N667" s="29" t="str">
        <f t="shared" si="107"/>
        <v/>
      </c>
      <c r="O667" s="29" t="str">
        <f t="shared" si="108"/>
        <v/>
      </c>
      <c r="P667" s="33" t="str">
        <f t="shared" si="109"/>
        <v/>
      </c>
    </row>
    <row r="668" spans="5:16" x14ac:dyDescent="0.45">
      <c r="E668" s="29" t="str">
        <f t="shared" si="104"/>
        <v/>
      </c>
      <c r="L668" s="29" t="str">
        <f t="shared" si="105"/>
        <v/>
      </c>
      <c r="M668" s="29" t="str">
        <f t="shared" si="106"/>
        <v/>
      </c>
      <c r="N668" s="29" t="str">
        <f t="shared" si="107"/>
        <v/>
      </c>
      <c r="O668" s="29" t="str">
        <f t="shared" si="108"/>
        <v/>
      </c>
      <c r="P668" s="33" t="str">
        <f t="shared" si="109"/>
        <v/>
      </c>
    </row>
    <row r="669" spans="5:16" x14ac:dyDescent="0.45">
      <c r="E669" s="29" t="str">
        <f t="shared" si="104"/>
        <v/>
      </c>
      <c r="L669" s="29" t="str">
        <f t="shared" si="105"/>
        <v/>
      </c>
      <c r="M669" s="29" t="str">
        <f t="shared" si="106"/>
        <v/>
      </c>
      <c r="N669" s="29" t="str">
        <f t="shared" si="107"/>
        <v/>
      </c>
      <c r="O669" s="29" t="str">
        <f t="shared" si="108"/>
        <v/>
      </c>
      <c r="P669" s="33" t="str">
        <f t="shared" si="109"/>
        <v/>
      </c>
    </row>
    <row r="670" spans="5:16" x14ac:dyDescent="0.45">
      <c r="E670" s="29" t="str">
        <f t="shared" si="104"/>
        <v/>
      </c>
      <c r="L670" s="29" t="str">
        <f t="shared" si="105"/>
        <v/>
      </c>
      <c r="M670" s="29" t="str">
        <f t="shared" si="106"/>
        <v/>
      </c>
      <c r="N670" s="29" t="str">
        <f t="shared" si="107"/>
        <v/>
      </c>
      <c r="O670" s="29" t="str">
        <f t="shared" si="108"/>
        <v/>
      </c>
      <c r="P670" s="33" t="str">
        <f t="shared" si="109"/>
        <v/>
      </c>
    </row>
    <row r="671" spans="5:16" x14ac:dyDescent="0.45">
      <c r="E671" s="29" t="str">
        <f t="shared" si="104"/>
        <v/>
      </c>
      <c r="L671" s="29" t="str">
        <f t="shared" si="105"/>
        <v/>
      </c>
      <c r="M671" s="29" t="str">
        <f t="shared" si="106"/>
        <v/>
      </c>
      <c r="N671" s="29" t="str">
        <f t="shared" si="107"/>
        <v/>
      </c>
      <c r="O671" s="29" t="str">
        <f t="shared" si="108"/>
        <v/>
      </c>
      <c r="P671" s="33" t="str">
        <f t="shared" si="109"/>
        <v/>
      </c>
    </row>
    <row r="672" spans="5:16" x14ac:dyDescent="0.45">
      <c r="E672" s="29" t="str">
        <f t="shared" si="104"/>
        <v/>
      </c>
      <c r="L672" s="29" t="str">
        <f t="shared" si="105"/>
        <v/>
      </c>
      <c r="M672" s="29" t="str">
        <f t="shared" si="106"/>
        <v/>
      </c>
      <c r="N672" s="29" t="str">
        <f t="shared" si="107"/>
        <v/>
      </c>
      <c r="O672" s="29" t="str">
        <f t="shared" si="108"/>
        <v/>
      </c>
      <c r="P672" s="33" t="str">
        <f t="shared" si="109"/>
        <v/>
      </c>
    </row>
    <row r="673" spans="5:16" x14ac:dyDescent="0.45">
      <c r="E673" s="29" t="str">
        <f t="shared" si="104"/>
        <v/>
      </c>
      <c r="L673" s="29" t="str">
        <f t="shared" si="105"/>
        <v/>
      </c>
      <c r="M673" s="29" t="str">
        <f t="shared" si="106"/>
        <v/>
      </c>
      <c r="N673" s="29" t="str">
        <f t="shared" si="107"/>
        <v/>
      </c>
      <c r="O673" s="29" t="str">
        <f t="shared" si="108"/>
        <v/>
      </c>
      <c r="P673" s="33" t="str">
        <f t="shared" si="109"/>
        <v/>
      </c>
    </row>
    <row r="674" spans="5:16" x14ac:dyDescent="0.45">
      <c r="E674" s="29" t="str">
        <f t="shared" si="104"/>
        <v/>
      </c>
      <c r="L674" s="29" t="str">
        <f t="shared" si="105"/>
        <v/>
      </c>
      <c r="M674" s="29" t="str">
        <f t="shared" si="106"/>
        <v/>
      </c>
      <c r="N674" s="29" t="str">
        <f t="shared" si="107"/>
        <v/>
      </c>
      <c r="O674" s="29" t="str">
        <f t="shared" si="108"/>
        <v/>
      </c>
      <c r="P674" s="33" t="str">
        <f t="shared" si="109"/>
        <v/>
      </c>
    </row>
    <row r="675" spans="5:16" x14ac:dyDescent="0.45">
      <c r="E675" s="29" t="str">
        <f t="shared" si="104"/>
        <v/>
      </c>
      <c r="L675" s="29" t="str">
        <f t="shared" si="105"/>
        <v/>
      </c>
      <c r="M675" s="29" t="str">
        <f t="shared" si="106"/>
        <v/>
      </c>
      <c r="N675" s="29" t="str">
        <f t="shared" si="107"/>
        <v/>
      </c>
      <c r="O675" s="29" t="str">
        <f t="shared" si="108"/>
        <v/>
      </c>
      <c r="P675" s="33" t="str">
        <f t="shared" si="109"/>
        <v/>
      </c>
    </row>
    <row r="676" spans="5:16" x14ac:dyDescent="0.45">
      <c r="E676" s="29" t="str">
        <f t="shared" si="104"/>
        <v/>
      </c>
      <c r="L676" s="29" t="str">
        <f t="shared" si="105"/>
        <v/>
      </c>
      <c r="M676" s="29" t="str">
        <f t="shared" si="106"/>
        <v/>
      </c>
      <c r="N676" s="29" t="str">
        <f t="shared" si="107"/>
        <v/>
      </c>
      <c r="O676" s="29" t="str">
        <f t="shared" si="108"/>
        <v/>
      </c>
      <c r="P676" s="33" t="str">
        <f t="shared" si="109"/>
        <v/>
      </c>
    </row>
    <row r="677" spans="5:16" x14ac:dyDescent="0.45">
      <c r="E677" s="29" t="str">
        <f t="shared" si="104"/>
        <v/>
      </c>
      <c r="L677" s="29" t="str">
        <f t="shared" si="105"/>
        <v/>
      </c>
      <c r="M677" s="29" t="str">
        <f t="shared" si="106"/>
        <v/>
      </c>
      <c r="N677" s="29" t="str">
        <f t="shared" si="107"/>
        <v/>
      </c>
      <c r="O677" s="29" t="str">
        <f t="shared" si="108"/>
        <v/>
      </c>
      <c r="P677" s="33" t="str">
        <f t="shared" si="109"/>
        <v/>
      </c>
    </row>
    <row r="678" spans="5:16" x14ac:dyDescent="0.45">
      <c r="E678" s="29" t="str">
        <f t="shared" si="104"/>
        <v/>
      </c>
      <c r="L678" s="29" t="str">
        <f t="shared" si="105"/>
        <v/>
      </c>
      <c r="M678" s="29" t="str">
        <f t="shared" si="106"/>
        <v/>
      </c>
      <c r="N678" s="29" t="str">
        <f t="shared" si="107"/>
        <v/>
      </c>
      <c r="O678" s="29" t="str">
        <f t="shared" si="108"/>
        <v/>
      </c>
      <c r="P678" s="33" t="str">
        <f t="shared" si="109"/>
        <v/>
      </c>
    </row>
    <row r="679" spans="5:16" x14ac:dyDescent="0.45">
      <c r="E679" s="29" t="str">
        <f t="shared" si="104"/>
        <v/>
      </c>
      <c r="L679" s="29" t="str">
        <f t="shared" si="105"/>
        <v/>
      </c>
      <c r="M679" s="29" t="str">
        <f t="shared" si="106"/>
        <v/>
      </c>
      <c r="N679" s="29" t="str">
        <f t="shared" si="107"/>
        <v/>
      </c>
      <c r="O679" s="29" t="str">
        <f t="shared" si="108"/>
        <v/>
      </c>
      <c r="P679" s="33" t="str">
        <f t="shared" si="109"/>
        <v/>
      </c>
    </row>
    <row r="680" spans="5:16" x14ac:dyDescent="0.45">
      <c r="E680" s="29" t="str">
        <f t="shared" si="104"/>
        <v/>
      </c>
      <c r="L680" s="29" t="str">
        <f t="shared" si="105"/>
        <v/>
      </c>
      <c r="M680" s="29" t="str">
        <f t="shared" si="106"/>
        <v/>
      </c>
      <c r="N680" s="29" t="str">
        <f t="shared" si="107"/>
        <v/>
      </c>
      <c r="O680" s="29" t="str">
        <f t="shared" si="108"/>
        <v/>
      </c>
      <c r="P680" s="33" t="str">
        <f t="shared" si="109"/>
        <v/>
      </c>
    </row>
    <row r="681" spans="5:16" x14ac:dyDescent="0.45">
      <c r="E681" s="29" t="str">
        <f t="shared" si="104"/>
        <v/>
      </c>
      <c r="L681" s="29" t="str">
        <f t="shared" si="105"/>
        <v/>
      </c>
      <c r="M681" s="29" t="str">
        <f t="shared" si="106"/>
        <v/>
      </c>
      <c r="N681" s="29" t="str">
        <f t="shared" si="107"/>
        <v/>
      </c>
      <c r="O681" s="29" t="str">
        <f t="shared" si="108"/>
        <v/>
      </c>
      <c r="P681" s="33" t="str">
        <f t="shared" si="109"/>
        <v/>
      </c>
    </row>
    <row r="682" spans="5:16" x14ac:dyDescent="0.45">
      <c r="E682" s="29" t="str">
        <f t="shared" si="104"/>
        <v/>
      </c>
      <c r="L682" s="29" t="str">
        <f t="shared" si="105"/>
        <v/>
      </c>
      <c r="M682" s="29" t="str">
        <f t="shared" si="106"/>
        <v/>
      </c>
      <c r="N682" s="29" t="str">
        <f t="shared" si="107"/>
        <v/>
      </c>
      <c r="O682" s="29" t="str">
        <f t="shared" si="108"/>
        <v/>
      </c>
      <c r="P682" s="33" t="str">
        <f t="shared" si="109"/>
        <v/>
      </c>
    </row>
    <row r="683" spans="5:16" x14ac:dyDescent="0.45">
      <c r="E683" s="29" t="str">
        <f t="shared" si="104"/>
        <v/>
      </c>
      <c r="L683" s="29" t="str">
        <f t="shared" si="105"/>
        <v/>
      </c>
      <c r="M683" s="29" t="str">
        <f t="shared" si="106"/>
        <v/>
      </c>
      <c r="N683" s="29" t="str">
        <f t="shared" si="107"/>
        <v/>
      </c>
      <c r="O683" s="29" t="str">
        <f t="shared" si="108"/>
        <v/>
      </c>
      <c r="P683" s="33" t="str">
        <f t="shared" si="109"/>
        <v/>
      </c>
    </row>
    <row r="684" spans="5:16" x14ac:dyDescent="0.45">
      <c r="E684" s="29" t="str">
        <f t="shared" si="104"/>
        <v/>
      </c>
      <c r="L684" s="29" t="str">
        <f t="shared" si="105"/>
        <v/>
      </c>
      <c r="M684" s="29" t="str">
        <f t="shared" si="106"/>
        <v/>
      </c>
      <c r="N684" s="29" t="str">
        <f t="shared" si="107"/>
        <v/>
      </c>
      <c r="O684" s="29" t="str">
        <f t="shared" si="108"/>
        <v/>
      </c>
      <c r="P684" s="33" t="str">
        <f t="shared" si="109"/>
        <v/>
      </c>
    </row>
    <row r="685" spans="5:16" x14ac:dyDescent="0.45">
      <c r="E685" s="29" t="str">
        <f t="shared" si="104"/>
        <v/>
      </c>
      <c r="L685" s="29" t="str">
        <f t="shared" si="105"/>
        <v/>
      </c>
      <c r="M685" s="29" t="str">
        <f t="shared" si="106"/>
        <v/>
      </c>
      <c r="N685" s="29" t="str">
        <f t="shared" si="107"/>
        <v/>
      </c>
      <c r="O685" s="29" t="str">
        <f t="shared" si="108"/>
        <v/>
      </c>
      <c r="P685" s="33" t="str">
        <f t="shared" si="109"/>
        <v/>
      </c>
    </row>
    <row r="686" spans="5:16" x14ac:dyDescent="0.45">
      <c r="E686" s="29" t="str">
        <f t="shared" si="104"/>
        <v/>
      </c>
      <c r="L686" s="29" t="str">
        <f t="shared" si="105"/>
        <v/>
      </c>
      <c r="M686" s="29" t="str">
        <f t="shared" si="106"/>
        <v/>
      </c>
      <c r="N686" s="29" t="str">
        <f t="shared" si="107"/>
        <v/>
      </c>
      <c r="O686" s="29" t="str">
        <f t="shared" si="108"/>
        <v/>
      </c>
      <c r="P686" s="33" t="str">
        <f t="shared" si="109"/>
        <v/>
      </c>
    </row>
    <row r="687" spans="5:16" x14ac:dyDescent="0.45">
      <c r="E687" s="29" t="str">
        <f t="shared" si="104"/>
        <v/>
      </c>
      <c r="L687" s="29" t="str">
        <f t="shared" si="105"/>
        <v/>
      </c>
      <c r="M687" s="29" t="str">
        <f t="shared" si="106"/>
        <v/>
      </c>
      <c r="N687" s="29" t="str">
        <f t="shared" si="107"/>
        <v/>
      </c>
      <c r="O687" s="29" t="str">
        <f t="shared" si="108"/>
        <v/>
      </c>
      <c r="P687" s="33" t="str">
        <f t="shared" si="109"/>
        <v/>
      </c>
    </row>
    <row r="688" spans="5:16" x14ac:dyDescent="0.45">
      <c r="E688" s="29" t="str">
        <f t="shared" si="104"/>
        <v/>
      </c>
      <c r="L688" s="29" t="str">
        <f t="shared" si="105"/>
        <v/>
      </c>
      <c r="M688" s="29" t="str">
        <f t="shared" si="106"/>
        <v/>
      </c>
      <c r="N688" s="29" t="str">
        <f t="shared" si="107"/>
        <v/>
      </c>
      <c r="O688" s="29" t="str">
        <f t="shared" si="108"/>
        <v/>
      </c>
      <c r="P688" s="33" t="str">
        <f t="shared" si="109"/>
        <v/>
      </c>
    </row>
    <row r="689" spans="5:16" x14ac:dyDescent="0.45">
      <c r="E689" s="29" t="str">
        <f t="shared" si="104"/>
        <v/>
      </c>
      <c r="L689" s="29" t="str">
        <f t="shared" si="105"/>
        <v/>
      </c>
      <c r="M689" s="29" t="str">
        <f t="shared" si="106"/>
        <v/>
      </c>
      <c r="N689" s="29" t="str">
        <f t="shared" si="107"/>
        <v/>
      </c>
      <c r="O689" s="29" t="str">
        <f t="shared" si="108"/>
        <v/>
      </c>
      <c r="P689" s="33" t="str">
        <f t="shared" si="109"/>
        <v/>
      </c>
    </row>
    <row r="690" spans="5:16" x14ac:dyDescent="0.45">
      <c r="E690" s="29" t="str">
        <f t="shared" si="104"/>
        <v/>
      </c>
      <c r="L690" s="29" t="str">
        <f t="shared" si="105"/>
        <v/>
      </c>
      <c r="M690" s="29" t="str">
        <f t="shared" si="106"/>
        <v/>
      </c>
      <c r="N690" s="29" t="str">
        <f t="shared" si="107"/>
        <v/>
      </c>
      <c r="O690" s="29" t="str">
        <f t="shared" si="108"/>
        <v/>
      </c>
      <c r="P690" s="33" t="str">
        <f t="shared" si="109"/>
        <v/>
      </c>
    </row>
    <row r="691" spans="5:16" x14ac:dyDescent="0.45">
      <c r="E691" s="29" t="str">
        <f t="shared" si="104"/>
        <v/>
      </c>
      <c r="L691" s="29" t="str">
        <f t="shared" si="105"/>
        <v/>
      </c>
      <c r="M691" s="29" t="str">
        <f t="shared" si="106"/>
        <v/>
      </c>
      <c r="N691" s="29" t="str">
        <f t="shared" si="107"/>
        <v/>
      </c>
      <c r="O691" s="29" t="str">
        <f t="shared" si="108"/>
        <v/>
      </c>
      <c r="P691" s="33" t="str">
        <f t="shared" si="109"/>
        <v/>
      </c>
    </row>
    <row r="692" spans="5:16" x14ac:dyDescent="0.45">
      <c r="E692" s="29" t="str">
        <f t="shared" si="104"/>
        <v/>
      </c>
      <c r="L692" s="29" t="str">
        <f t="shared" si="105"/>
        <v/>
      </c>
      <c r="M692" s="29" t="str">
        <f t="shared" si="106"/>
        <v/>
      </c>
      <c r="N692" s="29" t="str">
        <f t="shared" si="107"/>
        <v/>
      </c>
      <c r="O692" s="29" t="str">
        <f t="shared" si="108"/>
        <v/>
      </c>
      <c r="P692" s="33" t="str">
        <f t="shared" si="109"/>
        <v/>
      </c>
    </row>
    <row r="693" spans="5:16" x14ac:dyDescent="0.45">
      <c r="E693" s="29" t="str">
        <f t="shared" si="104"/>
        <v/>
      </c>
      <c r="L693" s="29" t="str">
        <f t="shared" si="105"/>
        <v/>
      </c>
      <c r="M693" s="29" t="str">
        <f t="shared" si="106"/>
        <v/>
      </c>
      <c r="N693" s="29" t="str">
        <f t="shared" si="107"/>
        <v/>
      </c>
      <c r="O693" s="29" t="str">
        <f t="shared" si="108"/>
        <v/>
      </c>
      <c r="P693" s="33" t="str">
        <f t="shared" si="109"/>
        <v/>
      </c>
    </row>
    <row r="694" spans="5:16" x14ac:dyDescent="0.45">
      <c r="E694" s="29" t="str">
        <f t="shared" si="104"/>
        <v/>
      </c>
      <c r="L694" s="29" t="str">
        <f t="shared" si="105"/>
        <v/>
      </c>
      <c r="M694" s="29" t="str">
        <f t="shared" si="106"/>
        <v/>
      </c>
      <c r="N694" s="29" t="str">
        <f t="shared" si="107"/>
        <v/>
      </c>
      <c r="O694" s="29" t="str">
        <f t="shared" si="108"/>
        <v/>
      </c>
      <c r="P694" s="33" t="str">
        <f t="shared" si="109"/>
        <v/>
      </c>
    </row>
    <row r="695" spans="5:16" x14ac:dyDescent="0.45">
      <c r="E695" s="29" t="str">
        <f t="shared" si="104"/>
        <v/>
      </c>
      <c r="L695" s="29" t="str">
        <f t="shared" si="105"/>
        <v/>
      </c>
      <c r="M695" s="29" t="str">
        <f t="shared" si="106"/>
        <v/>
      </c>
      <c r="N695" s="29" t="str">
        <f t="shared" si="107"/>
        <v/>
      </c>
      <c r="O695" s="29" t="str">
        <f t="shared" si="108"/>
        <v/>
      </c>
      <c r="P695" s="33" t="str">
        <f t="shared" si="109"/>
        <v/>
      </c>
    </row>
    <row r="696" spans="5:16" x14ac:dyDescent="0.45">
      <c r="E696" s="29" t="str">
        <f t="shared" si="104"/>
        <v/>
      </c>
      <c r="L696" s="29" t="str">
        <f t="shared" si="105"/>
        <v/>
      </c>
      <c r="M696" s="29" t="str">
        <f t="shared" si="106"/>
        <v/>
      </c>
      <c r="N696" s="29" t="str">
        <f t="shared" si="107"/>
        <v/>
      </c>
      <c r="O696" s="29" t="str">
        <f t="shared" si="108"/>
        <v/>
      </c>
      <c r="P696" s="33" t="str">
        <f t="shared" si="109"/>
        <v/>
      </c>
    </row>
    <row r="697" spans="5:16" x14ac:dyDescent="0.45">
      <c r="E697" s="29" t="str">
        <f t="shared" si="104"/>
        <v/>
      </c>
      <c r="L697" s="29" t="str">
        <f t="shared" si="105"/>
        <v/>
      </c>
      <c r="M697" s="29" t="str">
        <f t="shared" si="106"/>
        <v/>
      </c>
      <c r="N697" s="29" t="str">
        <f t="shared" si="107"/>
        <v/>
      </c>
      <c r="O697" s="29" t="str">
        <f t="shared" si="108"/>
        <v/>
      </c>
      <c r="P697" s="33" t="str">
        <f t="shared" si="109"/>
        <v/>
      </c>
    </row>
    <row r="698" spans="5:16" x14ac:dyDescent="0.45">
      <c r="E698" s="29" t="str">
        <f t="shared" si="104"/>
        <v/>
      </c>
      <c r="L698" s="29" t="str">
        <f t="shared" si="105"/>
        <v/>
      </c>
      <c r="M698" s="29" t="str">
        <f t="shared" si="106"/>
        <v/>
      </c>
      <c r="N698" s="29" t="str">
        <f t="shared" si="107"/>
        <v/>
      </c>
      <c r="O698" s="29" t="str">
        <f t="shared" si="108"/>
        <v/>
      </c>
      <c r="P698" s="33" t="str">
        <f t="shared" si="109"/>
        <v/>
      </c>
    </row>
    <row r="699" spans="5:16" x14ac:dyDescent="0.45">
      <c r="E699" s="29" t="str">
        <f t="shared" si="104"/>
        <v/>
      </c>
      <c r="L699" s="29" t="str">
        <f t="shared" si="105"/>
        <v/>
      </c>
      <c r="M699" s="29" t="str">
        <f t="shared" si="106"/>
        <v/>
      </c>
      <c r="N699" s="29" t="str">
        <f t="shared" si="107"/>
        <v/>
      </c>
      <c r="O699" s="29" t="str">
        <f t="shared" si="108"/>
        <v/>
      </c>
      <c r="P699" s="33" t="str">
        <f t="shared" si="109"/>
        <v/>
      </c>
    </row>
    <row r="700" spans="5:16" x14ac:dyDescent="0.45">
      <c r="E700" s="29" t="str">
        <f t="shared" si="104"/>
        <v/>
      </c>
      <c r="L700" s="29" t="str">
        <f t="shared" si="105"/>
        <v/>
      </c>
      <c r="M700" s="29" t="str">
        <f t="shared" si="106"/>
        <v/>
      </c>
      <c r="N700" s="29" t="str">
        <f t="shared" si="107"/>
        <v/>
      </c>
      <c r="O700" s="29" t="str">
        <f t="shared" si="108"/>
        <v/>
      </c>
      <c r="P700" s="33" t="str">
        <f t="shared" si="109"/>
        <v/>
      </c>
    </row>
    <row r="701" spans="5:16" x14ac:dyDescent="0.45">
      <c r="E701" s="29" t="str">
        <f t="shared" si="104"/>
        <v/>
      </c>
      <c r="L701" s="29" t="str">
        <f t="shared" si="105"/>
        <v/>
      </c>
      <c r="M701" s="29" t="str">
        <f t="shared" si="106"/>
        <v/>
      </c>
      <c r="N701" s="29" t="str">
        <f t="shared" si="107"/>
        <v/>
      </c>
      <c r="O701" s="29" t="str">
        <f t="shared" si="108"/>
        <v/>
      </c>
      <c r="P701" s="33" t="str">
        <f t="shared" si="109"/>
        <v/>
      </c>
    </row>
    <row r="702" spans="5:16" x14ac:dyDescent="0.45">
      <c r="E702" s="29" t="str">
        <f t="shared" si="104"/>
        <v/>
      </c>
      <c r="L702" s="29" t="str">
        <f t="shared" si="105"/>
        <v/>
      </c>
      <c r="M702" s="29" t="str">
        <f t="shared" si="106"/>
        <v/>
      </c>
      <c r="N702" s="29" t="str">
        <f t="shared" si="107"/>
        <v/>
      </c>
      <c r="O702" s="29" t="str">
        <f t="shared" si="108"/>
        <v/>
      </c>
      <c r="P702" s="33" t="str">
        <f t="shared" si="109"/>
        <v/>
      </c>
    </row>
    <row r="703" spans="5:16" x14ac:dyDescent="0.45">
      <c r="E703" s="29" t="str">
        <f t="shared" si="104"/>
        <v/>
      </c>
      <c r="L703" s="29" t="str">
        <f t="shared" si="105"/>
        <v/>
      </c>
      <c r="M703" s="29" t="str">
        <f t="shared" si="106"/>
        <v/>
      </c>
      <c r="N703" s="29" t="str">
        <f t="shared" si="107"/>
        <v/>
      </c>
      <c r="O703" s="29" t="str">
        <f t="shared" si="108"/>
        <v/>
      </c>
      <c r="P703" s="33" t="str">
        <f t="shared" si="109"/>
        <v/>
      </c>
    </row>
    <row r="704" spans="5:16" x14ac:dyDescent="0.45">
      <c r="E704" s="29" t="str">
        <f t="shared" si="104"/>
        <v/>
      </c>
      <c r="L704" s="29" t="str">
        <f t="shared" si="105"/>
        <v/>
      </c>
      <c r="M704" s="29" t="str">
        <f t="shared" si="106"/>
        <v/>
      </c>
      <c r="N704" s="29" t="str">
        <f t="shared" si="107"/>
        <v/>
      </c>
      <c r="O704" s="29" t="str">
        <f t="shared" si="108"/>
        <v/>
      </c>
      <c r="P704" s="33" t="str">
        <f t="shared" si="109"/>
        <v/>
      </c>
    </row>
    <row r="705" spans="5:16" x14ac:dyDescent="0.45">
      <c r="E705" s="29" t="str">
        <f t="shared" si="104"/>
        <v/>
      </c>
      <c r="L705" s="29" t="str">
        <f t="shared" si="105"/>
        <v/>
      </c>
      <c r="M705" s="29" t="str">
        <f t="shared" si="106"/>
        <v/>
      </c>
      <c r="N705" s="29" t="str">
        <f t="shared" si="107"/>
        <v/>
      </c>
      <c r="O705" s="29" t="str">
        <f t="shared" si="108"/>
        <v/>
      </c>
      <c r="P705" s="33" t="str">
        <f t="shared" si="109"/>
        <v/>
      </c>
    </row>
    <row r="706" spans="5:16" x14ac:dyDescent="0.45">
      <c r="E706" s="29" t="str">
        <f t="shared" si="104"/>
        <v/>
      </c>
      <c r="L706" s="29" t="str">
        <f t="shared" si="105"/>
        <v/>
      </c>
      <c r="M706" s="29" t="str">
        <f t="shared" si="106"/>
        <v/>
      </c>
      <c r="N706" s="29" t="str">
        <f t="shared" si="107"/>
        <v/>
      </c>
      <c r="O706" s="29" t="str">
        <f t="shared" si="108"/>
        <v/>
      </c>
      <c r="P706" s="33" t="str">
        <f t="shared" si="109"/>
        <v/>
      </c>
    </row>
    <row r="707" spans="5:16" x14ac:dyDescent="0.45">
      <c r="E707" s="29" t="str">
        <f t="shared" si="104"/>
        <v/>
      </c>
      <c r="L707" s="29" t="str">
        <f t="shared" si="105"/>
        <v/>
      </c>
      <c r="M707" s="29" t="str">
        <f t="shared" si="106"/>
        <v/>
      </c>
      <c r="N707" s="29" t="str">
        <f t="shared" si="107"/>
        <v/>
      </c>
      <c r="O707" s="29" t="str">
        <f t="shared" si="108"/>
        <v/>
      </c>
      <c r="P707" s="33" t="str">
        <f t="shared" si="109"/>
        <v/>
      </c>
    </row>
    <row r="708" spans="5:16" x14ac:dyDescent="0.45">
      <c r="E708" s="29" t="str">
        <f t="shared" si="104"/>
        <v/>
      </c>
      <c r="L708" s="29" t="str">
        <f t="shared" si="105"/>
        <v/>
      </c>
      <c r="M708" s="29" t="str">
        <f t="shared" si="106"/>
        <v/>
      </c>
      <c r="N708" s="29" t="str">
        <f t="shared" si="107"/>
        <v/>
      </c>
      <c r="O708" s="29" t="str">
        <f t="shared" si="108"/>
        <v/>
      </c>
      <c r="P708" s="33" t="str">
        <f t="shared" si="109"/>
        <v/>
      </c>
    </row>
    <row r="709" spans="5:16" x14ac:dyDescent="0.45">
      <c r="E709" s="29" t="str">
        <f t="shared" ref="E709:E772" si="110">IF(G709="Y",AG709,"")</f>
        <v/>
      </c>
      <c r="L709" s="29" t="str">
        <f t="shared" ref="L709:L772" si="111">IF(G709="Y", (P709*E709),(""))</f>
        <v/>
      </c>
      <c r="M709" s="29" t="str">
        <f t="shared" ref="M709:M772" si="112">IF(G709="Y", (L709*2),(""))</f>
        <v/>
      </c>
      <c r="N709" s="29" t="str">
        <f t="shared" ref="N709:N772" si="113">IF(G709="Y", (L709*3),(""))</f>
        <v/>
      </c>
      <c r="O709" s="29" t="str">
        <f t="shared" ref="O709:O772" si="114">IF(G709="Y", (L709*4),(""))</f>
        <v/>
      </c>
      <c r="P709" s="33" t="str">
        <f t="shared" ref="P709:P772" si="115">IF(Q709&gt;0,((AcctSize/Q709)/H709),(""))</f>
        <v/>
      </c>
    </row>
    <row r="710" spans="5:16" x14ac:dyDescent="0.45">
      <c r="E710" s="29" t="str">
        <f t="shared" si="110"/>
        <v/>
      </c>
      <c r="L710" s="29" t="str">
        <f t="shared" si="111"/>
        <v/>
      </c>
      <c r="M710" s="29" t="str">
        <f t="shared" si="112"/>
        <v/>
      </c>
      <c r="N710" s="29" t="str">
        <f t="shared" si="113"/>
        <v/>
      </c>
      <c r="O710" s="29" t="str">
        <f t="shared" si="114"/>
        <v/>
      </c>
      <c r="P710" s="33" t="str">
        <f t="shared" si="115"/>
        <v/>
      </c>
    </row>
    <row r="711" spans="5:16" x14ac:dyDescent="0.45">
      <c r="E711" s="29" t="str">
        <f t="shared" si="110"/>
        <v/>
      </c>
      <c r="L711" s="29" t="str">
        <f t="shared" si="111"/>
        <v/>
      </c>
      <c r="M711" s="29" t="str">
        <f t="shared" si="112"/>
        <v/>
      </c>
      <c r="N711" s="29" t="str">
        <f t="shared" si="113"/>
        <v/>
      </c>
      <c r="O711" s="29" t="str">
        <f t="shared" si="114"/>
        <v/>
      </c>
      <c r="P711" s="33" t="str">
        <f t="shared" si="115"/>
        <v/>
      </c>
    </row>
    <row r="712" spans="5:16" x14ac:dyDescent="0.45">
      <c r="E712" s="29" t="str">
        <f t="shared" si="110"/>
        <v/>
      </c>
      <c r="L712" s="29" t="str">
        <f t="shared" si="111"/>
        <v/>
      </c>
      <c r="M712" s="29" t="str">
        <f t="shared" si="112"/>
        <v/>
      </c>
      <c r="N712" s="29" t="str">
        <f t="shared" si="113"/>
        <v/>
      </c>
      <c r="O712" s="29" t="str">
        <f t="shared" si="114"/>
        <v/>
      </c>
      <c r="P712" s="33" t="str">
        <f t="shared" si="115"/>
        <v/>
      </c>
    </row>
    <row r="713" spans="5:16" x14ac:dyDescent="0.45">
      <c r="E713" s="29" t="str">
        <f t="shared" si="110"/>
        <v/>
      </c>
      <c r="L713" s="29" t="str">
        <f t="shared" si="111"/>
        <v/>
      </c>
      <c r="M713" s="29" t="str">
        <f t="shared" si="112"/>
        <v/>
      </c>
      <c r="N713" s="29" t="str">
        <f t="shared" si="113"/>
        <v/>
      </c>
      <c r="O713" s="29" t="str">
        <f t="shared" si="114"/>
        <v/>
      </c>
      <c r="P713" s="33" t="str">
        <f t="shared" si="115"/>
        <v/>
      </c>
    </row>
    <row r="714" spans="5:16" x14ac:dyDescent="0.45">
      <c r="E714" s="29" t="str">
        <f t="shared" si="110"/>
        <v/>
      </c>
      <c r="L714" s="29" t="str">
        <f t="shared" si="111"/>
        <v/>
      </c>
      <c r="M714" s="29" t="str">
        <f t="shared" si="112"/>
        <v/>
      </c>
      <c r="N714" s="29" t="str">
        <f t="shared" si="113"/>
        <v/>
      </c>
      <c r="O714" s="29" t="str">
        <f t="shared" si="114"/>
        <v/>
      </c>
      <c r="P714" s="33" t="str">
        <f t="shared" si="115"/>
        <v/>
      </c>
    </row>
    <row r="715" spans="5:16" x14ac:dyDescent="0.45">
      <c r="E715" s="29" t="str">
        <f t="shared" si="110"/>
        <v/>
      </c>
      <c r="L715" s="29" t="str">
        <f t="shared" si="111"/>
        <v/>
      </c>
      <c r="M715" s="29" t="str">
        <f t="shared" si="112"/>
        <v/>
      </c>
      <c r="N715" s="29" t="str">
        <f t="shared" si="113"/>
        <v/>
      </c>
      <c r="O715" s="29" t="str">
        <f t="shared" si="114"/>
        <v/>
      </c>
      <c r="P715" s="33" t="str">
        <f t="shared" si="115"/>
        <v/>
      </c>
    </row>
    <row r="716" spans="5:16" x14ac:dyDescent="0.45">
      <c r="E716" s="29" t="str">
        <f t="shared" si="110"/>
        <v/>
      </c>
      <c r="L716" s="29" t="str">
        <f t="shared" si="111"/>
        <v/>
      </c>
      <c r="M716" s="29" t="str">
        <f t="shared" si="112"/>
        <v/>
      </c>
      <c r="N716" s="29" t="str">
        <f t="shared" si="113"/>
        <v/>
      </c>
      <c r="O716" s="29" t="str">
        <f t="shared" si="114"/>
        <v/>
      </c>
      <c r="P716" s="33" t="str">
        <f t="shared" si="115"/>
        <v/>
      </c>
    </row>
    <row r="717" spans="5:16" x14ac:dyDescent="0.45">
      <c r="E717" s="29" t="str">
        <f t="shared" si="110"/>
        <v/>
      </c>
      <c r="L717" s="29" t="str">
        <f t="shared" si="111"/>
        <v/>
      </c>
      <c r="M717" s="29" t="str">
        <f t="shared" si="112"/>
        <v/>
      </c>
      <c r="N717" s="29" t="str">
        <f t="shared" si="113"/>
        <v/>
      </c>
      <c r="O717" s="29" t="str">
        <f t="shared" si="114"/>
        <v/>
      </c>
      <c r="P717" s="33" t="str">
        <f t="shared" si="115"/>
        <v/>
      </c>
    </row>
    <row r="718" spans="5:16" x14ac:dyDescent="0.45">
      <c r="E718" s="29" t="str">
        <f t="shared" si="110"/>
        <v/>
      </c>
      <c r="L718" s="29" t="str">
        <f t="shared" si="111"/>
        <v/>
      </c>
      <c r="M718" s="29" t="str">
        <f t="shared" si="112"/>
        <v/>
      </c>
      <c r="N718" s="29" t="str">
        <f t="shared" si="113"/>
        <v/>
      </c>
      <c r="O718" s="29" t="str">
        <f t="shared" si="114"/>
        <v/>
      </c>
      <c r="P718" s="33" t="str">
        <f t="shared" si="115"/>
        <v/>
      </c>
    </row>
    <row r="719" spans="5:16" x14ac:dyDescent="0.45">
      <c r="E719" s="29" t="str">
        <f t="shared" si="110"/>
        <v/>
      </c>
      <c r="L719" s="29" t="str">
        <f t="shared" si="111"/>
        <v/>
      </c>
      <c r="M719" s="29" t="str">
        <f t="shared" si="112"/>
        <v/>
      </c>
      <c r="N719" s="29" t="str">
        <f t="shared" si="113"/>
        <v/>
      </c>
      <c r="O719" s="29" t="str">
        <f t="shared" si="114"/>
        <v/>
      </c>
      <c r="P719" s="33" t="str">
        <f t="shared" si="115"/>
        <v/>
      </c>
    </row>
    <row r="720" spans="5:16" x14ac:dyDescent="0.45">
      <c r="E720" s="29" t="str">
        <f t="shared" si="110"/>
        <v/>
      </c>
      <c r="L720" s="29" t="str">
        <f t="shared" si="111"/>
        <v/>
      </c>
      <c r="M720" s="29" t="str">
        <f t="shared" si="112"/>
        <v/>
      </c>
      <c r="N720" s="29" t="str">
        <f t="shared" si="113"/>
        <v/>
      </c>
      <c r="O720" s="29" t="str">
        <f t="shared" si="114"/>
        <v/>
      </c>
      <c r="P720" s="33" t="str">
        <f t="shared" si="115"/>
        <v/>
      </c>
    </row>
    <row r="721" spans="5:16" x14ac:dyDescent="0.45">
      <c r="E721" s="29" t="str">
        <f t="shared" si="110"/>
        <v/>
      </c>
      <c r="L721" s="29" t="str">
        <f t="shared" si="111"/>
        <v/>
      </c>
      <c r="M721" s="29" t="str">
        <f t="shared" si="112"/>
        <v/>
      </c>
      <c r="N721" s="29" t="str">
        <f t="shared" si="113"/>
        <v/>
      </c>
      <c r="O721" s="29" t="str">
        <f t="shared" si="114"/>
        <v/>
      </c>
      <c r="P721" s="33" t="str">
        <f t="shared" si="115"/>
        <v/>
      </c>
    </row>
    <row r="722" spans="5:16" x14ac:dyDescent="0.45">
      <c r="E722" s="29" t="str">
        <f t="shared" si="110"/>
        <v/>
      </c>
      <c r="L722" s="29" t="str">
        <f t="shared" si="111"/>
        <v/>
      </c>
      <c r="M722" s="29" t="str">
        <f t="shared" si="112"/>
        <v/>
      </c>
      <c r="N722" s="29" t="str">
        <f t="shared" si="113"/>
        <v/>
      </c>
      <c r="O722" s="29" t="str">
        <f t="shared" si="114"/>
        <v/>
      </c>
      <c r="P722" s="33" t="str">
        <f t="shared" si="115"/>
        <v/>
      </c>
    </row>
    <row r="723" spans="5:16" x14ac:dyDescent="0.45">
      <c r="E723" s="29" t="str">
        <f t="shared" si="110"/>
        <v/>
      </c>
      <c r="L723" s="29" t="str">
        <f t="shared" si="111"/>
        <v/>
      </c>
      <c r="M723" s="29" t="str">
        <f t="shared" si="112"/>
        <v/>
      </c>
      <c r="N723" s="29" t="str">
        <f t="shared" si="113"/>
        <v/>
      </c>
      <c r="O723" s="29" t="str">
        <f t="shared" si="114"/>
        <v/>
      </c>
      <c r="P723" s="33" t="str">
        <f t="shared" si="115"/>
        <v/>
      </c>
    </row>
    <row r="724" spans="5:16" x14ac:dyDescent="0.45">
      <c r="E724" s="29" t="str">
        <f t="shared" si="110"/>
        <v/>
      </c>
      <c r="L724" s="29" t="str">
        <f t="shared" si="111"/>
        <v/>
      </c>
      <c r="M724" s="29" t="str">
        <f t="shared" si="112"/>
        <v/>
      </c>
      <c r="N724" s="29" t="str">
        <f t="shared" si="113"/>
        <v/>
      </c>
      <c r="O724" s="29" t="str">
        <f t="shared" si="114"/>
        <v/>
      </c>
      <c r="P724" s="33" t="str">
        <f t="shared" si="115"/>
        <v/>
      </c>
    </row>
    <row r="725" spans="5:16" x14ac:dyDescent="0.45">
      <c r="E725" s="29" t="str">
        <f t="shared" si="110"/>
        <v/>
      </c>
      <c r="L725" s="29" t="str">
        <f t="shared" si="111"/>
        <v/>
      </c>
      <c r="M725" s="29" t="str">
        <f t="shared" si="112"/>
        <v/>
      </c>
      <c r="N725" s="29" t="str">
        <f t="shared" si="113"/>
        <v/>
      </c>
      <c r="O725" s="29" t="str">
        <f t="shared" si="114"/>
        <v/>
      </c>
      <c r="P725" s="33" t="str">
        <f t="shared" si="115"/>
        <v/>
      </c>
    </row>
    <row r="726" spans="5:16" x14ac:dyDescent="0.45">
      <c r="E726" s="29" t="str">
        <f t="shared" si="110"/>
        <v/>
      </c>
      <c r="L726" s="29" t="str">
        <f t="shared" si="111"/>
        <v/>
      </c>
      <c r="M726" s="29" t="str">
        <f t="shared" si="112"/>
        <v/>
      </c>
      <c r="N726" s="29" t="str">
        <f t="shared" si="113"/>
        <v/>
      </c>
      <c r="O726" s="29" t="str">
        <f t="shared" si="114"/>
        <v/>
      </c>
      <c r="P726" s="33" t="str">
        <f t="shared" si="115"/>
        <v/>
      </c>
    </row>
    <row r="727" spans="5:16" x14ac:dyDescent="0.45">
      <c r="E727" s="29" t="str">
        <f t="shared" si="110"/>
        <v/>
      </c>
      <c r="L727" s="29" t="str">
        <f t="shared" si="111"/>
        <v/>
      </c>
      <c r="M727" s="29" t="str">
        <f t="shared" si="112"/>
        <v/>
      </c>
      <c r="N727" s="29" t="str">
        <f t="shared" si="113"/>
        <v/>
      </c>
      <c r="O727" s="29" t="str">
        <f t="shared" si="114"/>
        <v/>
      </c>
      <c r="P727" s="33" t="str">
        <f t="shared" si="115"/>
        <v/>
      </c>
    </row>
    <row r="728" spans="5:16" x14ac:dyDescent="0.45">
      <c r="E728" s="29" t="str">
        <f t="shared" si="110"/>
        <v/>
      </c>
      <c r="L728" s="29" t="str">
        <f t="shared" si="111"/>
        <v/>
      </c>
      <c r="M728" s="29" t="str">
        <f t="shared" si="112"/>
        <v/>
      </c>
      <c r="N728" s="29" t="str">
        <f t="shared" si="113"/>
        <v/>
      </c>
      <c r="O728" s="29" t="str">
        <f t="shared" si="114"/>
        <v/>
      </c>
      <c r="P728" s="33" t="str">
        <f t="shared" si="115"/>
        <v/>
      </c>
    </row>
    <row r="729" spans="5:16" x14ac:dyDescent="0.45">
      <c r="E729" s="29" t="str">
        <f t="shared" si="110"/>
        <v/>
      </c>
      <c r="L729" s="29" t="str">
        <f t="shared" si="111"/>
        <v/>
      </c>
      <c r="M729" s="29" t="str">
        <f t="shared" si="112"/>
        <v/>
      </c>
      <c r="N729" s="29" t="str">
        <f t="shared" si="113"/>
        <v/>
      </c>
      <c r="O729" s="29" t="str">
        <f t="shared" si="114"/>
        <v/>
      </c>
      <c r="P729" s="33" t="str">
        <f t="shared" si="115"/>
        <v/>
      </c>
    </row>
    <row r="730" spans="5:16" x14ac:dyDescent="0.45">
      <c r="E730" s="29" t="str">
        <f t="shared" si="110"/>
        <v/>
      </c>
      <c r="L730" s="29" t="str">
        <f t="shared" si="111"/>
        <v/>
      </c>
      <c r="M730" s="29" t="str">
        <f t="shared" si="112"/>
        <v/>
      </c>
      <c r="N730" s="29" t="str">
        <f t="shared" si="113"/>
        <v/>
      </c>
      <c r="O730" s="29" t="str">
        <f t="shared" si="114"/>
        <v/>
      </c>
      <c r="P730" s="33" t="str">
        <f t="shared" si="115"/>
        <v/>
      </c>
    </row>
    <row r="731" spans="5:16" x14ac:dyDescent="0.45">
      <c r="E731" s="29" t="str">
        <f t="shared" si="110"/>
        <v/>
      </c>
      <c r="L731" s="29" t="str">
        <f t="shared" si="111"/>
        <v/>
      </c>
      <c r="M731" s="29" t="str">
        <f t="shared" si="112"/>
        <v/>
      </c>
      <c r="N731" s="29" t="str">
        <f t="shared" si="113"/>
        <v/>
      </c>
      <c r="O731" s="29" t="str">
        <f t="shared" si="114"/>
        <v/>
      </c>
      <c r="P731" s="33" t="str">
        <f t="shared" si="115"/>
        <v/>
      </c>
    </row>
    <row r="732" spans="5:16" x14ac:dyDescent="0.45">
      <c r="E732" s="29" t="str">
        <f t="shared" si="110"/>
        <v/>
      </c>
      <c r="L732" s="29" t="str">
        <f t="shared" si="111"/>
        <v/>
      </c>
      <c r="M732" s="29" t="str">
        <f t="shared" si="112"/>
        <v/>
      </c>
      <c r="N732" s="29" t="str">
        <f t="shared" si="113"/>
        <v/>
      </c>
      <c r="O732" s="29" t="str">
        <f t="shared" si="114"/>
        <v/>
      </c>
      <c r="P732" s="33" t="str">
        <f t="shared" si="115"/>
        <v/>
      </c>
    </row>
    <row r="733" spans="5:16" x14ac:dyDescent="0.45">
      <c r="E733" s="29" t="str">
        <f t="shared" si="110"/>
        <v/>
      </c>
      <c r="L733" s="29" t="str">
        <f t="shared" si="111"/>
        <v/>
      </c>
      <c r="M733" s="29" t="str">
        <f t="shared" si="112"/>
        <v/>
      </c>
      <c r="N733" s="29" t="str">
        <f t="shared" si="113"/>
        <v/>
      </c>
      <c r="O733" s="29" t="str">
        <f t="shared" si="114"/>
        <v/>
      </c>
      <c r="P733" s="33" t="str">
        <f t="shared" si="115"/>
        <v/>
      </c>
    </row>
    <row r="734" spans="5:16" x14ac:dyDescent="0.45">
      <c r="E734" s="29" t="str">
        <f t="shared" si="110"/>
        <v/>
      </c>
      <c r="L734" s="29" t="str">
        <f t="shared" si="111"/>
        <v/>
      </c>
      <c r="M734" s="29" t="str">
        <f t="shared" si="112"/>
        <v/>
      </c>
      <c r="N734" s="29" t="str">
        <f t="shared" si="113"/>
        <v/>
      </c>
      <c r="O734" s="29" t="str">
        <f t="shared" si="114"/>
        <v/>
      </c>
      <c r="P734" s="33" t="str">
        <f t="shared" si="115"/>
        <v/>
      </c>
    </row>
    <row r="735" spans="5:16" x14ac:dyDescent="0.45">
      <c r="E735" s="29" t="str">
        <f t="shared" si="110"/>
        <v/>
      </c>
      <c r="L735" s="29" t="str">
        <f t="shared" si="111"/>
        <v/>
      </c>
      <c r="M735" s="29" t="str">
        <f t="shared" si="112"/>
        <v/>
      </c>
      <c r="N735" s="29" t="str">
        <f t="shared" si="113"/>
        <v/>
      </c>
      <c r="O735" s="29" t="str">
        <f t="shared" si="114"/>
        <v/>
      </c>
      <c r="P735" s="33" t="str">
        <f t="shared" si="115"/>
        <v/>
      </c>
    </row>
    <row r="736" spans="5:16" x14ac:dyDescent="0.45">
      <c r="E736" s="29" t="str">
        <f t="shared" si="110"/>
        <v/>
      </c>
      <c r="L736" s="29" t="str">
        <f t="shared" si="111"/>
        <v/>
      </c>
      <c r="M736" s="29" t="str">
        <f t="shared" si="112"/>
        <v/>
      </c>
      <c r="N736" s="29" t="str">
        <f t="shared" si="113"/>
        <v/>
      </c>
      <c r="O736" s="29" t="str">
        <f t="shared" si="114"/>
        <v/>
      </c>
      <c r="P736" s="33" t="str">
        <f t="shared" si="115"/>
        <v/>
      </c>
    </row>
    <row r="737" spans="5:16" x14ac:dyDescent="0.45">
      <c r="E737" s="29" t="str">
        <f t="shared" si="110"/>
        <v/>
      </c>
      <c r="L737" s="29" t="str">
        <f t="shared" si="111"/>
        <v/>
      </c>
      <c r="M737" s="29" t="str">
        <f t="shared" si="112"/>
        <v/>
      </c>
      <c r="N737" s="29" t="str">
        <f t="shared" si="113"/>
        <v/>
      </c>
      <c r="O737" s="29" t="str">
        <f t="shared" si="114"/>
        <v/>
      </c>
      <c r="P737" s="33" t="str">
        <f t="shared" si="115"/>
        <v/>
      </c>
    </row>
    <row r="738" spans="5:16" x14ac:dyDescent="0.45">
      <c r="E738" s="29" t="str">
        <f t="shared" si="110"/>
        <v/>
      </c>
      <c r="L738" s="29" t="str">
        <f t="shared" si="111"/>
        <v/>
      </c>
      <c r="M738" s="29" t="str">
        <f t="shared" si="112"/>
        <v/>
      </c>
      <c r="N738" s="29" t="str">
        <f t="shared" si="113"/>
        <v/>
      </c>
      <c r="O738" s="29" t="str">
        <f t="shared" si="114"/>
        <v/>
      </c>
      <c r="P738" s="33" t="str">
        <f t="shared" si="115"/>
        <v/>
      </c>
    </row>
    <row r="739" spans="5:16" x14ac:dyDescent="0.45">
      <c r="E739" s="29" t="str">
        <f t="shared" si="110"/>
        <v/>
      </c>
      <c r="L739" s="29" t="str">
        <f t="shared" si="111"/>
        <v/>
      </c>
      <c r="M739" s="29" t="str">
        <f t="shared" si="112"/>
        <v/>
      </c>
      <c r="N739" s="29" t="str">
        <f t="shared" si="113"/>
        <v/>
      </c>
      <c r="O739" s="29" t="str">
        <f t="shared" si="114"/>
        <v/>
      </c>
      <c r="P739" s="33" t="str">
        <f t="shared" si="115"/>
        <v/>
      </c>
    </row>
    <row r="740" spans="5:16" x14ac:dyDescent="0.45">
      <c r="E740" s="29" t="str">
        <f t="shared" si="110"/>
        <v/>
      </c>
      <c r="L740" s="29" t="str">
        <f t="shared" si="111"/>
        <v/>
      </c>
      <c r="M740" s="29" t="str">
        <f t="shared" si="112"/>
        <v/>
      </c>
      <c r="N740" s="29" t="str">
        <f t="shared" si="113"/>
        <v/>
      </c>
      <c r="O740" s="29" t="str">
        <f t="shared" si="114"/>
        <v/>
      </c>
      <c r="P740" s="33" t="str">
        <f t="shared" si="115"/>
        <v/>
      </c>
    </row>
    <row r="741" spans="5:16" x14ac:dyDescent="0.45">
      <c r="E741" s="29" t="str">
        <f t="shared" si="110"/>
        <v/>
      </c>
      <c r="L741" s="29" t="str">
        <f t="shared" si="111"/>
        <v/>
      </c>
      <c r="M741" s="29" t="str">
        <f t="shared" si="112"/>
        <v/>
      </c>
      <c r="N741" s="29" t="str">
        <f t="shared" si="113"/>
        <v/>
      </c>
      <c r="O741" s="29" t="str">
        <f t="shared" si="114"/>
        <v/>
      </c>
      <c r="P741" s="33" t="str">
        <f t="shared" si="115"/>
        <v/>
      </c>
    </row>
    <row r="742" spans="5:16" x14ac:dyDescent="0.45">
      <c r="E742" s="29" t="str">
        <f t="shared" si="110"/>
        <v/>
      </c>
      <c r="L742" s="29" t="str">
        <f t="shared" si="111"/>
        <v/>
      </c>
      <c r="M742" s="29" t="str">
        <f t="shared" si="112"/>
        <v/>
      </c>
      <c r="N742" s="29" t="str">
        <f t="shared" si="113"/>
        <v/>
      </c>
      <c r="O742" s="29" t="str">
        <f t="shared" si="114"/>
        <v/>
      </c>
      <c r="P742" s="33" t="str">
        <f t="shared" si="115"/>
        <v/>
      </c>
    </row>
    <row r="743" spans="5:16" x14ac:dyDescent="0.45">
      <c r="E743" s="29" t="str">
        <f t="shared" si="110"/>
        <v/>
      </c>
      <c r="L743" s="29" t="str">
        <f t="shared" si="111"/>
        <v/>
      </c>
      <c r="M743" s="29" t="str">
        <f t="shared" si="112"/>
        <v/>
      </c>
      <c r="N743" s="29" t="str">
        <f t="shared" si="113"/>
        <v/>
      </c>
      <c r="O743" s="29" t="str">
        <f t="shared" si="114"/>
        <v/>
      </c>
      <c r="P743" s="33" t="str">
        <f t="shared" si="115"/>
        <v/>
      </c>
    </row>
    <row r="744" spans="5:16" x14ac:dyDescent="0.45">
      <c r="E744" s="29" t="str">
        <f t="shared" si="110"/>
        <v/>
      </c>
      <c r="L744" s="29" t="str">
        <f t="shared" si="111"/>
        <v/>
      </c>
      <c r="M744" s="29" t="str">
        <f t="shared" si="112"/>
        <v/>
      </c>
      <c r="N744" s="29" t="str">
        <f t="shared" si="113"/>
        <v/>
      </c>
      <c r="O744" s="29" t="str">
        <f t="shared" si="114"/>
        <v/>
      </c>
      <c r="P744" s="33" t="str">
        <f t="shared" si="115"/>
        <v/>
      </c>
    </row>
    <row r="745" spans="5:16" x14ac:dyDescent="0.45">
      <c r="E745" s="29" t="str">
        <f t="shared" si="110"/>
        <v/>
      </c>
      <c r="L745" s="29" t="str">
        <f t="shared" si="111"/>
        <v/>
      </c>
      <c r="M745" s="29" t="str">
        <f t="shared" si="112"/>
        <v/>
      </c>
      <c r="N745" s="29" t="str">
        <f t="shared" si="113"/>
        <v/>
      </c>
      <c r="O745" s="29" t="str">
        <f t="shared" si="114"/>
        <v/>
      </c>
      <c r="P745" s="33" t="str">
        <f t="shared" si="115"/>
        <v/>
      </c>
    </row>
    <row r="746" spans="5:16" x14ac:dyDescent="0.45">
      <c r="E746" s="29" t="str">
        <f t="shared" si="110"/>
        <v/>
      </c>
      <c r="L746" s="29" t="str">
        <f t="shared" si="111"/>
        <v/>
      </c>
      <c r="M746" s="29" t="str">
        <f t="shared" si="112"/>
        <v/>
      </c>
      <c r="N746" s="29" t="str">
        <f t="shared" si="113"/>
        <v/>
      </c>
      <c r="O746" s="29" t="str">
        <f t="shared" si="114"/>
        <v/>
      </c>
      <c r="P746" s="33" t="str">
        <f t="shared" si="115"/>
        <v/>
      </c>
    </row>
    <row r="747" spans="5:16" x14ac:dyDescent="0.45">
      <c r="E747" s="29" t="str">
        <f t="shared" si="110"/>
        <v/>
      </c>
      <c r="L747" s="29" t="str">
        <f t="shared" si="111"/>
        <v/>
      </c>
      <c r="M747" s="29" t="str">
        <f t="shared" si="112"/>
        <v/>
      </c>
      <c r="N747" s="29" t="str">
        <f t="shared" si="113"/>
        <v/>
      </c>
      <c r="O747" s="29" t="str">
        <f t="shared" si="114"/>
        <v/>
      </c>
      <c r="P747" s="33" t="str">
        <f t="shared" si="115"/>
        <v/>
      </c>
    </row>
    <row r="748" spans="5:16" x14ac:dyDescent="0.45">
      <c r="E748" s="29" t="str">
        <f t="shared" si="110"/>
        <v/>
      </c>
      <c r="L748" s="29" t="str">
        <f t="shared" si="111"/>
        <v/>
      </c>
      <c r="M748" s="29" t="str">
        <f t="shared" si="112"/>
        <v/>
      </c>
      <c r="N748" s="29" t="str">
        <f t="shared" si="113"/>
        <v/>
      </c>
      <c r="O748" s="29" t="str">
        <f t="shared" si="114"/>
        <v/>
      </c>
      <c r="P748" s="33" t="str">
        <f t="shared" si="115"/>
        <v/>
      </c>
    </row>
    <row r="749" spans="5:16" x14ac:dyDescent="0.45">
      <c r="E749" s="29" t="str">
        <f t="shared" si="110"/>
        <v/>
      </c>
      <c r="L749" s="29" t="str">
        <f t="shared" si="111"/>
        <v/>
      </c>
      <c r="M749" s="29" t="str">
        <f t="shared" si="112"/>
        <v/>
      </c>
      <c r="N749" s="29" t="str">
        <f t="shared" si="113"/>
        <v/>
      </c>
      <c r="O749" s="29" t="str">
        <f t="shared" si="114"/>
        <v/>
      </c>
      <c r="P749" s="33" t="str">
        <f t="shared" si="115"/>
        <v/>
      </c>
    </row>
    <row r="750" spans="5:16" x14ac:dyDescent="0.45">
      <c r="E750" s="29" t="str">
        <f t="shared" si="110"/>
        <v/>
      </c>
      <c r="L750" s="29" t="str">
        <f t="shared" si="111"/>
        <v/>
      </c>
      <c r="M750" s="29" t="str">
        <f t="shared" si="112"/>
        <v/>
      </c>
      <c r="N750" s="29" t="str">
        <f t="shared" si="113"/>
        <v/>
      </c>
      <c r="O750" s="29" t="str">
        <f t="shared" si="114"/>
        <v/>
      </c>
      <c r="P750" s="33" t="str">
        <f t="shared" si="115"/>
        <v/>
      </c>
    </row>
    <row r="751" spans="5:16" x14ac:dyDescent="0.45">
      <c r="E751" s="29" t="str">
        <f t="shared" si="110"/>
        <v/>
      </c>
      <c r="L751" s="29" t="str">
        <f t="shared" si="111"/>
        <v/>
      </c>
      <c r="M751" s="29" t="str">
        <f t="shared" si="112"/>
        <v/>
      </c>
      <c r="N751" s="29" t="str">
        <f t="shared" si="113"/>
        <v/>
      </c>
      <c r="O751" s="29" t="str">
        <f t="shared" si="114"/>
        <v/>
      </c>
      <c r="P751" s="33" t="str">
        <f t="shared" si="115"/>
        <v/>
      </c>
    </row>
    <row r="752" spans="5:16" x14ac:dyDescent="0.45">
      <c r="E752" s="29" t="str">
        <f t="shared" si="110"/>
        <v/>
      </c>
      <c r="L752" s="29" t="str">
        <f t="shared" si="111"/>
        <v/>
      </c>
      <c r="M752" s="29" t="str">
        <f t="shared" si="112"/>
        <v/>
      </c>
      <c r="N752" s="29" t="str">
        <f t="shared" si="113"/>
        <v/>
      </c>
      <c r="O752" s="29" t="str">
        <f t="shared" si="114"/>
        <v/>
      </c>
      <c r="P752" s="33" t="str">
        <f t="shared" si="115"/>
        <v/>
      </c>
    </row>
    <row r="753" spans="5:16" x14ac:dyDescent="0.45">
      <c r="E753" s="29" t="str">
        <f t="shared" si="110"/>
        <v/>
      </c>
      <c r="L753" s="29" t="str">
        <f t="shared" si="111"/>
        <v/>
      </c>
      <c r="M753" s="29" t="str">
        <f t="shared" si="112"/>
        <v/>
      </c>
      <c r="N753" s="29" t="str">
        <f t="shared" si="113"/>
        <v/>
      </c>
      <c r="O753" s="29" t="str">
        <f t="shared" si="114"/>
        <v/>
      </c>
      <c r="P753" s="33" t="str">
        <f t="shared" si="115"/>
        <v/>
      </c>
    </row>
    <row r="754" spans="5:16" x14ac:dyDescent="0.45">
      <c r="E754" s="29" t="str">
        <f t="shared" si="110"/>
        <v/>
      </c>
      <c r="L754" s="29" t="str">
        <f t="shared" si="111"/>
        <v/>
      </c>
      <c r="M754" s="29" t="str">
        <f t="shared" si="112"/>
        <v/>
      </c>
      <c r="N754" s="29" t="str">
        <f t="shared" si="113"/>
        <v/>
      </c>
      <c r="O754" s="29" t="str">
        <f t="shared" si="114"/>
        <v/>
      </c>
      <c r="P754" s="33" t="str">
        <f t="shared" si="115"/>
        <v/>
      </c>
    </row>
    <row r="755" spans="5:16" x14ac:dyDescent="0.45">
      <c r="E755" s="29" t="str">
        <f t="shared" si="110"/>
        <v/>
      </c>
      <c r="L755" s="29" t="str">
        <f t="shared" si="111"/>
        <v/>
      </c>
      <c r="M755" s="29" t="str">
        <f t="shared" si="112"/>
        <v/>
      </c>
      <c r="N755" s="29" t="str">
        <f t="shared" si="113"/>
        <v/>
      </c>
      <c r="O755" s="29" t="str">
        <f t="shared" si="114"/>
        <v/>
      </c>
      <c r="P755" s="33" t="str">
        <f t="shared" si="115"/>
        <v/>
      </c>
    </row>
    <row r="756" spans="5:16" x14ac:dyDescent="0.45">
      <c r="E756" s="29" t="str">
        <f t="shared" si="110"/>
        <v/>
      </c>
      <c r="L756" s="29" t="str">
        <f t="shared" si="111"/>
        <v/>
      </c>
      <c r="M756" s="29" t="str">
        <f t="shared" si="112"/>
        <v/>
      </c>
      <c r="N756" s="29" t="str">
        <f t="shared" si="113"/>
        <v/>
      </c>
      <c r="O756" s="29" t="str">
        <f t="shared" si="114"/>
        <v/>
      </c>
      <c r="P756" s="33" t="str">
        <f t="shared" si="115"/>
        <v/>
      </c>
    </row>
    <row r="757" spans="5:16" x14ac:dyDescent="0.45">
      <c r="E757" s="29" t="str">
        <f t="shared" si="110"/>
        <v/>
      </c>
      <c r="L757" s="29" t="str">
        <f t="shared" si="111"/>
        <v/>
      </c>
      <c r="M757" s="29" t="str">
        <f t="shared" si="112"/>
        <v/>
      </c>
      <c r="N757" s="29" t="str">
        <f t="shared" si="113"/>
        <v/>
      </c>
      <c r="O757" s="29" t="str">
        <f t="shared" si="114"/>
        <v/>
      </c>
      <c r="P757" s="33" t="str">
        <f t="shared" si="115"/>
        <v/>
      </c>
    </row>
    <row r="758" spans="5:16" x14ac:dyDescent="0.45">
      <c r="E758" s="29" t="str">
        <f t="shared" si="110"/>
        <v/>
      </c>
      <c r="L758" s="29" t="str">
        <f t="shared" si="111"/>
        <v/>
      </c>
      <c r="M758" s="29" t="str">
        <f t="shared" si="112"/>
        <v/>
      </c>
      <c r="N758" s="29" t="str">
        <f t="shared" si="113"/>
        <v/>
      </c>
      <c r="O758" s="29" t="str">
        <f t="shared" si="114"/>
        <v/>
      </c>
      <c r="P758" s="33" t="str">
        <f t="shared" si="115"/>
        <v/>
      </c>
    </row>
    <row r="759" spans="5:16" x14ac:dyDescent="0.45">
      <c r="E759" s="29" t="str">
        <f t="shared" si="110"/>
        <v/>
      </c>
      <c r="L759" s="29" t="str">
        <f t="shared" si="111"/>
        <v/>
      </c>
      <c r="M759" s="29" t="str">
        <f t="shared" si="112"/>
        <v/>
      </c>
      <c r="N759" s="29" t="str">
        <f t="shared" si="113"/>
        <v/>
      </c>
      <c r="O759" s="29" t="str">
        <f t="shared" si="114"/>
        <v/>
      </c>
      <c r="P759" s="33" t="str">
        <f t="shared" si="115"/>
        <v/>
      </c>
    </row>
    <row r="760" spans="5:16" x14ac:dyDescent="0.45">
      <c r="E760" s="29" t="str">
        <f t="shared" si="110"/>
        <v/>
      </c>
      <c r="L760" s="29" t="str">
        <f t="shared" si="111"/>
        <v/>
      </c>
      <c r="M760" s="29" t="str">
        <f t="shared" si="112"/>
        <v/>
      </c>
      <c r="N760" s="29" t="str">
        <f t="shared" si="113"/>
        <v/>
      </c>
      <c r="O760" s="29" t="str">
        <f t="shared" si="114"/>
        <v/>
      </c>
      <c r="P760" s="33" t="str">
        <f t="shared" si="115"/>
        <v/>
      </c>
    </row>
    <row r="761" spans="5:16" x14ac:dyDescent="0.45">
      <c r="E761" s="29" t="str">
        <f t="shared" si="110"/>
        <v/>
      </c>
      <c r="L761" s="29" t="str">
        <f t="shared" si="111"/>
        <v/>
      </c>
      <c r="M761" s="29" t="str">
        <f t="shared" si="112"/>
        <v/>
      </c>
      <c r="N761" s="29" t="str">
        <f t="shared" si="113"/>
        <v/>
      </c>
      <c r="O761" s="29" t="str">
        <f t="shared" si="114"/>
        <v/>
      </c>
      <c r="P761" s="33" t="str">
        <f t="shared" si="115"/>
        <v/>
      </c>
    </row>
    <row r="762" spans="5:16" x14ac:dyDescent="0.45">
      <c r="E762" s="29" t="str">
        <f t="shared" si="110"/>
        <v/>
      </c>
      <c r="L762" s="29" t="str">
        <f t="shared" si="111"/>
        <v/>
      </c>
      <c r="M762" s="29" t="str">
        <f t="shared" si="112"/>
        <v/>
      </c>
      <c r="N762" s="29" t="str">
        <f t="shared" si="113"/>
        <v/>
      </c>
      <c r="O762" s="29" t="str">
        <f t="shared" si="114"/>
        <v/>
      </c>
      <c r="P762" s="33" t="str">
        <f t="shared" si="115"/>
        <v/>
      </c>
    </row>
    <row r="763" spans="5:16" x14ac:dyDescent="0.45">
      <c r="E763" s="29" t="str">
        <f t="shared" si="110"/>
        <v/>
      </c>
      <c r="L763" s="29" t="str">
        <f t="shared" si="111"/>
        <v/>
      </c>
      <c r="M763" s="29" t="str">
        <f t="shared" si="112"/>
        <v/>
      </c>
      <c r="N763" s="29" t="str">
        <f t="shared" si="113"/>
        <v/>
      </c>
      <c r="O763" s="29" t="str">
        <f t="shared" si="114"/>
        <v/>
      </c>
      <c r="P763" s="33" t="str">
        <f t="shared" si="115"/>
        <v/>
      </c>
    </row>
    <row r="764" spans="5:16" x14ac:dyDescent="0.45">
      <c r="E764" s="29" t="str">
        <f t="shared" si="110"/>
        <v/>
      </c>
      <c r="L764" s="29" t="str">
        <f t="shared" si="111"/>
        <v/>
      </c>
      <c r="M764" s="29" t="str">
        <f t="shared" si="112"/>
        <v/>
      </c>
      <c r="N764" s="29" t="str">
        <f t="shared" si="113"/>
        <v/>
      </c>
      <c r="O764" s="29" t="str">
        <f t="shared" si="114"/>
        <v/>
      </c>
      <c r="P764" s="33" t="str">
        <f t="shared" si="115"/>
        <v/>
      </c>
    </row>
    <row r="765" spans="5:16" x14ac:dyDescent="0.45">
      <c r="E765" s="29" t="str">
        <f t="shared" si="110"/>
        <v/>
      </c>
      <c r="L765" s="29" t="str">
        <f t="shared" si="111"/>
        <v/>
      </c>
      <c r="M765" s="29" t="str">
        <f t="shared" si="112"/>
        <v/>
      </c>
      <c r="N765" s="29" t="str">
        <f t="shared" si="113"/>
        <v/>
      </c>
      <c r="O765" s="29" t="str">
        <f t="shared" si="114"/>
        <v/>
      </c>
      <c r="P765" s="33" t="str">
        <f t="shared" si="115"/>
        <v/>
      </c>
    </row>
    <row r="766" spans="5:16" x14ac:dyDescent="0.45">
      <c r="E766" s="29" t="str">
        <f t="shared" si="110"/>
        <v/>
      </c>
      <c r="L766" s="29" t="str">
        <f t="shared" si="111"/>
        <v/>
      </c>
      <c r="M766" s="29" t="str">
        <f t="shared" si="112"/>
        <v/>
      </c>
      <c r="N766" s="29" t="str">
        <f t="shared" si="113"/>
        <v/>
      </c>
      <c r="O766" s="29" t="str">
        <f t="shared" si="114"/>
        <v/>
      </c>
      <c r="P766" s="33" t="str">
        <f t="shared" si="115"/>
        <v/>
      </c>
    </row>
    <row r="767" spans="5:16" x14ac:dyDescent="0.45">
      <c r="E767" s="29" t="str">
        <f t="shared" si="110"/>
        <v/>
      </c>
      <c r="L767" s="29" t="str">
        <f t="shared" si="111"/>
        <v/>
      </c>
      <c r="M767" s="29" t="str">
        <f t="shared" si="112"/>
        <v/>
      </c>
      <c r="N767" s="29" t="str">
        <f t="shared" si="113"/>
        <v/>
      </c>
      <c r="O767" s="29" t="str">
        <f t="shared" si="114"/>
        <v/>
      </c>
      <c r="P767" s="33" t="str">
        <f t="shared" si="115"/>
        <v/>
      </c>
    </row>
    <row r="768" spans="5:16" x14ac:dyDescent="0.45">
      <c r="E768" s="29" t="str">
        <f t="shared" si="110"/>
        <v/>
      </c>
      <c r="L768" s="29" t="str">
        <f t="shared" si="111"/>
        <v/>
      </c>
      <c r="M768" s="29" t="str">
        <f t="shared" si="112"/>
        <v/>
      </c>
      <c r="N768" s="29" t="str">
        <f t="shared" si="113"/>
        <v/>
      </c>
      <c r="O768" s="29" t="str">
        <f t="shared" si="114"/>
        <v/>
      </c>
      <c r="P768" s="33" t="str">
        <f t="shared" si="115"/>
        <v/>
      </c>
    </row>
    <row r="769" spans="5:16" x14ac:dyDescent="0.45">
      <c r="E769" s="29" t="str">
        <f t="shared" si="110"/>
        <v/>
      </c>
      <c r="L769" s="29" t="str">
        <f t="shared" si="111"/>
        <v/>
      </c>
      <c r="M769" s="29" t="str">
        <f t="shared" si="112"/>
        <v/>
      </c>
      <c r="N769" s="29" t="str">
        <f t="shared" si="113"/>
        <v/>
      </c>
      <c r="O769" s="29" t="str">
        <f t="shared" si="114"/>
        <v/>
      </c>
      <c r="P769" s="33" t="str">
        <f t="shared" si="115"/>
        <v/>
      </c>
    </row>
    <row r="770" spans="5:16" x14ac:dyDescent="0.45">
      <c r="E770" s="29" t="str">
        <f t="shared" si="110"/>
        <v/>
      </c>
      <c r="L770" s="29" t="str">
        <f t="shared" si="111"/>
        <v/>
      </c>
      <c r="M770" s="29" t="str">
        <f t="shared" si="112"/>
        <v/>
      </c>
      <c r="N770" s="29" t="str">
        <f t="shared" si="113"/>
        <v/>
      </c>
      <c r="O770" s="29" t="str">
        <f t="shared" si="114"/>
        <v/>
      </c>
      <c r="P770" s="33" t="str">
        <f t="shared" si="115"/>
        <v/>
      </c>
    </row>
    <row r="771" spans="5:16" x14ac:dyDescent="0.45">
      <c r="E771" s="29" t="str">
        <f t="shared" si="110"/>
        <v/>
      </c>
      <c r="L771" s="29" t="str">
        <f t="shared" si="111"/>
        <v/>
      </c>
      <c r="M771" s="29" t="str">
        <f t="shared" si="112"/>
        <v/>
      </c>
      <c r="N771" s="29" t="str">
        <f t="shared" si="113"/>
        <v/>
      </c>
      <c r="O771" s="29" t="str">
        <f t="shared" si="114"/>
        <v/>
      </c>
      <c r="P771" s="33" t="str">
        <f t="shared" si="115"/>
        <v/>
      </c>
    </row>
    <row r="772" spans="5:16" x14ac:dyDescent="0.45">
      <c r="E772" s="29" t="str">
        <f t="shared" si="110"/>
        <v/>
      </c>
      <c r="L772" s="29" t="str">
        <f t="shared" si="111"/>
        <v/>
      </c>
      <c r="M772" s="29" t="str">
        <f t="shared" si="112"/>
        <v/>
      </c>
      <c r="N772" s="29" t="str">
        <f t="shared" si="113"/>
        <v/>
      </c>
      <c r="O772" s="29" t="str">
        <f t="shared" si="114"/>
        <v/>
      </c>
      <c r="P772" s="33" t="str">
        <f t="shared" si="115"/>
        <v/>
      </c>
    </row>
    <row r="773" spans="5:16" x14ac:dyDescent="0.45">
      <c r="E773" s="29" t="str">
        <f t="shared" ref="E773:E836" si="116">IF(G773="Y",AG773,"")</f>
        <v/>
      </c>
      <c r="L773" s="29" t="str">
        <f t="shared" ref="L773:L836" si="117">IF(G773="Y", (P773*E773),(""))</f>
        <v/>
      </c>
      <c r="M773" s="29" t="str">
        <f t="shared" ref="M773:M836" si="118">IF(G773="Y", (L773*2),(""))</f>
        <v/>
      </c>
      <c r="N773" s="29" t="str">
        <f t="shared" ref="N773:N836" si="119">IF(G773="Y", (L773*3),(""))</f>
        <v/>
      </c>
      <c r="O773" s="29" t="str">
        <f t="shared" ref="O773:O836" si="120">IF(G773="Y", (L773*4),(""))</f>
        <v/>
      </c>
      <c r="P773" s="33" t="str">
        <f t="shared" ref="P773:P836" si="121">IF(Q773&gt;0,((AcctSize/Q773)/H773),(""))</f>
        <v/>
      </c>
    </row>
    <row r="774" spans="5:16" x14ac:dyDescent="0.45">
      <c r="E774" s="29" t="str">
        <f t="shared" si="116"/>
        <v/>
      </c>
      <c r="L774" s="29" t="str">
        <f t="shared" si="117"/>
        <v/>
      </c>
      <c r="M774" s="29" t="str">
        <f t="shared" si="118"/>
        <v/>
      </c>
      <c r="N774" s="29" t="str">
        <f t="shared" si="119"/>
        <v/>
      </c>
      <c r="O774" s="29" t="str">
        <f t="shared" si="120"/>
        <v/>
      </c>
      <c r="P774" s="33" t="str">
        <f t="shared" si="121"/>
        <v/>
      </c>
    </row>
    <row r="775" spans="5:16" x14ac:dyDescent="0.45">
      <c r="E775" s="29" t="str">
        <f t="shared" si="116"/>
        <v/>
      </c>
      <c r="L775" s="29" t="str">
        <f t="shared" si="117"/>
        <v/>
      </c>
      <c r="M775" s="29" t="str">
        <f t="shared" si="118"/>
        <v/>
      </c>
      <c r="N775" s="29" t="str">
        <f t="shared" si="119"/>
        <v/>
      </c>
      <c r="O775" s="29" t="str">
        <f t="shared" si="120"/>
        <v/>
      </c>
      <c r="P775" s="33" t="str">
        <f t="shared" si="121"/>
        <v/>
      </c>
    </row>
    <row r="776" spans="5:16" x14ac:dyDescent="0.45">
      <c r="E776" s="29" t="str">
        <f t="shared" si="116"/>
        <v/>
      </c>
      <c r="L776" s="29" t="str">
        <f t="shared" si="117"/>
        <v/>
      </c>
      <c r="M776" s="29" t="str">
        <f t="shared" si="118"/>
        <v/>
      </c>
      <c r="N776" s="29" t="str">
        <f t="shared" si="119"/>
        <v/>
      </c>
      <c r="O776" s="29" t="str">
        <f t="shared" si="120"/>
        <v/>
      </c>
      <c r="P776" s="33" t="str">
        <f t="shared" si="121"/>
        <v/>
      </c>
    </row>
    <row r="777" spans="5:16" x14ac:dyDescent="0.45">
      <c r="E777" s="29" t="str">
        <f t="shared" si="116"/>
        <v/>
      </c>
      <c r="L777" s="29" t="str">
        <f t="shared" si="117"/>
        <v/>
      </c>
      <c r="M777" s="29" t="str">
        <f t="shared" si="118"/>
        <v/>
      </c>
      <c r="N777" s="29" t="str">
        <f t="shared" si="119"/>
        <v/>
      </c>
      <c r="O777" s="29" t="str">
        <f t="shared" si="120"/>
        <v/>
      </c>
      <c r="P777" s="33" t="str">
        <f t="shared" si="121"/>
        <v/>
      </c>
    </row>
    <row r="778" spans="5:16" x14ac:dyDescent="0.45">
      <c r="E778" s="29" t="str">
        <f t="shared" si="116"/>
        <v/>
      </c>
      <c r="L778" s="29" t="str">
        <f t="shared" si="117"/>
        <v/>
      </c>
      <c r="M778" s="29" t="str">
        <f t="shared" si="118"/>
        <v/>
      </c>
      <c r="N778" s="29" t="str">
        <f t="shared" si="119"/>
        <v/>
      </c>
      <c r="O778" s="29" t="str">
        <f t="shared" si="120"/>
        <v/>
      </c>
      <c r="P778" s="33" t="str">
        <f t="shared" si="121"/>
        <v/>
      </c>
    </row>
    <row r="779" spans="5:16" x14ac:dyDescent="0.45">
      <c r="E779" s="29" t="str">
        <f t="shared" si="116"/>
        <v/>
      </c>
      <c r="L779" s="29" t="str">
        <f t="shared" si="117"/>
        <v/>
      </c>
      <c r="M779" s="29" t="str">
        <f t="shared" si="118"/>
        <v/>
      </c>
      <c r="N779" s="29" t="str">
        <f t="shared" si="119"/>
        <v/>
      </c>
      <c r="O779" s="29" t="str">
        <f t="shared" si="120"/>
        <v/>
      </c>
      <c r="P779" s="33" t="str">
        <f t="shared" si="121"/>
        <v/>
      </c>
    </row>
    <row r="780" spans="5:16" x14ac:dyDescent="0.45">
      <c r="E780" s="29" t="str">
        <f t="shared" si="116"/>
        <v/>
      </c>
      <c r="L780" s="29" t="str">
        <f t="shared" si="117"/>
        <v/>
      </c>
      <c r="M780" s="29" t="str">
        <f t="shared" si="118"/>
        <v/>
      </c>
      <c r="N780" s="29" t="str">
        <f t="shared" si="119"/>
        <v/>
      </c>
      <c r="O780" s="29" t="str">
        <f t="shared" si="120"/>
        <v/>
      </c>
      <c r="P780" s="33" t="str">
        <f t="shared" si="121"/>
        <v/>
      </c>
    </row>
    <row r="781" spans="5:16" x14ac:dyDescent="0.45">
      <c r="E781" s="29" t="str">
        <f t="shared" si="116"/>
        <v/>
      </c>
      <c r="L781" s="29" t="str">
        <f t="shared" si="117"/>
        <v/>
      </c>
      <c r="M781" s="29" t="str">
        <f t="shared" si="118"/>
        <v/>
      </c>
      <c r="N781" s="29" t="str">
        <f t="shared" si="119"/>
        <v/>
      </c>
      <c r="O781" s="29" t="str">
        <f t="shared" si="120"/>
        <v/>
      </c>
      <c r="P781" s="33" t="str">
        <f t="shared" si="121"/>
        <v/>
      </c>
    </row>
    <row r="782" spans="5:16" x14ac:dyDescent="0.45">
      <c r="E782" s="29" t="str">
        <f t="shared" si="116"/>
        <v/>
      </c>
      <c r="L782" s="29" t="str">
        <f t="shared" si="117"/>
        <v/>
      </c>
      <c r="M782" s="29" t="str">
        <f t="shared" si="118"/>
        <v/>
      </c>
      <c r="N782" s="29" t="str">
        <f t="shared" si="119"/>
        <v/>
      </c>
      <c r="O782" s="29" t="str">
        <f t="shared" si="120"/>
        <v/>
      </c>
      <c r="P782" s="33" t="str">
        <f t="shared" si="121"/>
        <v/>
      </c>
    </row>
    <row r="783" spans="5:16" x14ac:dyDescent="0.45">
      <c r="E783" s="29" t="str">
        <f t="shared" si="116"/>
        <v/>
      </c>
      <c r="L783" s="29" t="str">
        <f t="shared" si="117"/>
        <v/>
      </c>
      <c r="M783" s="29" t="str">
        <f t="shared" si="118"/>
        <v/>
      </c>
      <c r="N783" s="29" t="str">
        <f t="shared" si="119"/>
        <v/>
      </c>
      <c r="O783" s="29" t="str">
        <f t="shared" si="120"/>
        <v/>
      </c>
      <c r="P783" s="33" t="str">
        <f t="shared" si="121"/>
        <v/>
      </c>
    </row>
    <row r="784" spans="5:16" x14ac:dyDescent="0.45">
      <c r="E784" s="29" t="str">
        <f t="shared" si="116"/>
        <v/>
      </c>
      <c r="L784" s="29" t="str">
        <f t="shared" si="117"/>
        <v/>
      </c>
      <c r="M784" s="29" t="str">
        <f t="shared" si="118"/>
        <v/>
      </c>
      <c r="N784" s="29" t="str">
        <f t="shared" si="119"/>
        <v/>
      </c>
      <c r="O784" s="29" t="str">
        <f t="shared" si="120"/>
        <v/>
      </c>
      <c r="P784" s="33" t="str">
        <f t="shared" si="121"/>
        <v/>
      </c>
    </row>
    <row r="785" spans="5:16" x14ac:dyDescent="0.45">
      <c r="E785" s="29" t="str">
        <f t="shared" si="116"/>
        <v/>
      </c>
      <c r="L785" s="29" t="str">
        <f t="shared" si="117"/>
        <v/>
      </c>
      <c r="M785" s="29" t="str">
        <f t="shared" si="118"/>
        <v/>
      </c>
      <c r="N785" s="29" t="str">
        <f t="shared" si="119"/>
        <v/>
      </c>
      <c r="O785" s="29" t="str">
        <f t="shared" si="120"/>
        <v/>
      </c>
      <c r="P785" s="33" t="str">
        <f t="shared" si="121"/>
        <v/>
      </c>
    </row>
    <row r="786" spans="5:16" x14ac:dyDescent="0.45">
      <c r="E786" s="29" t="str">
        <f t="shared" si="116"/>
        <v/>
      </c>
      <c r="L786" s="29" t="str">
        <f t="shared" si="117"/>
        <v/>
      </c>
      <c r="M786" s="29" t="str">
        <f t="shared" si="118"/>
        <v/>
      </c>
      <c r="N786" s="29" t="str">
        <f t="shared" si="119"/>
        <v/>
      </c>
      <c r="O786" s="29" t="str">
        <f t="shared" si="120"/>
        <v/>
      </c>
      <c r="P786" s="33" t="str">
        <f t="shared" si="121"/>
        <v/>
      </c>
    </row>
    <row r="787" spans="5:16" x14ac:dyDescent="0.45">
      <c r="E787" s="29" t="str">
        <f t="shared" si="116"/>
        <v/>
      </c>
      <c r="L787" s="29" t="str">
        <f t="shared" si="117"/>
        <v/>
      </c>
      <c r="M787" s="29" t="str">
        <f t="shared" si="118"/>
        <v/>
      </c>
      <c r="N787" s="29" t="str">
        <f t="shared" si="119"/>
        <v/>
      </c>
      <c r="O787" s="29" t="str">
        <f t="shared" si="120"/>
        <v/>
      </c>
      <c r="P787" s="33" t="str">
        <f t="shared" si="121"/>
        <v/>
      </c>
    </row>
    <row r="788" spans="5:16" x14ac:dyDescent="0.45">
      <c r="E788" s="29" t="str">
        <f t="shared" si="116"/>
        <v/>
      </c>
      <c r="L788" s="29" t="str">
        <f t="shared" si="117"/>
        <v/>
      </c>
      <c r="M788" s="29" t="str">
        <f t="shared" si="118"/>
        <v/>
      </c>
      <c r="N788" s="29" t="str">
        <f t="shared" si="119"/>
        <v/>
      </c>
      <c r="O788" s="29" t="str">
        <f t="shared" si="120"/>
        <v/>
      </c>
      <c r="P788" s="33" t="str">
        <f t="shared" si="121"/>
        <v/>
      </c>
    </row>
    <row r="789" spans="5:16" x14ac:dyDescent="0.45">
      <c r="E789" s="29" t="str">
        <f t="shared" si="116"/>
        <v/>
      </c>
      <c r="L789" s="29" t="str">
        <f t="shared" si="117"/>
        <v/>
      </c>
      <c r="M789" s="29" t="str">
        <f t="shared" si="118"/>
        <v/>
      </c>
      <c r="N789" s="29" t="str">
        <f t="shared" si="119"/>
        <v/>
      </c>
      <c r="O789" s="29" t="str">
        <f t="shared" si="120"/>
        <v/>
      </c>
      <c r="P789" s="33" t="str">
        <f t="shared" si="121"/>
        <v/>
      </c>
    </row>
    <row r="790" spans="5:16" x14ac:dyDescent="0.45">
      <c r="E790" s="29" t="str">
        <f t="shared" si="116"/>
        <v/>
      </c>
      <c r="L790" s="29" t="str">
        <f t="shared" si="117"/>
        <v/>
      </c>
      <c r="M790" s="29" t="str">
        <f t="shared" si="118"/>
        <v/>
      </c>
      <c r="N790" s="29" t="str">
        <f t="shared" si="119"/>
        <v/>
      </c>
      <c r="O790" s="29" t="str">
        <f t="shared" si="120"/>
        <v/>
      </c>
      <c r="P790" s="33" t="str">
        <f t="shared" si="121"/>
        <v/>
      </c>
    </row>
    <row r="791" spans="5:16" x14ac:dyDescent="0.45">
      <c r="E791" s="29" t="str">
        <f t="shared" si="116"/>
        <v/>
      </c>
      <c r="L791" s="29" t="str">
        <f t="shared" si="117"/>
        <v/>
      </c>
      <c r="M791" s="29" t="str">
        <f t="shared" si="118"/>
        <v/>
      </c>
      <c r="N791" s="29" t="str">
        <f t="shared" si="119"/>
        <v/>
      </c>
      <c r="O791" s="29" t="str">
        <f t="shared" si="120"/>
        <v/>
      </c>
      <c r="P791" s="33" t="str">
        <f t="shared" si="121"/>
        <v/>
      </c>
    </row>
    <row r="792" spans="5:16" x14ac:dyDescent="0.45">
      <c r="E792" s="29" t="str">
        <f t="shared" si="116"/>
        <v/>
      </c>
      <c r="L792" s="29" t="str">
        <f t="shared" si="117"/>
        <v/>
      </c>
      <c r="M792" s="29" t="str">
        <f t="shared" si="118"/>
        <v/>
      </c>
      <c r="N792" s="29" t="str">
        <f t="shared" si="119"/>
        <v/>
      </c>
      <c r="O792" s="29" t="str">
        <f t="shared" si="120"/>
        <v/>
      </c>
      <c r="P792" s="33" t="str">
        <f t="shared" si="121"/>
        <v/>
      </c>
    </row>
    <row r="793" spans="5:16" x14ac:dyDescent="0.45">
      <c r="E793" s="29" t="str">
        <f t="shared" si="116"/>
        <v/>
      </c>
      <c r="L793" s="29" t="str">
        <f t="shared" si="117"/>
        <v/>
      </c>
      <c r="M793" s="29" t="str">
        <f t="shared" si="118"/>
        <v/>
      </c>
      <c r="N793" s="29" t="str">
        <f t="shared" si="119"/>
        <v/>
      </c>
      <c r="O793" s="29" t="str">
        <f t="shared" si="120"/>
        <v/>
      </c>
      <c r="P793" s="33" t="str">
        <f t="shared" si="121"/>
        <v/>
      </c>
    </row>
    <row r="794" spans="5:16" x14ac:dyDescent="0.45">
      <c r="E794" s="29" t="str">
        <f t="shared" si="116"/>
        <v/>
      </c>
      <c r="L794" s="29" t="str">
        <f t="shared" si="117"/>
        <v/>
      </c>
      <c r="M794" s="29" t="str">
        <f t="shared" si="118"/>
        <v/>
      </c>
      <c r="N794" s="29" t="str">
        <f t="shared" si="119"/>
        <v/>
      </c>
      <c r="O794" s="29" t="str">
        <f t="shared" si="120"/>
        <v/>
      </c>
      <c r="P794" s="33" t="str">
        <f t="shared" si="121"/>
        <v/>
      </c>
    </row>
    <row r="795" spans="5:16" x14ac:dyDescent="0.45">
      <c r="E795" s="29" t="str">
        <f t="shared" si="116"/>
        <v/>
      </c>
      <c r="L795" s="29" t="str">
        <f t="shared" si="117"/>
        <v/>
      </c>
      <c r="M795" s="29" t="str">
        <f t="shared" si="118"/>
        <v/>
      </c>
      <c r="N795" s="29" t="str">
        <f t="shared" si="119"/>
        <v/>
      </c>
      <c r="O795" s="29" t="str">
        <f t="shared" si="120"/>
        <v/>
      </c>
      <c r="P795" s="33" t="str">
        <f t="shared" si="121"/>
        <v/>
      </c>
    </row>
    <row r="796" spans="5:16" x14ac:dyDescent="0.45">
      <c r="E796" s="29" t="str">
        <f t="shared" si="116"/>
        <v/>
      </c>
      <c r="L796" s="29" t="str">
        <f t="shared" si="117"/>
        <v/>
      </c>
      <c r="M796" s="29" t="str">
        <f t="shared" si="118"/>
        <v/>
      </c>
      <c r="N796" s="29" t="str">
        <f t="shared" si="119"/>
        <v/>
      </c>
      <c r="O796" s="29" t="str">
        <f t="shared" si="120"/>
        <v/>
      </c>
      <c r="P796" s="33" t="str">
        <f t="shared" si="121"/>
        <v/>
      </c>
    </row>
    <row r="797" spans="5:16" x14ac:dyDescent="0.45">
      <c r="E797" s="29" t="str">
        <f t="shared" si="116"/>
        <v/>
      </c>
      <c r="L797" s="29" t="str">
        <f t="shared" si="117"/>
        <v/>
      </c>
      <c r="M797" s="29" t="str">
        <f t="shared" si="118"/>
        <v/>
      </c>
      <c r="N797" s="29" t="str">
        <f t="shared" si="119"/>
        <v/>
      </c>
      <c r="O797" s="29" t="str">
        <f t="shared" si="120"/>
        <v/>
      </c>
      <c r="P797" s="33" t="str">
        <f t="shared" si="121"/>
        <v/>
      </c>
    </row>
    <row r="798" spans="5:16" x14ac:dyDescent="0.45">
      <c r="E798" s="29" t="str">
        <f t="shared" si="116"/>
        <v/>
      </c>
      <c r="L798" s="29" t="str">
        <f t="shared" si="117"/>
        <v/>
      </c>
      <c r="M798" s="29" t="str">
        <f t="shared" si="118"/>
        <v/>
      </c>
      <c r="N798" s="29" t="str">
        <f t="shared" si="119"/>
        <v/>
      </c>
      <c r="O798" s="29" t="str">
        <f t="shared" si="120"/>
        <v/>
      </c>
      <c r="P798" s="33" t="str">
        <f t="shared" si="121"/>
        <v/>
      </c>
    </row>
    <row r="799" spans="5:16" x14ac:dyDescent="0.45">
      <c r="E799" s="29" t="str">
        <f t="shared" si="116"/>
        <v/>
      </c>
      <c r="L799" s="29" t="str">
        <f t="shared" si="117"/>
        <v/>
      </c>
      <c r="M799" s="29" t="str">
        <f t="shared" si="118"/>
        <v/>
      </c>
      <c r="N799" s="29" t="str">
        <f t="shared" si="119"/>
        <v/>
      </c>
      <c r="O799" s="29" t="str">
        <f t="shared" si="120"/>
        <v/>
      </c>
      <c r="P799" s="33" t="str">
        <f t="shared" si="121"/>
        <v/>
      </c>
    </row>
    <row r="800" spans="5:16" x14ac:dyDescent="0.45">
      <c r="E800" s="29" t="str">
        <f t="shared" si="116"/>
        <v/>
      </c>
      <c r="L800" s="29" t="str">
        <f t="shared" si="117"/>
        <v/>
      </c>
      <c r="M800" s="29" t="str">
        <f t="shared" si="118"/>
        <v/>
      </c>
      <c r="N800" s="29" t="str">
        <f t="shared" si="119"/>
        <v/>
      </c>
      <c r="O800" s="29" t="str">
        <f t="shared" si="120"/>
        <v/>
      </c>
      <c r="P800" s="33" t="str">
        <f t="shared" si="121"/>
        <v/>
      </c>
    </row>
    <row r="801" spans="5:16" x14ac:dyDescent="0.45">
      <c r="E801" s="29" t="str">
        <f t="shared" si="116"/>
        <v/>
      </c>
      <c r="L801" s="29" t="str">
        <f t="shared" si="117"/>
        <v/>
      </c>
      <c r="M801" s="29" t="str">
        <f t="shared" si="118"/>
        <v/>
      </c>
      <c r="N801" s="29" t="str">
        <f t="shared" si="119"/>
        <v/>
      </c>
      <c r="O801" s="29" t="str">
        <f t="shared" si="120"/>
        <v/>
      </c>
      <c r="P801" s="33" t="str">
        <f t="shared" si="121"/>
        <v/>
      </c>
    </row>
    <row r="802" spans="5:16" x14ac:dyDescent="0.45">
      <c r="E802" s="29" t="str">
        <f t="shared" si="116"/>
        <v/>
      </c>
      <c r="L802" s="29" t="str">
        <f t="shared" si="117"/>
        <v/>
      </c>
      <c r="M802" s="29" t="str">
        <f t="shared" si="118"/>
        <v/>
      </c>
      <c r="N802" s="29" t="str">
        <f t="shared" si="119"/>
        <v/>
      </c>
      <c r="O802" s="29" t="str">
        <f t="shared" si="120"/>
        <v/>
      </c>
      <c r="P802" s="33" t="str">
        <f t="shared" si="121"/>
        <v/>
      </c>
    </row>
    <row r="803" spans="5:16" x14ac:dyDescent="0.45">
      <c r="E803" s="29" t="str">
        <f t="shared" si="116"/>
        <v/>
      </c>
      <c r="L803" s="29" t="str">
        <f t="shared" si="117"/>
        <v/>
      </c>
      <c r="M803" s="29" t="str">
        <f t="shared" si="118"/>
        <v/>
      </c>
      <c r="N803" s="29" t="str">
        <f t="shared" si="119"/>
        <v/>
      </c>
      <c r="O803" s="29" t="str">
        <f t="shared" si="120"/>
        <v/>
      </c>
      <c r="P803" s="33" t="str">
        <f t="shared" si="121"/>
        <v/>
      </c>
    </row>
    <row r="804" spans="5:16" x14ac:dyDescent="0.45">
      <c r="E804" s="29" t="str">
        <f t="shared" si="116"/>
        <v/>
      </c>
      <c r="L804" s="29" t="str">
        <f t="shared" si="117"/>
        <v/>
      </c>
      <c r="M804" s="29" t="str">
        <f t="shared" si="118"/>
        <v/>
      </c>
      <c r="N804" s="29" t="str">
        <f t="shared" si="119"/>
        <v/>
      </c>
      <c r="O804" s="29" t="str">
        <f t="shared" si="120"/>
        <v/>
      </c>
      <c r="P804" s="33" t="str">
        <f t="shared" si="121"/>
        <v/>
      </c>
    </row>
    <row r="805" spans="5:16" x14ac:dyDescent="0.45">
      <c r="E805" s="29" t="str">
        <f t="shared" si="116"/>
        <v/>
      </c>
      <c r="L805" s="29" t="str">
        <f t="shared" si="117"/>
        <v/>
      </c>
      <c r="M805" s="29" t="str">
        <f t="shared" si="118"/>
        <v/>
      </c>
      <c r="N805" s="29" t="str">
        <f t="shared" si="119"/>
        <v/>
      </c>
      <c r="O805" s="29" t="str">
        <f t="shared" si="120"/>
        <v/>
      </c>
      <c r="P805" s="33" t="str">
        <f t="shared" si="121"/>
        <v/>
      </c>
    </row>
    <row r="806" spans="5:16" x14ac:dyDescent="0.45">
      <c r="E806" s="29" t="str">
        <f t="shared" si="116"/>
        <v/>
      </c>
      <c r="L806" s="29" t="str">
        <f t="shared" si="117"/>
        <v/>
      </c>
      <c r="M806" s="29" t="str">
        <f t="shared" si="118"/>
        <v/>
      </c>
      <c r="N806" s="29" t="str">
        <f t="shared" si="119"/>
        <v/>
      </c>
      <c r="O806" s="29" t="str">
        <f t="shared" si="120"/>
        <v/>
      </c>
      <c r="P806" s="33" t="str">
        <f t="shared" si="121"/>
        <v/>
      </c>
    </row>
    <row r="807" spans="5:16" x14ac:dyDescent="0.45">
      <c r="E807" s="29" t="str">
        <f t="shared" si="116"/>
        <v/>
      </c>
      <c r="L807" s="29" t="str">
        <f t="shared" si="117"/>
        <v/>
      </c>
      <c r="M807" s="29" t="str">
        <f t="shared" si="118"/>
        <v/>
      </c>
      <c r="N807" s="29" t="str">
        <f t="shared" si="119"/>
        <v/>
      </c>
      <c r="O807" s="29" t="str">
        <f t="shared" si="120"/>
        <v/>
      </c>
      <c r="P807" s="33" t="str">
        <f t="shared" si="121"/>
        <v/>
      </c>
    </row>
    <row r="808" spans="5:16" x14ac:dyDescent="0.45">
      <c r="E808" s="29" t="str">
        <f t="shared" si="116"/>
        <v/>
      </c>
      <c r="L808" s="29" t="str">
        <f t="shared" si="117"/>
        <v/>
      </c>
      <c r="M808" s="29" t="str">
        <f t="shared" si="118"/>
        <v/>
      </c>
      <c r="N808" s="29" t="str">
        <f t="shared" si="119"/>
        <v/>
      </c>
      <c r="O808" s="29" t="str">
        <f t="shared" si="120"/>
        <v/>
      </c>
      <c r="P808" s="33" t="str">
        <f t="shared" si="121"/>
        <v/>
      </c>
    </row>
    <row r="809" spans="5:16" x14ac:dyDescent="0.45">
      <c r="E809" s="29" t="str">
        <f t="shared" si="116"/>
        <v/>
      </c>
      <c r="L809" s="29" t="str">
        <f t="shared" si="117"/>
        <v/>
      </c>
      <c r="M809" s="29" t="str">
        <f t="shared" si="118"/>
        <v/>
      </c>
      <c r="N809" s="29" t="str">
        <f t="shared" si="119"/>
        <v/>
      </c>
      <c r="O809" s="29" t="str">
        <f t="shared" si="120"/>
        <v/>
      </c>
      <c r="P809" s="33" t="str">
        <f t="shared" si="121"/>
        <v/>
      </c>
    </row>
    <row r="810" spans="5:16" x14ac:dyDescent="0.45">
      <c r="E810" s="29" t="str">
        <f t="shared" si="116"/>
        <v/>
      </c>
      <c r="L810" s="29" t="str">
        <f t="shared" si="117"/>
        <v/>
      </c>
      <c r="M810" s="29" t="str">
        <f t="shared" si="118"/>
        <v/>
      </c>
      <c r="N810" s="29" t="str">
        <f t="shared" si="119"/>
        <v/>
      </c>
      <c r="O810" s="29" t="str">
        <f t="shared" si="120"/>
        <v/>
      </c>
      <c r="P810" s="33" t="str">
        <f t="shared" si="121"/>
        <v/>
      </c>
    </row>
    <row r="811" spans="5:16" x14ac:dyDescent="0.45">
      <c r="E811" s="29" t="str">
        <f t="shared" si="116"/>
        <v/>
      </c>
      <c r="L811" s="29" t="str">
        <f t="shared" si="117"/>
        <v/>
      </c>
      <c r="M811" s="29" t="str">
        <f t="shared" si="118"/>
        <v/>
      </c>
      <c r="N811" s="29" t="str">
        <f t="shared" si="119"/>
        <v/>
      </c>
      <c r="O811" s="29" t="str">
        <f t="shared" si="120"/>
        <v/>
      </c>
      <c r="P811" s="33" t="str">
        <f t="shared" si="121"/>
        <v/>
      </c>
    </row>
    <row r="812" spans="5:16" x14ac:dyDescent="0.45">
      <c r="E812" s="29" t="str">
        <f t="shared" si="116"/>
        <v/>
      </c>
      <c r="L812" s="29" t="str">
        <f t="shared" si="117"/>
        <v/>
      </c>
      <c r="M812" s="29" t="str">
        <f t="shared" si="118"/>
        <v/>
      </c>
      <c r="N812" s="29" t="str">
        <f t="shared" si="119"/>
        <v/>
      </c>
      <c r="O812" s="29" t="str">
        <f t="shared" si="120"/>
        <v/>
      </c>
      <c r="P812" s="33" t="str">
        <f t="shared" si="121"/>
        <v/>
      </c>
    </row>
    <row r="813" spans="5:16" x14ac:dyDescent="0.45">
      <c r="E813" s="29" t="str">
        <f t="shared" si="116"/>
        <v/>
      </c>
      <c r="L813" s="29" t="str">
        <f t="shared" si="117"/>
        <v/>
      </c>
      <c r="M813" s="29" t="str">
        <f t="shared" si="118"/>
        <v/>
      </c>
      <c r="N813" s="29" t="str">
        <f t="shared" si="119"/>
        <v/>
      </c>
      <c r="O813" s="29" t="str">
        <f t="shared" si="120"/>
        <v/>
      </c>
      <c r="P813" s="33" t="str">
        <f t="shared" si="121"/>
        <v/>
      </c>
    </row>
    <row r="814" spans="5:16" x14ac:dyDescent="0.45">
      <c r="E814" s="29" t="str">
        <f t="shared" si="116"/>
        <v/>
      </c>
      <c r="L814" s="29" t="str">
        <f t="shared" si="117"/>
        <v/>
      </c>
      <c r="M814" s="29" t="str">
        <f t="shared" si="118"/>
        <v/>
      </c>
      <c r="N814" s="29" t="str">
        <f t="shared" si="119"/>
        <v/>
      </c>
      <c r="O814" s="29" t="str">
        <f t="shared" si="120"/>
        <v/>
      </c>
      <c r="P814" s="33" t="str">
        <f t="shared" si="121"/>
        <v/>
      </c>
    </row>
    <row r="815" spans="5:16" x14ac:dyDescent="0.45">
      <c r="E815" s="29" t="str">
        <f t="shared" si="116"/>
        <v/>
      </c>
      <c r="L815" s="29" t="str">
        <f t="shared" si="117"/>
        <v/>
      </c>
      <c r="M815" s="29" t="str">
        <f t="shared" si="118"/>
        <v/>
      </c>
      <c r="N815" s="29" t="str">
        <f t="shared" si="119"/>
        <v/>
      </c>
      <c r="O815" s="29" t="str">
        <f t="shared" si="120"/>
        <v/>
      </c>
      <c r="P815" s="33" t="str">
        <f t="shared" si="121"/>
        <v/>
      </c>
    </row>
    <row r="816" spans="5:16" x14ac:dyDescent="0.45">
      <c r="E816" s="29" t="str">
        <f t="shared" si="116"/>
        <v/>
      </c>
      <c r="L816" s="29" t="str">
        <f t="shared" si="117"/>
        <v/>
      </c>
      <c r="M816" s="29" t="str">
        <f t="shared" si="118"/>
        <v/>
      </c>
      <c r="N816" s="29" t="str">
        <f t="shared" si="119"/>
        <v/>
      </c>
      <c r="O816" s="29" t="str">
        <f t="shared" si="120"/>
        <v/>
      </c>
      <c r="P816" s="33" t="str">
        <f t="shared" si="121"/>
        <v/>
      </c>
    </row>
    <row r="817" spans="5:16" x14ac:dyDescent="0.45">
      <c r="E817" s="29" t="str">
        <f t="shared" si="116"/>
        <v/>
      </c>
      <c r="L817" s="29" t="str">
        <f t="shared" si="117"/>
        <v/>
      </c>
      <c r="M817" s="29" t="str">
        <f t="shared" si="118"/>
        <v/>
      </c>
      <c r="N817" s="29" t="str">
        <f t="shared" si="119"/>
        <v/>
      </c>
      <c r="O817" s="29" t="str">
        <f t="shared" si="120"/>
        <v/>
      </c>
      <c r="P817" s="33" t="str">
        <f t="shared" si="121"/>
        <v/>
      </c>
    </row>
    <row r="818" spans="5:16" x14ac:dyDescent="0.45">
      <c r="E818" s="29" t="str">
        <f t="shared" si="116"/>
        <v/>
      </c>
      <c r="L818" s="29" t="str">
        <f t="shared" si="117"/>
        <v/>
      </c>
      <c r="M818" s="29" t="str">
        <f t="shared" si="118"/>
        <v/>
      </c>
      <c r="N818" s="29" t="str">
        <f t="shared" si="119"/>
        <v/>
      </c>
      <c r="O818" s="29" t="str">
        <f t="shared" si="120"/>
        <v/>
      </c>
      <c r="P818" s="33" t="str">
        <f t="shared" si="121"/>
        <v/>
      </c>
    </row>
    <row r="819" spans="5:16" x14ac:dyDescent="0.45">
      <c r="E819" s="29" t="str">
        <f t="shared" si="116"/>
        <v/>
      </c>
      <c r="L819" s="29" t="str">
        <f t="shared" si="117"/>
        <v/>
      </c>
      <c r="M819" s="29" t="str">
        <f t="shared" si="118"/>
        <v/>
      </c>
      <c r="N819" s="29" t="str">
        <f t="shared" si="119"/>
        <v/>
      </c>
      <c r="O819" s="29" t="str">
        <f t="shared" si="120"/>
        <v/>
      </c>
      <c r="P819" s="33" t="str">
        <f t="shared" si="121"/>
        <v/>
      </c>
    </row>
    <row r="820" spans="5:16" x14ac:dyDescent="0.45">
      <c r="E820" s="29" t="str">
        <f t="shared" si="116"/>
        <v/>
      </c>
      <c r="L820" s="29" t="str">
        <f t="shared" si="117"/>
        <v/>
      </c>
      <c r="M820" s="29" t="str">
        <f t="shared" si="118"/>
        <v/>
      </c>
      <c r="N820" s="29" t="str">
        <f t="shared" si="119"/>
        <v/>
      </c>
      <c r="O820" s="29" t="str">
        <f t="shared" si="120"/>
        <v/>
      </c>
      <c r="P820" s="33" t="str">
        <f t="shared" si="121"/>
        <v/>
      </c>
    </row>
    <row r="821" spans="5:16" x14ac:dyDescent="0.45">
      <c r="E821" s="29" t="str">
        <f t="shared" si="116"/>
        <v/>
      </c>
      <c r="L821" s="29" t="str">
        <f t="shared" si="117"/>
        <v/>
      </c>
      <c r="M821" s="29" t="str">
        <f t="shared" si="118"/>
        <v/>
      </c>
      <c r="N821" s="29" t="str">
        <f t="shared" si="119"/>
        <v/>
      </c>
      <c r="O821" s="29" t="str">
        <f t="shared" si="120"/>
        <v/>
      </c>
      <c r="P821" s="33" t="str">
        <f t="shared" si="121"/>
        <v/>
      </c>
    </row>
    <row r="822" spans="5:16" x14ac:dyDescent="0.45">
      <c r="E822" s="29" t="str">
        <f t="shared" si="116"/>
        <v/>
      </c>
      <c r="L822" s="29" t="str">
        <f t="shared" si="117"/>
        <v/>
      </c>
      <c r="M822" s="29" t="str">
        <f t="shared" si="118"/>
        <v/>
      </c>
      <c r="N822" s="29" t="str">
        <f t="shared" si="119"/>
        <v/>
      </c>
      <c r="O822" s="29" t="str">
        <f t="shared" si="120"/>
        <v/>
      </c>
      <c r="P822" s="33" t="str">
        <f t="shared" si="121"/>
        <v/>
      </c>
    </row>
    <row r="823" spans="5:16" x14ac:dyDescent="0.45">
      <c r="E823" s="29" t="str">
        <f t="shared" si="116"/>
        <v/>
      </c>
      <c r="L823" s="29" t="str">
        <f t="shared" si="117"/>
        <v/>
      </c>
      <c r="M823" s="29" t="str">
        <f t="shared" si="118"/>
        <v/>
      </c>
      <c r="N823" s="29" t="str">
        <f t="shared" si="119"/>
        <v/>
      </c>
      <c r="O823" s="29" t="str">
        <f t="shared" si="120"/>
        <v/>
      </c>
      <c r="P823" s="33" t="str">
        <f t="shared" si="121"/>
        <v/>
      </c>
    </row>
    <row r="824" spans="5:16" x14ac:dyDescent="0.45">
      <c r="E824" s="29" t="str">
        <f t="shared" si="116"/>
        <v/>
      </c>
      <c r="L824" s="29" t="str">
        <f t="shared" si="117"/>
        <v/>
      </c>
      <c r="M824" s="29" t="str">
        <f t="shared" si="118"/>
        <v/>
      </c>
      <c r="N824" s="29" t="str">
        <f t="shared" si="119"/>
        <v/>
      </c>
      <c r="O824" s="29" t="str">
        <f t="shared" si="120"/>
        <v/>
      </c>
      <c r="P824" s="33" t="str">
        <f t="shared" si="121"/>
        <v/>
      </c>
    </row>
    <row r="825" spans="5:16" x14ac:dyDescent="0.45">
      <c r="E825" s="29" t="str">
        <f t="shared" si="116"/>
        <v/>
      </c>
      <c r="L825" s="29" t="str">
        <f t="shared" si="117"/>
        <v/>
      </c>
      <c r="M825" s="29" t="str">
        <f t="shared" si="118"/>
        <v/>
      </c>
      <c r="N825" s="29" t="str">
        <f t="shared" si="119"/>
        <v/>
      </c>
      <c r="O825" s="29" t="str">
        <f t="shared" si="120"/>
        <v/>
      </c>
      <c r="P825" s="33" t="str">
        <f t="shared" si="121"/>
        <v/>
      </c>
    </row>
    <row r="826" spans="5:16" x14ac:dyDescent="0.45">
      <c r="E826" s="29" t="str">
        <f t="shared" si="116"/>
        <v/>
      </c>
      <c r="L826" s="29" t="str">
        <f t="shared" si="117"/>
        <v/>
      </c>
      <c r="M826" s="29" t="str">
        <f t="shared" si="118"/>
        <v/>
      </c>
      <c r="N826" s="29" t="str">
        <f t="shared" si="119"/>
        <v/>
      </c>
      <c r="O826" s="29" t="str">
        <f t="shared" si="120"/>
        <v/>
      </c>
      <c r="P826" s="33" t="str">
        <f t="shared" si="121"/>
        <v/>
      </c>
    </row>
    <row r="827" spans="5:16" x14ac:dyDescent="0.45">
      <c r="E827" s="29" t="str">
        <f t="shared" si="116"/>
        <v/>
      </c>
      <c r="L827" s="29" t="str">
        <f t="shared" si="117"/>
        <v/>
      </c>
      <c r="M827" s="29" t="str">
        <f t="shared" si="118"/>
        <v/>
      </c>
      <c r="N827" s="29" t="str">
        <f t="shared" si="119"/>
        <v/>
      </c>
      <c r="O827" s="29" t="str">
        <f t="shared" si="120"/>
        <v/>
      </c>
      <c r="P827" s="33" t="str">
        <f t="shared" si="121"/>
        <v/>
      </c>
    </row>
    <row r="828" spans="5:16" x14ac:dyDescent="0.45">
      <c r="E828" s="29" t="str">
        <f t="shared" si="116"/>
        <v/>
      </c>
      <c r="L828" s="29" t="str">
        <f t="shared" si="117"/>
        <v/>
      </c>
      <c r="M828" s="29" t="str">
        <f t="shared" si="118"/>
        <v/>
      </c>
      <c r="N828" s="29" t="str">
        <f t="shared" si="119"/>
        <v/>
      </c>
      <c r="O828" s="29" t="str">
        <f t="shared" si="120"/>
        <v/>
      </c>
      <c r="P828" s="33" t="str">
        <f t="shared" si="121"/>
        <v/>
      </c>
    </row>
    <row r="829" spans="5:16" x14ac:dyDescent="0.45">
      <c r="E829" s="29" t="str">
        <f t="shared" si="116"/>
        <v/>
      </c>
      <c r="L829" s="29" t="str">
        <f t="shared" si="117"/>
        <v/>
      </c>
      <c r="M829" s="29" t="str">
        <f t="shared" si="118"/>
        <v/>
      </c>
      <c r="N829" s="29" t="str">
        <f t="shared" si="119"/>
        <v/>
      </c>
      <c r="O829" s="29" t="str">
        <f t="shared" si="120"/>
        <v/>
      </c>
      <c r="P829" s="33" t="str">
        <f t="shared" si="121"/>
        <v/>
      </c>
    </row>
    <row r="830" spans="5:16" x14ac:dyDescent="0.45">
      <c r="E830" s="29" t="str">
        <f t="shared" si="116"/>
        <v/>
      </c>
      <c r="L830" s="29" t="str">
        <f t="shared" si="117"/>
        <v/>
      </c>
      <c r="M830" s="29" t="str">
        <f t="shared" si="118"/>
        <v/>
      </c>
      <c r="N830" s="29" t="str">
        <f t="shared" si="119"/>
        <v/>
      </c>
      <c r="O830" s="29" t="str">
        <f t="shared" si="120"/>
        <v/>
      </c>
      <c r="P830" s="33" t="str">
        <f t="shared" si="121"/>
        <v/>
      </c>
    </row>
    <row r="831" spans="5:16" x14ac:dyDescent="0.45">
      <c r="E831" s="29" t="str">
        <f t="shared" si="116"/>
        <v/>
      </c>
      <c r="L831" s="29" t="str">
        <f t="shared" si="117"/>
        <v/>
      </c>
      <c r="M831" s="29" t="str">
        <f t="shared" si="118"/>
        <v/>
      </c>
      <c r="N831" s="29" t="str">
        <f t="shared" si="119"/>
        <v/>
      </c>
      <c r="O831" s="29" t="str">
        <f t="shared" si="120"/>
        <v/>
      </c>
      <c r="P831" s="33" t="str">
        <f t="shared" si="121"/>
        <v/>
      </c>
    </row>
    <row r="832" spans="5:16" x14ac:dyDescent="0.45">
      <c r="E832" s="29" t="str">
        <f t="shared" si="116"/>
        <v/>
      </c>
      <c r="L832" s="29" t="str">
        <f t="shared" si="117"/>
        <v/>
      </c>
      <c r="M832" s="29" t="str">
        <f t="shared" si="118"/>
        <v/>
      </c>
      <c r="N832" s="29" t="str">
        <f t="shared" si="119"/>
        <v/>
      </c>
      <c r="O832" s="29" t="str">
        <f t="shared" si="120"/>
        <v/>
      </c>
      <c r="P832" s="33" t="str">
        <f t="shared" si="121"/>
        <v/>
      </c>
    </row>
    <row r="833" spans="5:16" x14ac:dyDescent="0.45">
      <c r="E833" s="29" t="str">
        <f t="shared" si="116"/>
        <v/>
      </c>
      <c r="L833" s="29" t="str">
        <f t="shared" si="117"/>
        <v/>
      </c>
      <c r="M833" s="29" t="str">
        <f t="shared" si="118"/>
        <v/>
      </c>
      <c r="N833" s="29" t="str">
        <f t="shared" si="119"/>
        <v/>
      </c>
      <c r="O833" s="29" t="str">
        <f t="shared" si="120"/>
        <v/>
      </c>
      <c r="P833" s="33" t="str">
        <f t="shared" si="121"/>
        <v/>
      </c>
    </row>
    <row r="834" spans="5:16" x14ac:dyDescent="0.45">
      <c r="E834" s="29" t="str">
        <f t="shared" si="116"/>
        <v/>
      </c>
      <c r="L834" s="29" t="str">
        <f t="shared" si="117"/>
        <v/>
      </c>
      <c r="M834" s="29" t="str">
        <f t="shared" si="118"/>
        <v/>
      </c>
      <c r="N834" s="29" t="str">
        <f t="shared" si="119"/>
        <v/>
      </c>
      <c r="O834" s="29" t="str">
        <f t="shared" si="120"/>
        <v/>
      </c>
      <c r="P834" s="33" t="str">
        <f t="shared" si="121"/>
        <v/>
      </c>
    </row>
    <row r="835" spans="5:16" x14ac:dyDescent="0.45">
      <c r="E835" s="29" t="str">
        <f t="shared" si="116"/>
        <v/>
      </c>
      <c r="L835" s="29" t="str">
        <f t="shared" si="117"/>
        <v/>
      </c>
      <c r="M835" s="29" t="str">
        <f t="shared" si="118"/>
        <v/>
      </c>
      <c r="N835" s="29" t="str">
        <f t="shared" si="119"/>
        <v/>
      </c>
      <c r="O835" s="29" t="str">
        <f t="shared" si="120"/>
        <v/>
      </c>
      <c r="P835" s="33" t="str">
        <f t="shared" si="121"/>
        <v/>
      </c>
    </row>
    <row r="836" spans="5:16" x14ac:dyDescent="0.45">
      <c r="E836" s="29" t="str">
        <f t="shared" si="116"/>
        <v/>
      </c>
      <c r="L836" s="29" t="str">
        <f t="shared" si="117"/>
        <v/>
      </c>
      <c r="M836" s="29" t="str">
        <f t="shared" si="118"/>
        <v/>
      </c>
      <c r="N836" s="29" t="str">
        <f t="shared" si="119"/>
        <v/>
      </c>
      <c r="O836" s="29" t="str">
        <f t="shared" si="120"/>
        <v/>
      </c>
      <c r="P836" s="33" t="str">
        <f t="shared" si="121"/>
        <v/>
      </c>
    </row>
    <row r="837" spans="5:16" x14ac:dyDescent="0.45">
      <c r="E837" s="29" t="str">
        <f t="shared" ref="E837:E850" si="122">IF(G837="Y",AG837,"")</f>
        <v/>
      </c>
      <c r="L837" s="29" t="str">
        <f t="shared" ref="L837:L850" si="123">IF(G837="Y", (P837*E837),(""))</f>
        <v/>
      </c>
      <c r="M837" s="29" t="str">
        <f t="shared" ref="M837:M850" si="124">IF(G837="Y", (L837*2),(""))</f>
        <v/>
      </c>
      <c r="N837" s="29" t="str">
        <f t="shared" ref="N837:N850" si="125">IF(G837="Y", (L837*3),(""))</f>
        <v/>
      </c>
      <c r="O837" s="29" t="str">
        <f t="shared" ref="O837:O850" si="126">IF(G837="Y", (L837*4),(""))</f>
        <v/>
      </c>
      <c r="P837" s="33" t="str">
        <f t="shared" ref="P837:P850" si="127">IF(Q837&gt;0,((AcctSize/Q837)/H837),(""))</f>
        <v/>
      </c>
    </row>
    <row r="838" spans="5:16" x14ac:dyDescent="0.45">
      <c r="E838" s="29" t="str">
        <f t="shared" si="122"/>
        <v/>
      </c>
      <c r="L838" s="29" t="str">
        <f t="shared" si="123"/>
        <v/>
      </c>
      <c r="M838" s="29" t="str">
        <f t="shared" si="124"/>
        <v/>
      </c>
      <c r="N838" s="29" t="str">
        <f t="shared" si="125"/>
        <v/>
      </c>
      <c r="O838" s="29" t="str">
        <f t="shared" si="126"/>
        <v/>
      </c>
      <c r="P838" s="33" t="str">
        <f t="shared" si="127"/>
        <v/>
      </c>
    </row>
    <row r="839" spans="5:16" x14ac:dyDescent="0.45">
      <c r="E839" s="29" t="str">
        <f t="shared" si="122"/>
        <v/>
      </c>
      <c r="L839" s="29" t="str">
        <f t="shared" si="123"/>
        <v/>
      </c>
      <c r="M839" s="29" t="str">
        <f t="shared" si="124"/>
        <v/>
      </c>
      <c r="N839" s="29" t="str">
        <f t="shared" si="125"/>
        <v/>
      </c>
      <c r="O839" s="29" t="str">
        <f t="shared" si="126"/>
        <v/>
      </c>
      <c r="P839" s="33" t="str">
        <f t="shared" si="127"/>
        <v/>
      </c>
    </row>
    <row r="840" spans="5:16" x14ac:dyDescent="0.45">
      <c r="E840" s="29" t="str">
        <f t="shared" si="122"/>
        <v/>
      </c>
      <c r="L840" s="29" t="str">
        <f t="shared" si="123"/>
        <v/>
      </c>
      <c r="M840" s="29" t="str">
        <f t="shared" si="124"/>
        <v/>
      </c>
      <c r="N840" s="29" t="str">
        <f t="shared" si="125"/>
        <v/>
      </c>
      <c r="O840" s="29" t="str">
        <f t="shared" si="126"/>
        <v/>
      </c>
      <c r="P840" s="33" t="str">
        <f t="shared" si="127"/>
        <v/>
      </c>
    </row>
    <row r="841" spans="5:16" x14ac:dyDescent="0.45">
      <c r="E841" s="29" t="str">
        <f t="shared" si="122"/>
        <v/>
      </c>
      <c r="L841" s="29" t="str">
        <f t="shared" si="123"/>
        <v/>
      </c>
      <c r="M841" s="29" t="str">
        <f t="shared" si="124"/>
        <v/>
      </c>
      <c r="N841" s="29" t="str">
        <f t="shared" si="125"/>
        <v/>
      </c>
      <c r="O841" s="29" t="str">
        <f t="shared" si="126"/>
        <v/>
      </c>
      <c r="P841" s="33" t="str">
        <f t="shared" si="127"/>
        <v/>
      </c>
    </row>
    <row r="842" spans="5:16" x14ac:dyDescent="0.45">
      <c r="E842" s="29" t="str">
        <f t="shared" si="122"/>
        <v/>
      </c>
      <c r="L842" s="29" t="str">
        <f t="shared" si="123"/>
        <v/>
      </c>
      <c r="M842" s="29" t="str">
        <f t="shared" si="124"/>
        <v/>
      </c>
      <c r="N842" s="29" t="str">
        <f t="shared" si="125"/>
        <v/>
      </c>
      <c r="O842" s="29" t="str">
        <f t="shared" si="126"/>
        <v/>
      </c>
      <c r="P842" s="33" t="str">
        <f t="shared" si="127"/>
        <v/>
      </c>
    </row>
    <row r="843" spans="5:16" x14ac:dyDescent="0.45">
      <c r="E843" s="29" t="str">
        <f t="shared" si="122"/>
        <v/>
      </c>
      <c r="L843" s="29" t="str">
        <f t="shared" si="123"/>
        <v/>
      </c>
      <c r="M843" s="29" t="str">
        <f t="shared" si="124"/>
        <v/>
      </c>
      <c r="N843" s="29" t="str">
        <f t="shared" si="125"/>
        <v/>
      </c>
      <c r="O843" s="29" t="str">
        <f t="shared" si="126"/>
        <v/>
      </c>
      <c r="P843" s="33" t="str">
        <f t="shared" si="127"/>
        <v/>
      </c>
    </row>
    <row r="844" spans="5:16" x14ac:dyDescent="0.45">
      <c r="E844" s="29" t="str">
        <f t="shared" si="122"/>
        <v/>
      </c>
      <c r="L844" s="29" t="str">
        <f t="shared" si="123"/>
        <v/>
      </c>
      <c r="M844" s="29" t="str">
        <f t="shared" si="124"/>
        <v/>
      </c>
      <c r="N844" s="29" t="str">
        <f t="shared" si="125"/>
        <v/>
      </c>
      <c r="O844" s="29" t="str">
        <f t="shared" si="126"/>
        <v/>
      </c>
      <c r="P844" s="33" t="str">
        <f t="shared" si="127"/>
        <v/>
      </c>
    </row>
    <row r="845" spans="5:16" x14ac:dyDescent="0.45">
      <c r="E845" s="29" t="str">
        <f t="shared" si="122"/>
        <v/>
      </c>
      <c r="L845" s="29" t="str">
        <f t="shared" si="123"/>
        <v/>
      </c>
      <c r="M845" s="29" t="str">
        <f t="shared" si="124"/>
        <v/>
      </c>
      <c r="N845" s="29" t="str">
        <f t="shared" si="125"/>
        <v/>
      </c>
      <c r="O845" s="29" t="str">
        <f t="shared" si="126"/>
        <v/>
      </c>
      <c r="P845" s="33" t="str">
        <f t="shared" si="127"/>
        <v/>
      </c>
    </row>
    <row r="846" spans="5:16" x14ac:dyDescent="0.45">
      <c r="E846" s="29" t="str">
        <f t="shared" si="122"/>
        <v/>
      </c>
      <c r="L846" s="29" t="str">
        <f t="shared" si="123"/>
        <v/>
      </c>
      <c r="M846" s="29" t="str">
        <f t="shared" si="124"/>
        <v/>
      </c>
      <c r="N846" s="29" t="str">
        <f t="shared" si="125"/>
        <v/>
      </c>
      <c r="O846" s="29" t="str">
        <f t="shared" si="126"/>
        <v/>
      </c>
      <c r="P846" s="33" t="str">
        <f t="shared" si="127"/>
        <v/>
      </c>
    </row>
    <row r="847" spans="5:16" x14ac:dyDescent="0.45">
      <c r="E847" s="29" t="str">
        <f t="shared" si="122"/>
        <v/>
      </c>
      <c r="L847" s="29" t="str">
        <f t="shared" si="123"/>
        <v/>
      </c>
      <c r="M847" s="29" t="str">
        <f t="shared" si="124"/>
        <v/>
      </c>
      <c r="N847" s="29" t="str">
        <f t="shared" si="125"/>
        <v/>
      </c>
      <c r="O847" s="29" t="str">
        <f t="shared" si="126"/>
        <v/>
      </c>
      <c r="P847" s="33" t="str">
        <f t="shared" si="127"/>
        <v/>
      </c>
    </row>
    <row r="848" spans="5:16" x14ac:dyDescent="0.45">
      <c r="E848" s="29" t="str">
        <f t="shared" si="122"/>
        <v/>
      </c>
      <c r="L848" s="29" t="str">
        <f t="shared" si="123"/>
        <v/>
      </c>
      <c r="M848" s="29" t="str">
        <f t="shared" si="124"/>
        <v/>
      </c>
      <c r="N848" s="29" t="str">
        <f t="shared" si="125"/>
        <v/>
      </c>
      <c r="O848" s="29" t="str">
        <f t="shared" si="126"/>
        <v/>
      </c>
      <c r="P848" s="33" t="str">
        <f t="shared" si="127"/>
        <v/>
      </c>
    </row>
    <row r="849" spans="5:16" x14ac:dyDescent="0.45">
      <c r="E849" s="29" t="str">
        <f t="shared" si="122"/>
        <v/>
      </c>
      <c r="L849" s="29" t="str">
        <f t="shared" si="123"/>
        <v/>
      </c>
      <c r="M849" s="29" t="str">
        <f t="shared" si="124"/>
        <v/>
      </c>
      <c r="N849" s="29" t="str">
        <f t="shared" si="125"/>
        <v/>
      </c>
      <c r="O849" s="29" t="str">
        <f t="shared" si="126"/>
        <v/>
      </c>
      <c r="P849" s="33" t="str">
        <f t="shared" si="127"/>
        <v/>
      </c>
    </row>
    <row r="850" spans="5:16" x14ac:dyDescent="0.45">
      <c r="E850" s="29" t="str">
        <f t="shared" si="122"/>
        <v/>
      </c>
      <c r="L850" s="29" t="str">
        <f t="shared" si="123"/>
        <v/>
      </c>
      <c r="M850" s="29" t="str">
        <f t="shared" si="124"/>
        <v/>
      </c>
      <c r="N850" s="29" t="str">
        <f t="shared" si="125"/>
        <v/>
      </c>
      <c r="O850" s="29" t="str">
        <f t="shared" si="126"/>
        <v/>
      </c>
      <c r="P850" s="33" t="str">
        <f t="shared" si="127"/>
        <v/>
      </c>
    </row>
  </sheetData>
  <sheetProtection selectLockedCells="1"/>
  <sortState ref="A3:L47">
    <sortCondition ref="A3:A47"/>
    <sortCondition ref="B3:B47"/>
  </sortState>
  <mergeCells count="10">
    <mergeCell ref="T81:V81"/>
    <mergeCell ref="T3:V3"/>
    <mergeCell ref="T19:V19"/>
    <mergeCell ref="T35:V35"/>
    <mergeCell ref="T51:V51"/>
    <mergeCell ref="T75:V75"/>
    <mergeCell ref="T57:V57"/>
    <mergeCell ref="T58:V58"/>
    <mergeCell ref="T66:V66"/>
    <mergeCell ref="T67:V67"/>
  </mergeCells>
  <pageMargins left="0.7" right="0.7" top="0.75" bottom="0.75" header="0.3" footer="0.3"/>
  <pageSetup scale="2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5">
    <pageSetUpPr fitToPage="1"/>
  </sheetPr>
  <dimension ref="A1:AG388"/>
  <sheetViews>
    <sheetView showGridLines="0" topLeftCell="A28" workbookViewId="0">
      <selection activeCell="D44" sqref="D44"/>
    </sheetView>
  </sheetViews>
  <sheetFormatPr defaultRowHeight="14.25" x14ac:dyDescent="0.45"/>
  <cols>
    <col min="1" max="1" width="10.59765625" style="45" bestFit="1" customWidth="1"/>
    <col min="2" max="2" width="13.59765625" style="45" customWidth="1"/>
    <col min="3" max="3" width="12.59765625" style="45" customWidth="1"/>
    <col min="4" max="4" width="14.1328125" style="45" customWidth="1"/>
    <col min="5" max="5" width="12.59765625" style="45" customWidth="1"/>
    <col min="6" max="6" width="9.06640625" style="45"/>
    <col min="7" max="7" width="10" style="46" customWidth="1"/>
    <col min="8" max="8" width="13.59765625" style="45" customWidth="1"/>
    <col min="9" max="9" width="13.3984375" style="45" customWidth="1"/>
    <col min="10" max="10" width="22.1328125" style="45" customWidth="1"/>
    <col min="11" max="17" width="12.59765625" style="45" customWidth="1"/>
    <col min="18" max="19" width="1.59765625" style="45" customWidth="1"/>
    <col min="20" max="20" width="11.59765625" style="45" customWidth="1"/>
    <col min="21" max="21" width="1.86328125" style="45" customWidth="1"/>
    <col min="22" max="22" width="13.59765625" style="45" customWidth="1"/>
    <col min="23" max="23" width="2.3984375" style="45" customWidth="1"/>
    <col min="24" max="32" width="9.06640625" style="45"/>
    <col min="33" max="33" width="14" style="50" customWidth="1"/>
    <col min="34" max="16384" width="9.06640625" style="45"/>
  </cols>
  <sheetData>
    <row r="1" spans="1:33" ht="19.5" x14ac:dyDescent="0.6">
      <c r="L1" s="47" t="s">
        <v>35</v>
      </c>
      <c r="M1" s="48" t="s">
        <v>35</v>
      </c>
      <c r="N1" s="48" t="s">
        <v>35</v>
      </c>
      <c r="O1" s="47" t="s">
        <v>35</v>
      </c>
      <c r="Q1" s="49"/>
    </row>
    <row r="2" spans="1:33" ht="19.899999999999999" thickBot="1" x14ac:dyDescent="0.65">
      <c r="A2" s="51" t="s">
        <v>0</v>
      </c>
      <c r="B2" s="51" t="s">
        <v>1</v>
      </c>
      <c r="C2" s="51" t="s">
        <v>2</v>
      </c>
      <c r="D2" s="51" t="s">
        <v>29</v>
      </c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2" t="s">
        <v>37</v>
      </c>
      <c r="M2" s="53" t="s">
        <v>39</v>
      </c>
      <c r="N2" s="53" t="s">
        <v>38</v>
      </c>
      <c r="O2" s="52" t="s">
        <v>40</v>
      </c>
      <c r="P2" s="51" t="s">
        <v>36</v>
      </c>
      <c r="Q2" s="51" t="s">
        <v>48</v>
      </c>
    </row>
    <row r="3" spans="1:33" ht="14.65" thickTop="1" x14ac:dyDescent="0.45">
      <c r="A3" s="54">
        <v>43010</v>
      </c>
      <c r="B3" s="45" t="s">
        <v>382</v>
      </c>
      <c r="C3" s="45" t="s">
        <v>33</v>
      </c>
      <c r="E3" s="46">
        <f>IF(G3="Y",AG3,"")</f>
        <v>0.29999999999999716</v>
      </c>
      <c r="F3" s="45" t="s">
        <v>61</v>
      </c>
      <c r="G3" s="46" t="s">
        <v>69</v>
      </c>
      <c r="H3" s="46">
        <v>42.75</v>
      </c>
      <c r="I3" s="46">
        <v>42.27</v>
      </c>
      <c r="J3" s="45">
        <v>43.36</v>
      </c>
      <c r="K3" s="46">
        <v>43.05</v>
      </c>
      <c r="L3" s="46">
        <f t="shared" ref="L3:L66" si="0">IF(G3="Y", (P3*E3),(""))</f>
        <v>70.175438596490565</v>
      </c>
      <c r="M3" s="46">
        <f t="shared" ref="M3:M66" si="1">IF(G3="Y", (L3*2),(""))</f>
        <v>140.35087719298113</v>
      </c>
      <c r="N3" s="46">
        <f t="shared" ref="N3:N66" si="2">IF(G3="Y", (L3*3),(""))</f>
        <v>210.52631578947171</v>
      </c>
      <c r="O3" s="46">
        <f t="shared" ref="O3:O66" si="3">IF(G3="Y", (L3*4),(""))</f>
        <v>280.70175438596226</v>
      </c>
      <c r="P3" s="55">
        <f t="shared" ref="P3:P66" si="4">IF(Q3&gt;0,((AcctSize/Q3)/H3),(""))</f>
        <v>233.91812865497076</v>
      </c>
      <c r="Q3" s="45">
        <v>5</v>
      </c>
      <c r="T3" s="80" t="s">
        <v>10</v>
      </c>
      <c r="U3" s="80"/>
      <c r="V3" s="80"/>
      <c r="AG3" s="56">
        <f>IF(F3="L",(K3-H3),(H3-K3))</f>
        <v>0.29999999999999716</v>
      </c>
    </row>
    <row r="4" spans="1:33" x14ac:dyDescent="0.45">
      <c r="A4" s="54">
        <v>43010</v>
      </c>
      <c r="B4" s="45" t="s">
        <v>387</v>
      </c>
      <c r="C4" s="45" t="s">
        <v>98</v>
      </c>
      <c r="E4" s="46" t="str">
        <f>IF(G4="Y",AG4,"")</f>
        <v/>
      </c>
      <c r="F4" s="45" t="s">
        <v>61</v>
      </c>
      <c r="G4" s="46" t="s">
        <v>34</v>
      </c>
      <c r="H4" s="46">
        <v>84.97</v>
      </c>
      <c r="I4" s="46">
        <v>84.48</v>
      </c>
      <c r="J4" s="45">
        <v>85.53</v>
      </c>
      <c r="K4" s="46"/>
      <c r="L4" s="46" t="str">
        <f t="shared" si="0"/>
        <v/>
      </c>
      <c r="M4" s="46" t="str">
        <f t="shared" si="1"/>
        <v/>
      </c>
      <c r="N4" s="46" t="str">
        <f t="shared" si="2"/>
        <v/>
      </c>
      <c r="O4" s="46" t="str">
        <f t="shared" si="3"/>
        <v/>
      </c>
      <c r="P4" s="55">
        <f t="shared" si="4"/>
        <v>117.68859597505002</v>
      </c>
      <c r="Q4" s="45">
        <v>5</v>
      </c>
      <c r="T4" s="45" t="s">
        <v>11</v>
      </c>
      <c r="V4" s="45">
        <f>COUNTIF(C3:C1048576,"FB")</f>
        <v>36</v>
      </c>
      <c r="AG4" s="56">
        <f t="shared" ref="AG4:AG7" si="5">IF(F4="L",(K4-H4),(H4-K4))</f>
        <v>-84.97</v>
      </c>
    </row>
    <row r="5" spans="1:33" x14ac:dyDescent="0.45">
      <c r="A5" s="54">
        <v>43010</v>
      </c>
      <c r="B5" s="45" t="s">
        <v>154</v>
      </c>
      <c r="C5" s="45" t="s">
        <v>73</v>
      </c>
      <c r="E5" s="46">
        <f t="shared" ref="E5:E68" si="6">IF(G5="Y",AG5,"")</f>
        <v>0.55000000000000426</v>
      </c>
      <c r="F5" s="45" t="s">
        <v>32</v>
      </c>
      <c r="G5" s="46" t="s">
        <v>69</v>
      </c>
      <c r="H5" s="46">
        <v>53.28</v>
      </c>
      <c r="I5" s="46">
        <v>53.63</v>
      </c>
      <c r="J5" s="57">
        <v>52.73</v>
      </c>
      <c r="K5" s="46">
        <v>52.73</v>
      </c>
      <c r="L5" s="46">
        <f t="shared" si="0"/>
        <v>103.22822822822903</v>
      </c>
      <c r="M5" s="46">
        <f t="shared" si="1"/>
        <v>206.45645645645806</v>
      </c>
      <c r="N5" s="46">
        <f t="shared" si="2"/>
        <v>309.68468468468711</v>
      </c>
      <c r="O5" s="46">
        <f t="shared" si="3"/>
        <v>412.91291291291611</v>
      </c>
      <c r="P5" s="55">
        <f t="shared" si="4"/>
        <v>187.68768768768768</v>
      </c>
      <c r="Q5" s="45">
        <v>5</v>
      </c>
      <c r="T5" s="45" t="s">
        <v>12</v>
      </c>
      <c r="V5" s="45">
        <f>COUNTIF(C3:C1048576,"IF")</f>
        <v>38</v>
      </c>
      <c r="AG5" s="56">
        <f t="shared" si="5"/>
        <v>0.55000000000000426</v>
      </c>
    </row>
    <row r="6" spans="1:33" x14ac:dyDescent="0.45">
      <c r="A6" s="54">
        <v>43010</v>
      </c>
      <c r="B6" s="45" t="s">
        <v>240</v>
      </c>
      <c r="C6" s="45" t="s">
        <v>73</v>
      </c>
      <c r="E6" s="46" t="str">
        <f t="shared" si="6"/>
        <v/>
      </c>
      <c r="F6" s="45" t="s">
        <v>32</v>
      </c>
      <c r="G6" s="46" t="s">
        <v>34</v>
      </c>
      <c r="H6" s="46">
        <v>75.45</v>
      </c>
      <c r="I6" s="46">
        <v>75.95</v>
      </c>
      <c r="J6" s="57">
        <v>74.83</v>
      </c>
      <c r="K6" s="46"/>
      <c r="L6" s="46" t="str">
        <f t="shared" si="0"/>
        <v/>
      </c>
      <c r="M6" s="46" t="str">
        <f t="shared" si="1"/>
        <v/>
      </c>
      <c r="N6" s="46" t="str">
        <f t="shared" si="2"/>
        <v/>
      </c>
      <c r="O6" s="46" t="str">
        <f t="shared" si="3"/>
        <v/>
      </c>
      <c r="P6" s="55">
        <f t="shared" si="4"/>
        <v>132.53810470510271</v>
      </c>
      <c r="Q6" s="45">
        <v>5</v>
      </c>
      <c r="T6" s="45" t="s">
        <v>13</v>
      </c>
      <c r="V6" s="45">
        <f>COUNTIF(C3:C1048576,"LD")</f>
        <v>10</v>
      </c>
      <c r="AG6" s="56">
        <f t="shared" si="5"/>
        <v>75.45</v>
      </c>
    </row>
    <row r="7" spans="1:33" x14ac:dyDescent="0.45">
      <c r="A7" s="54">
        <v>43010</v>
      </c>
      <c r="B7" s="45" t="s">
        <v>423</v>
      </c>
      <c r="C7" s="45" t="s">
        <v>73</v>
      </c>
      <c r="E7" s="46">
        <f t="shared" si="6"/>
        <v>-0.37999999999999545</v>
      </c>
      <c r="F7" s="45" t="s">
        <v>32</v>
      </c>
      <c r="G7" s="46" t="s">
        <v>69</v>
      </c>
      <c r="H7" s="46">
        <v>76.52000000000001</v>
      </c>
      <c r="I7" s="46">
        <v>76.900000000000006</v>
      </c>
      <c r="J7" s="57">
        <v>75.900000000000006</v>
      </c>
      <c r="K7" s="46">
        <v>76.900000000000006</v>
      </c>
      <c r="L7" s="46">
        <f t="shared" si="0"/>
        <v>-49.660219550443728</v>
      </c>
      <c r="M7" s="46">
        <f t="shared" si="1"/>
        <v>-99.320439100887455</v>
      </c>
      <c r="N7" s="46">
        <f t="shared" si="2"/>
        <v>-148.98065865133117</v>
      </c>
      <c r="O7" s="46">
        <f t="shared" si="3"/>
        <v>-198.64087820177491</v>
      </c>
      <c r="P7" s="55">
        <f t="shared" si="4"/>
        <v>130.68478829064296</v>
      </c>
      <c r="Q7" s="45">
        <v>5</v>
      </c>
      <c r="T7" s="45" t="s">
        <v>14</v>
      </c>
      <c r="V7" s="45">
        <f>COUNTIF(C3:C1048576,"32")</f>
        <v>1</v>
      </c>
      <c r="AG7" s="56">
        <f t="shared" si="5"/>
        <v>-0.37999999999999545</v>
      </c>
    </row>
    <row r="8" spans="1:33" x14ac:dyDescent="0.45">
      <c r="A8" s="54">
        <v>43011</v>
      </c>
      <c r="B8" s="45" t="s">
        <v>154</v>
      </c>
      <c r="C8" s="45" t="s">
        <v>33</v>
      </c>
      <c r="E8" s="46" t="str">
        <f t="shared" si="6"/>
        <v/>
      </c>
      <c r="F8" s="45" t="s">
        <v>32</v>
      </c>
      <c r="G8" s="46" t="s">
        <v>34</v>
      </c>
      <c r="H8" s="46">
        <v>51.76</v>
      </c>
      <c r="I8" s="46">
        <v>52.13</v>
      </c>
      <c r="J8" s="57">
        <v>50.99</v>
      </c>
      <c r="K8" s="46"/>
      <c r="L8" s="46" t="str">
        <f t="shared" si="0"/>
        <v/>
      </c>
      <c r="M8" s="46" t="str">
        <f t="shared" si="1"/>
        <v/>
      </c>
      <c r="N8" s="46" t="str">
        <f t="shared" si="2"/>
        <v/>
      </c>
      <c r="O8" s="46" t="str">
        <f t="shared" si="3"/>
        <v/>
      </c>
      <c r="P8" s="55">
        <f t="shared" si="4"/>
        <v>193.19938176197837</v>
      </c>
      <c r="Q8" s="45">
        <v>5</v>
      </c>
      <c r="T8" s="45" t="s">
        <v>15</v>
      </c>
      <c r="V8" s="45">
        <f>COUNTIF(C3:C1048576,"BS")</f>
        <v>0</v>
      </c>
      <c r="AG8" s="56">
        <f t="shared" ref="AG8:AG39" si="7">IF(F8="L",(K8-H8),(H8-K8))</f>
        <v>51.76</v>
      </c>
    </row>
    <row r="9" spans="1:33" x14ac:dyDescent="0.45">
      <c r="A9" s="54">
        <v>43011</v>
      </c>
      <c r="B9" s="45" t="s">
        <v>424</v>
      </c>
      <c r="C9" s="45" t="s">
        <v>98</v>
      </c>
      <c r="E9" s="46" t="str">
        <f t="shared" si="6"/>
        <v/>
      </c>
      <c r="F9" s="45" t="s">
        <v>61</v>
      </c>
      <c r="G9" s="46" t="s">
        <v>34</v>
      </c>
      <c r="H9" s="46">
        <v>50.11</v>
      </c>
      <c r="I9" s="46">
        <v>49.67</v>
      </c>
      <c r="J9" s="57">
        <v>50.71</v>
      </c>
      <c r="K9" s="46"/>
      <c r="L9" s="46" t="str">
        <f t="shared" si="0"/>
        <v/>
      </c>
      <c r="M9" s="46" t="str">
        <f t="shared" si="1"/>
        <v/>
      </c>
      <c r="N9" s="46" t="str">
        <f t="shared" si="2"/>
        <v/>
      </c>
      <c r="O9" s="46" t="str">
        <f t="shared" si="3"/>
        <v/>
      </c>
      <c r="P9" s="55">
        <f t="shared" si="4"/>
        <v>199.56096587507483</v>
      </c>
      <c r="Q9" s="45">
        <v>5</v>
      </c>
      <c r="T9" s="45" t="s">
        <v>16</v>
      </c>
      <c r="V9" s="45">
        <f>COUNTIF(C3:C1048576,"SH")</f>
        <v>6</v>
      </c>
      <c r="AG9" s="56">
        <f t="shared" si="7"/>
        <v>-50.11</v>
      </c>
    </row>
    <row r="10" spans="1:33" x14ac:dyDescent="0.45">
      <c r="A10" s="54">
        <v>43011</v>
      </c>
      <c r="B10" s="45" t="s">
        <v>420</v>
      </c>
      <c r="C10" s="45" t="s">
        <v>73</v>
      </c>
      <c r="E10" s="46" t="str">
        <f t="shared" si="6"/>
        <v/>
      </c>
      <c r="F10" s="45" t="s">
        <v>32</v>
      </c>
      <c r="G10" s="46" t="s">
        <v>34</v>
      </c>
      <c r="H10" s="46">
        <v>39.6</v>
      </c>
      <c r="I10" s="46">
        <v>40.06</v>
      </c>
      <c r="J10" s="57">
        <v>39.03</v>
      </c>
      <c r="K10" s="46"/>
      <c r="L10" s="46" t="str">
        <f t="shared" si="0"/>
        <v/>
      </c>
      <c r="M10" s="46" t="str">
        <f t="shared" si="1"/>
        <v/>
      </c>
      <c r="N10" s="46" t="str">
        <f t="shared" si="2"/>
        <v/>
      </c>
      <c r="O10" s="46" t="str">
        <f t="shared" si="3"/>
        <v/>
      </c>
      <c r="P10" s="55">
        <f t="shared" si="4"/>
        <v>252.52525252525251</v>
      </c>
      <c r="Q10" s="45">
        <v>5</v>
      </c>
      <c r="T10" s="45" t="s">
        <v>17</v>
      </c>
      <c r="V10" s="45">
        <f>COUNTIF(C3:C1048576,"DH")</f>
        <v>2</v>
      </c>
      <c r="AG10" s="56">
        <f t="shared" si="7"/>
        <v>39.6</v>
      </c>
    </row>
    <row r="11" spans="1:33" x14ac:dyDescent="0.45">
      <c r="A11" s="54">
        <v>43011</v>
      </c>
      <c r="B11" s="45" t="s">
        <v>425</v>
      </c>
      <c r="C11" s="45" t="s">
        <v>33</v>
      </c>
      <c r="E11" s="46">
        <f t="shared" si="6"/>
        <v>-0.32000000000000739</v>
      </c>
      <c r="F11" s="45" t="s">
        <v>61</v>
      </c>
      <c r="G11" s="46" t="s">
        <v>69</v>
      </c>
      <c r="H11" s="46">
        <v>60.550000000000004</v>
      </c>
      <c r="I11" s="46">
        <v>60.23</v>
      </c>
      <c r="J11" s="57">
        <v>60.94</v>
      </c>
      <c r="K11" s="46">
        <v>60.23</v>
      </c>
      <c r="L11" s="46">
        <f t="shared" si="0"/>
        <v>-52.848885218828627</v>
      </c>
      <c r="M11" s="46">
        <f t="shared" si="1"/>
        <v>-105.69777043765725</v>
      </c>
      <c r="N11" s="46">
        <f t="shared" si="2"/>
        <v>-158.54665565648588</v>
      </c>
      <c r="O11" s="46">
        <f t="shared" si="3"/>
        <v>-211.39554087531451</v>
      </c>
      <c r="P11" s="55">
        <f t="shared" si="4"/>
        <v>165.15276630883565</v>
      </c>
      <c r="Q11" s="45">
        <v>5</v>
      </c>
      <c r="T11" s="45" t="s">
        <v>19</v>
      </c>
      <c r="V11" s="45">
        <f>COUNTIF(C3:C1048576,"S")</f>
        <v>0</v>
      </c>
      <c r="AG11" s="56">
        <f t="shared" si="7"/>
        <v>-0.32000000000000739</v>
      </c>
    </row>
    <row r="12" spans="1:33" x14ac:dyDescent="0.45">
      <c r="A12" s="54">
        <v>43011</v>
      </c>
      <c r="B12" s="45" t="s">
        <v>204</v>
      </c>
      <c r="C12" s="45" t="s">
        <v>73</v>
      </c>
      <c r="E12" s="46">
        <f t="shared" ref="E12" si="8">IF(G12="Y",AG12,"")</f>
        <v>-0.26999999999999602</v>
      </c>
      <c r="F12" s="45" t="s">
        <v>32</v>
      </c>
      <c r="G12" s="46" t="s">
        <v>69</v>
      </c>
      <c r="H12" s="46">
        <v>67.850000000000009</v>
      </c>
      <c r="I12" s="46">
        <v>68.12</v>
      </c>
      <c r="J12" s="57">
        <v>67.37</v>
      </c>
      <c r="K12" s="46">
        <v>68.12</v>
      </c>
      <c r="L12" s="46">
        <f t="shared" ref="L12" si="9">IF(G12="Y", (P12*E12),(""))</f>
        <v>-39.793662490787916</v>
      </c>
      <c r="M12" s="46">
        <f t="shared" ref="M12" si="10">IF(G12="Y", (L12*2),(""))</f>
        <v>-79.587324981575833</v>
      </c>
      <c r="N12" s="46">
        <f t="shared" ref="N12" si="11">IF(G12="Y", (L12*3),(""))</f>
        <v>-119.38098747236376</v>
      </c>
      <c r="O12" s="46">
        <f t="shared" ref="O12" si="12">IF(G12="Y", (L12*4),(""))</f>
        <v>-159.17464996315167</v>
      </c>
      <c r="P12" s="55">
        <f t="shared" ref="P12" si="13">IF(Q12&gt;0,((AcctSize/Q12)/H12),(""))</f>
        <v>147.38393515106853</v>
      </c>
      <c r="Q12" s="45">
        <v>5</v>
      </c>
      <c r="AG12" s="56">
        <f t="shared" si="7"/>
        <v>-0.26999999999999602</v>
      </c>
    </row>
    <row r="13" spans="1:33" x14ac:dyDescent="0.45">
      <c r="A13" s="54">
        <v>43011</v>
      </c>
      <c r="B13" s="45" t="s">
        <v>204</v>
      </c>
      <c r="C13" s="45" t="s">
        <v>73</v>
      </c>
      <c r="E13" s="46">
        <f t="shared" ref="E13" si="14">IF(G13="Y",AG13,"")</f>
        <v>0.48000000000000398</v>
      </c>
      <c r="F13" s="45" t="s">
        <v>32</v>
      </c>
      <c r="G13" s="46" t="s">
        <v>69</v>
      </c>
      <c r="H13" s="46">
        <v>67.850000000000009</v>
      </c>
      <c r="I13" s="46">
        <v>68.12</v>
      </c>
      <c r="J13" s="57">
        <v>67.37</v>
      </c>
      <c r="K13" s="46">
        <v>67.37</v>
      </c>
      <c r="L13" s="46">
        <f t="shared" ref="L13" si="15">IF(G13="Y", (P13*E13),(""))</f>
        <v>70.744288872513479</v>
      </c>
      <c r="M13" s="46">
        <f t="shared" ref="M13" si="16">IF(G13="Y", (L13*2),(""))</f>
        <v>141.48857774502696</v>
      </c>
      <c r="N13" s="46">
        <f t="shared" ref="N13" si="17">IF(G13="Y", (L13*3),(""))</f>
        <v>212.23286661754042</v>
      </c>
      <c r="O13" s="46">
        <f t="shared" ref="O13" si="18">IF(G13="Y", (L13*4),(""))</f>
        <v>282.97715549005392</v>
      </c>
      <c r="P13" s="55">
        <f t="shared" ref="P13" si="19">IF(Q13&gt;0,((AcctSize/Q13)/H13),(""))</f>
        <v>147.38393515106853</v>
      </c>
      <c r="Q13" s="45">
        <v>5</v>
      </c>
      <c r="AG13" s="56">
        <f t="shared" si="7"/>
        <v>0.48000000000000398</v>
      </c>
    </row>
    <row r="14" spans="1:33" x14ac:dyDescent="0.45">
      <c r="A14" s="54">
        <v>43012</v>
      </c>
      <c r="B14" s="45" t="s">
        <v>220</v>
      </c>
      <c r="C14" s="45" t="s">
        <v>139</v>
      </c>
      <c r="E14" s="46" t="str">
        <f t="shared" si="6"/>
        <v/>
      </c>
      <c r="F14" s="45" t="s">
        <v>32</v>
      </c>
      <c r="G14" s="46" t="s">
        <v>34</v>
      </c>
      <c r="H14" s="46">
        <v>38.39</v>
      </c>
      <c r="I14" s="46">
        <v>38.74</v>
      </c>
      <c r="J14" s="57">
        <v>37.89</v>
      </c>
      <c r="K14" s="46"/>
      <c r="L14" s="46" t="str">
        <f t="shared" si="0"/>
        <v/>
      </c>
      <c r="M14" s="46" t="str">
        <f t="shared" si="1"/>
        <v/>
      </c>
      <c r="N14" s="46" t="str">
        <f t="shared" si="2"/>
        <v/>
      </c>
      <c r="O14" s="46" t="str">
        <f t="shared" si="3"/>
        <v/>
      </c>
      <c r="P14" s="55">
        <f t="shared" si="4"/>
        <v>260.48450117218027</v>
      </c>
      <c r="Q14" s="45">
        <v>5</v>
      </c>
      <c r="AG14" s="56">
        <f t="shared" si="7"/>
        <v>38.39</v>
      </c>
    </row>
    <row r="15" spans="1:33" x14ac:dyDescent="0.45">
      <c r="A15" s="54">
        <v>43012</v>
      </c>
      <c r="B15" s="45" t="s">
        <v>239</v>
      </c>
      <c r="C15" s="45" t="s">
        <v>79</v>
      </c>
      <c r="E15" s="46" t="str">
        <f t="shared" si="6"/>
        <v/>
      </c>
      <c r="F15" s="45" t="s">
        <v>32</v>
      </c>
      <c r="G15" s="46" t="s">
        <v>34</v>
      </c>
      <c r="H15" s="46">
        <v>56.74</v>
      </c>
      <c r="I15" s="46">
        <v>57</v>
      </c>
      <c r="J15" s="57">
        <v>56.26</v>
      </c>
      <c r="K15" s="46"/>
      <c r="L15" s="46" t="str">
        <f t="shared" si="0"/>
        <v/>
      </c>
      <c r="M15" s="46" t="str">
        <f t="shared" si="1"/>
        <v/>
      </c>
      <c r="N15" s="46" t="str">
        <f t="shared" si="2"/>
        <v/>
      </c>
      <c r="O15" s="46" t="str">
        <f t="shared" si="3"/>
        <v/>
      </c>
      <c r="P15" s="55">
        <f t="shared" si="4"/>
        <v>176.24250969333804</v>
      </c>
      <c r="Q15" s="45">
        <v>5</v>
      </c>
      <c r="AG15" s="56">
        <f t="shared" si="7"/>
        <v>56.74</v>
      </c>
    </row>
    <row r="16" spans="1:33" x14ac:dyDescent="0.45">
      <c r="A16" s="54">
        <v>43012</v>
      </c>
      <c r="B16" s="45" t="s">
        <v>240</v>
      </c>
      <c r="C16" s="45" t="s">
        <v>73</v>
      </c>
      <c r="E16" s="46" t="str">
        <f t="shared" ref="E16" si="20">IF(G16="Y",AG16,"")</f>
        <v/>
      </c>
      <c r="F16" s="45" t="s">
        <v>32</v>
      </c>
      <c r="G16" s="46" t="s">
        <v>34</v>
      </c>
      <c r="H16" s="46">
        <v>76.11</v>
      </c>
      <c r="I16" s="46">
        <v>76.41</v>
      </c>
      <c r="J16" s="57">
        <v>75.45</v>
      </c>
      <c r="K16" s="46"/>
      <c r="L16" s="46" t="str">
        <f t="shared" ref="L16" si="21">IF(G16="Y", (P16*E16),(""))</f>
        <v/>
      </c>
      <c r="M16" s="46" t="str">
        <f t="shared" ref="M16" si="22">IF(G16="Y", (L16*2),(""))</f>
        <v/>
      </c>
      <c r="N16" s="46" t="str">
        <f t="shared" ref="N16" si="23">IF(G16="Y", (L16*3),(""))</f>
        <v/>
      </c>
      <c r="O16" s="46" t="str">
        <f t="shared" ref="O16" si="24">IF(G16="Y", (L16*4),(""))</f>
        <v/>
      </c>
      <c r="P16" s="55">
        <f t="shared" ref="P16" si="25">IF(Q16&gt;0,((AcctSize/Q16)/H16),(""))</f>
        <v>131.38877939823939</v>
      </c>
      <c r="Q16" s="45">
        <v>5</v>
      </c>
      <c r="AG16" s="56">
        <f t="shared" si="7"/>
        <v>76.11</v>
      </c>
    </row>
    <row r="17" spans="1:33" x14ac:dyDescent="0.45">
      <c r="A17" s="54">
        <v>43012</v>
      </c>
      <c r="B17" s="45" t="s">
        <v>230</v>
      </c>
      <c r="C17" s="45" t="s">
        <v>33</v>
      </c>
      <c r="E17" s="46">
        <f t="shared" si="6"/>
        <v>0.54999999999999716</v>
      </c>
      <c r="F17" s="45" t="s">
        <v>61</v>
      </c>
      <c r="G17" s="46" t="s">
        <v>69</v>
      </c>
      <c r="H17" s="46">
        <v>58.660000000000004</v>
      </c>
      <c r="I17" s="46">
        <v>58.26</v>
      </c>
      <c r="J17" s="57">
        <v>59.21</v>
      </c>
      <c r="K17" s="46">
        <v>59.21</v>
      </c>
      <c r="L17" s="46">
        <f t="shared" si="0"/>
        <v>93.760654619842683</v>
      </c>
      <c r="M17" s="46">
        <f t="shared" si="1"/>
        <v>187.52130923968537</v>
      </c>
      <c r="N17" s="46">
        <f t="shared" si="2"/>
        <v>281.28196385952805</v>
      </c>
      <c r="O17" s="46">
        <f t="shared" si="3"/>
        <v>375.04261847937073</v>
      </c>
      <c r="P17" s="55">
        <f t="shared" si="4"/>
        <v>170.47391749062393</v>
      </c>
      <c r="Q17" s="45">
        <v>5</v>
      </c>
      <c r="AG17" s="56">
        <f t="shared" si="7"/>
        <v>0.54999999999999716</v>
      </c>
    </row>
    <row r="18" spans="1:33" x14ac:dyDescent="0.45">
      <c r="A18" s="54">
        <v>43012</v>
      </c>
      <c r="B18" s="45" t="s">
        <v>364</v>
      </c>
      <c r="C18" s="45" t="s">
        <v>73</v>
      </c>
      <c r="E18" s="46">
        <f t="shared" si="6"/>
        <v>-0.27999999999998693</v>
      </c>
      <c r="F18" s="45" t="s">
        <v>32</v>
      </c>
      <c r="G18" s="46" t="s">
        <v>69</v>
      </c>
      <c r="H18" s="46">
        <v>71.040000000000006</v>
      </c>
      <c r="I18" s="46">
        <v>71.319999999999993</v>
      </c>
      <c r="J18" s="57">
        <v>70.48</v>
      </c>
      <c r="K18" s="46">
        <v>71.319999999999993</v>
      </c>
      <c r="L18" s="46">
        <f t="shared" si="0"/>
        <v>-39.414414414412576</v>
      </c>
      <c r="M18" s="46">
        <f t="shared" si="1"/>
        <v>-78.828828828825152</v>
      </c>
      <c r="N18" s="46">
        <f t="shared" si="2"/>
        <v>-118.24324324323773</v>
      </c>
      <c r="O18" s="46">
        <f t="shared" si="3"/>
        <v>-157.6576576576503</v>
      </c>
      <c r="P18" s="55">
        <f t="shared" si="4"/>
        <v>140.76576576576576</v>
      </c>
      <c r="Q18" s="45">
        <v>5</v>
      </c>
      <c r="AG18" s="56">
        <f t="shared" si="7"/>
        <v>-0.27999999999998693</v>
      </c>
    </row>
    <row r="19" spans="1:33" x14ac:dyDescent="0.45">
      <c r="A19" s="54">
        <v>43014</v>
      </c>
      <c r="B19" s="45" t="s">
        <v>420</v>
      </c>
      <c r="C19" s="45" t="s">
        <v>73</v>
      </c>
      <c r="E19" s="46" t="str">
        <f t="shared" si="6"/>
        <v/>
      </c>
      <c r="F19" s="45" t="s">
        <v>32</v>
      </c>
      <c r="G19" s="46" t="s">
        <v>34</v>
      </c>
      <c r="H19" s="46">
        <v>40.42</v>
      </c>
      <c r="I19" s="46">
        <v>40.65</v>
      </c>
      <c r="J19" s="57">
        <v>40</v>
      </c>
      <c r="K19" s="46"/>
      <c r="L19" s="46" t="str">
        <f t="shared" si="0"/>
        <v/>
      </c>
      <c r="M19" s="46" t="str">
        <f t="shared" si="1"/>
        <v/>
      </c>
      <c r="N19" s="46" t="str">
        <f t="shared" si="2"/>
        <v/>
      </c>
      <c r="O19" s="46" t="str">
        <f t="shared" si="3"/>
        <v/>
      </c>
      <c r="P19" s="55">
        <f t="shared" si="4"/>
        <v>309.25284512617515</v>
      </c>
      <c r="Q19" s="45">
        <v>4</v>
      </c>
      <c r="T19" s="81" t="s">
        <v>28</v>
      </c>
      <c r="U19" s="81"/>
      <c r="V19" s="81"/>
      <c r="AG19" s="56">
        <f t="shared" si="7"/>
        <v>40.42</v>
      </c>
    </row>
    <row r="20" spans="1:33" x14ac:dyDescent="0.45">
      <c r="A20" s="54">
        <v>43014</v>
      </c>
      <c r="B20" s="45" t="s">
        <v>426</v>
      </c>
      <c r="C20" s="45" t="s">
        <v>33</v>
      </c>
      <c r="E20" s="46">
        <f t="shared" ref="E20" si="26">IF(G20="Y",AG20,"")</f>
        <v>0.39999999999999858</v>
      </c>
      <c r="F20" s="45" t="s">
        <v>32</v>
      </c>
      <c r="G20" s="46" t="s">
        <v>69</v>
      </c>
      <c r="H20" s="46">
        <v>51.589999999999996</v>
      </c>
      <c r="I20" s="46">
        <v>52.17</v>
      </c>
      <c r="J20" s="57">
        <v>50.79</v>
      </c>
      <c r="K20" s="46">
        <v>51.19</v>
      </c>
      <c r="L20" s="46">
        <f t="shared" ref="L20" si="27">IF(G20="Y", (P20*E20),(""))</f>
        <v>96.918007365768219</v>
      </c>
      <c r="M20" s="46">
        <f t="shared" ref="M20" si="28">IF(G20="Y", (L20*2),(""))</f>
        <v>193.83601473153644</v>
      </c>
      <c r="N20" s="46">
        <f t="shared" ref="N20" si="29">IF(G20="Y", (L20*3),(""))</f>
        <v>290.75402209730464</v>
      </c>
      <c r="O20" s="46">
        <f t="shared" ref="O20" si="30">IF(G20="Y", (L20*4),(""))</f>
        <v>387.67202946307287</v>
      </c>
      <c r="P20" s="55">
        <f t="shared" ref="P20" si="31">IF(Q20&gt;0,((AcctSize/Q20)/H20),(""))</f>
        <v>242.29501841442141</v>
      </c>
      <c r="Q20" s="45">
        <v>4</v>
      </c>
      <c r="T20" s="45" t="s">
        <v>11</v>
      </c>
      <c r="V20" s="45">
        <f>COUNTIFS(C3:C1048576,"FB",G3:G1048576,"Y")+COUNTIFS(D3:D1048576,"FB",G3:G1048576,"Y")</f>
        <v>23</v>
      </c>
      <c r="AG20" s="56">
        <f t="shared" si="7"/>
        <v>0.39999999999999858</v>
      </c>
    </row>
    <row r="21" spans="1:33" x14ac:dyDescent="0.45">
      <c r="A21" s="54">
        <v>43014</v>
      </c>
      <c r="B21" s="45" t="s">
        <v>209</v>
      </c>
      <c r="C21" s="45" t="s">
        <v>73</v>
      </c>
      <c r="E21" s="46" t="str">
        <f t="shared" si="6"/>
        <v/>
      </c>
      <c r="F21" s="45" t="s">
        <v>32</v>
      </c>
      <c r="G21" s="46" t="s">
        <v>34</v>
      </c>
      <c r="H21" s="46">
        <v>42.08</v>
      </c>
      <c r="I21" s="46">
        <v>42.39</v>
      </c>
      <c r="J21" s="57">
        <v>41.62</v>
      </c>
      <c r="K21" s="46"/>
      <c r="L21" s="46" t="str">
        <f t="shared" si="0"/>
        <v/>
      </c>
      <c r="M21" s="46" t="str">
        <f t="shared" si="1"/>
        <v/>
      </c>
      <c r="N21" s="46" t="str">
        <f t="shared" si="2"/>
        <v/>
      </c>
      <c r="O21" s="46" t="str">
        <f t="shared" si="3"/>
        <v/>
      </c>
      <c r="P21" s="55">
        <f t="shared" si="4"/>
        <v>297.05323193916354</v>
      </c>
      <c r="Q21" s="45">
        <v>4</v>
      </c>
      <c r="T21" s="45" t="s">
        <v>12</v>
      </c>
      <c r="V21" s="45">
        <f>COUNTIFS(C3:C1048576,"IF",G3:G1048576,"Y")+COUNTIFS(D3:D1048576,"IF",G3:G1048576,"Y")</f>
        <v>23</v>
      </c>
      <c r="AG21" s="56">
        <f t="shared" si="7"/>
        <v>42.08</v>
      </c>
    </row>
    <row r="22" spans="1:33" x14ac:dyDescent="0.45">
      <c r="A22" s="54">
        <v>43014</v>
      </c>
      <c r="B22" s="45" t="s">
        <v>150</v>
      </c>
      <c r="C22" s="45" t="s">
        <v>73</v>
      </c>
      <c r="E22" s="46">
        <f t="shared" ref="E22" si="32">IF(G22="Y",AG22,"")</f>
        <v>-0.31999999999999318</v>
      </c>
      <c r="F22" s="45" t="s">
        <v>32</v>
      </c>
      <c r="G22" s="46" t="s">
        <v>69</v>
      </c>
      <c r="H22" s="46">
        <v>64.540000000000006</v>
      </c>
      <c r="I22" s="46">
        <v>64.86</v>
      </c>
      <c r="J22" s="57">
        <v>64.12</v>
      </c>
      <c r="K22" s="46">
        <v>64.86</v>
      </c>
      <c r="L22" s="46">
        <f t="shared" ref="L22" si="33">IF(G22="Y", (P22*E22),(""))</f>
        <v>-61.977068484659348</v>
      </c>
      <c r="M22" s="46">
        <f t="shared" ref="M22" si="34">IF(G22="Y", (L22*2),(""))</f>
        <v>-123.9541369693187</v>
      </c>
      <c r="N22" s="46">
        <f t="shared" ref="N22" si="35">IF(G22="Y", (L22*3),(""))</f>
        <v>-185.93120545397804</v>
      </c>
      <c r="O22" s="46">
        <f t="shared" ref="O22" si="36">IF(G22="Y", (L22*4),(""))</f>
        <v>-247.90827393863739</v>
      </c>
      <c r="P22" s="55">
        <f t="shared" ref="P22" si="37">IF(Q22&gt;0,((AcctSize/Q22)/H22),(""))</f>
        <v>193.67833901456459</v>
      </c>
      <c r="Q22" s="45">
        <v>4</v>
      </c>
      <c r="T22" s="45" t="s">
        <v>13</v>
      </c>
      <c r="V22" s="45">
        <f>COUNTIFS(C3:C1048576,"LD",G3:G1048576,"Y")+COUNTIFS(D3:D1048576,"LD",G3:G1048576,"Y")</f>
        <v>5</v>
      </c>
      <c r="AG22" s="56">
        <f t="shared" si="7"/>
        <v>-0.31999999999999318</v>
      </c>
    </row>
    <row r="23" spans="1:33" x14ac:dyDescent="0.45">
      <c r="A23" s="54">
        <v>43017</v>
      </c>
      <c r="B23" s="45" t="s">
        <v>65</v>
      </c>
      <c r="C23" s="45" t="s">
        <v>33</v>
      </c>
      <c r="E23" s="46">
        <f t="shared" si="6"/>
        <v>0.54999999999999716</v>
      </c>
      <c r="F23" s="45" t="s">
        <v>32</v>
      </c>
      <c r="G23" s="46" t="s">
        <v>69</v>
      </c>
      <c r="H23" s="46">
        <v>65.5</v>
      </c>
      <c r="I23" s="46">
        <v>65.989999999999995</v>
      </c>
      <c r="J23" s="57">
        <v>64.95</v>
      </c>
      <c r="K23" s="46">
        <v>64.95</v>
      </c>
      <c r="L23" s="46">
        <f t="shared" si="0"/>
        <v>83.969465648854538</v>
      </c>
      <c r="M23" s="46">
        <f t="shared" si="1"/>
        <v>167.93893129770908</v>
      </c>
      <c r="N23" s="46">
        <f t="shared" si="2"/>
        <v>251.90839694656361</v>
      </c>
      <c r="O23" s="46">
        <f t="shared" si="3"/>
        <v>335.87786259541815</v>
      </c>
      <c r="P23" s="55">
        <f t="shared" si="4"/>
        <v>152.67175572519085</v>
      </c>
      <c r="Q23" s="45">
        <v>5</v>
      </c>
      <c r="T23" s="45" t="s">
        <v>14</v>
      </c>
      <c r="V23" s="45">
        <f>COUNTIFS(C3:C1048576,"32",G3:G1048576,"Y")+COUNTIFS(D3:D1048576,"32",G3:G1048576,"Y")</f>
        <v>0</v>
      </c>
      <c r="AG23" s="56">
        <f t="shared" si="7"/>
        <v>0.54999999999999716</v>
      </c>
    </row>
    <row r="24" spans="1:33" x14ac:dyDescent="0.45">
      <c r="A24" s="54">
        <v>43017</v>
      </c>
      <c r="B24" s="45" t="s">
        <v>427</v>
      </c>
      <c r="C24" s="45" t="s">
        <v>73</v>
      </c>
      <c r="E24" s="46">
        <f t="shared" si="6"/>
        <v>0.21999999999999886</v>
      </c>
      <c r="F24" s="45" t="s">
        <v>32</v>
      </c>
      <c r="G24" s="46" t="s">
        <v>69</v>
      </c>
      <c r="H24" s="46">
        <v>76.62</v>
      </c>
      <c r="I24" s="46">
        <v>77.150000000000006</v>
      </c>
      <c r="J24" s="57">
        <v>76.02</v>
      </c>
      <c r="K24" s="46">
        <v>76.400000000000006</v>
      </c>
      <c r="L24" s="46">
        <f t="shared" si="0"/>
        <v>28.713129731140544</v>
      </c>
      <c r="M24" s="46">
        <f t="shared" si="1"/>
        <v>57.426259462281088</v>
      </c>
      <c r="N24" s="46">
        <f t="shared" si="2"/>
        <v>86.139389193421636</v>
      </c>
      <c r="O24" s="46">
        <f t="shared" si="3"/>
        <v>114.85251892456218</v>
      </c>
      <c r="P24" s="55">
        <f t="shared" si="4"/>
        <v>130.51422605063951</v>
      </c>
      <c r="Q24" s="45">
        <v>5</v>
      </c>
      <c r="T24" s="45" t="s">
        <v>15</v>
      </c>
      <c r="V24" s="45">
        <f>COUNTIFS(C3:C1048576,"BS",G3:G1048576,"Y")+COUNTIFS(D3:D1048576,"BS",G3:G1048576,"Y")</f>
        <v>0</v>
      </c>
      <c r="AG24" s="56">
        <f t="shared" si="7"/>
        <v>0.21999999999999886</v>
      </c>
    </row>
    <row r="25" spans="1:33" x14ac:dyDescent="0.45">
      <c r="A25" s="54">
        <v>43017</v>
      </c>
      <c r="B25" s="45" t="s">
        <v>417</v>
      </c>
      <c r="C25" s="45" t="s">
        <v>73</v>
      </c>
      <c r="E25" s="46">
        <f t="shared" si="6"/>
        <v>-6.9999999999993179E-2</v>
      </c>
      <c r="F25" s="45" t="s">
        <v>32</v>
      </c>
      <c r="G25" s="46" t="s">
        <v>69</v>
      </c>
      <c r="H25" s="46">
        <v>165.64000000000001</v>
      </c>
      <c r="I25" s="46">
        <v>165.94</v>
      </c>
      <c r="J25" s="57">
        <v>165.2</v>
      </c>
      <c r="K25" s="46">
        <v>165.71</v>
      </c>
      <c r="L25" s="46">
        <f t="shared" si="0"/>
        <v>-4.2260323593330824</v>
      </c>
      <c r="M25" s="46">
        <f t="shared" si="1"/>
        <v>-8.4520647186661648</v>
      </c>
      <c r="N25" s="46">
        <f t="shared" si="2"/>
        <v>-12.678097077999247</v>
      </c>
      <c r="O25" s="46">
        <f t="shared" si="3"/>
        <v>-16.90412943733233</v>
      </c>
      <c r="P25" s="55">
        <f t="shared" si="4"/>
        <v>60.371890847621344</v>
      </c>
      <c r="Q25" s="45">
        <v>5</v>
      </c>
      <c r="T25" s="45" t="s">
        <v>16</v>
      </c>
      <c r="V25" s="45">
        <f>COUNTIFS(C3:C1048576,"SH",G3:G1048576,"Y")+COUNTIFS(D3:D1048576,"SH",G3:G1048576,"Y")</f>
        <v>2</v>
      </c>
      <c r="AG25" s="56">
        <f t="shared" si="7"/>
        <v>-6.9999999999993179E-2</v>
      </c>
    </row>
    <row r="26" spans="1:33" x14ac:dyDescent="0.45">
      <c r="A26" s="54">
        <v>43017</v>
      </c>
      <c r="B26" s="45" t="s">
        <v>352</v>
      </c>
      <c r="C26" s="45" t="s">
        <v>98</v>
      </c>
      <c r="E26" s="46">
        <f t="shared" ref="E26" si="38">IF(G26="Y",AG26,"")</f>
        <v>-0.47999999999998977</v>
      </c>
      <c r="F26" s="45" t="s">
        <v>61</v>
      </c>
      <c r="G26" s="46" t="s">
        <v>69</v>
      </c>
      <c r="H26" s="46">
        <v>89.789999999999992</v>
      </c>
      <c r="I26" s="46">
        <v>89.31</v>
      </c>
      <c r="J26" s="57">
        <v>90.43</v>
      </c>
      <c r="K26" s="46">
        <v>89.31</v>
      </c>
      <c r="L26" s="46">
        <f t="shared" ref="L26" si="39">IF(G26="Y", (P26*E26),(""))</f>
        <v>-53.45806882726248</v>
      </c>
      <c r="M26" s="46">
        <f t="shared" ref="M26" si="40">IF(G26="Y", (L26*2),(""))</f>
        <v>-106.91613765452496</v>
      </c>
      <c r="N26" s="46">
        <f t="shared" ref="N26" si="41">IF(G26="Y", (L26*3),(""))</f>
        <v>-160.37420648178744</v>
      </c>
      <c r="O26" s="46">
        <f t="shared" ref="O26" si="42">IF(G26="Y", (L26*4),(""))</f>
        <v>-213.83227530904992</v>
      </c>
      <c r="P26" s="55">
        <f t="shared" ref="P26" si="43">IF(Q26&gt;0,((AcctSize/Q26)/H26),(""))</f>
        <v>111.37097672346587</v>
      </c>
      <c r="Q26" s="45">
        <v>5</v>
      </c>
      <c r="T26" s="45" t="s">
        <v>17</v>
      </c>
      <c r="V26" s="45">
        <f>COUNTIFS(C3:C1048576,"DH",G3:G1048576,"Y")+COUNTIFS(D3:D1048576,"DH",G3:G1048576,"Y")</f>
        <v>1</v>
      </c>
      <c r="AG26" s="56">
        <f t="shared" si="7"/>
        <v>-0.47999999999998977</v>
      </c>
    </row>
    <row r="27" spans="1:33" x14ac:dyDescent="0.45">
      <c r="A27" s="54">
        <v>43017</v>
      </c>
      <c r="B27" s="45" t="s">
        <v>428</v>
      </c>
      <c r="C27" s="45" t="s">
        <v>73</v>
      </c>
      <c r="E27" s="46">
        <f t="shared" si="6"/>
        <v>0.21999999999999886</v>
      </c>
      <c r="F27" s="45" t="s">
        <v>32</v>
      </c>
      <c r="G27" s="46" t="s">
        <v>69</v>
      </c>
      <c r="H27" s="46">
        <v>98.22</v>
      </c>
      <c r="I27" s="46">
        <v>98.56</v>
      </c>
      <c r="J27" s="57">
        <v>97.79</v>
      </c>
      <c r="K27" s="46">
        <v>98</v>
      </c>
      <c r="L27" s="46">
        <f t="shared" si="0"/>
        <v>22.398696803094978</v>
      </c>
      <c r="M27" s="46">
        <f t="shared" si="1"/>
        <v>44.797393606189956</v>
      </c>
      <c r="N27" s="46">
        <f t="shared" si="2"/>
        <v>67.196090409284935</v>
      </c>
      <c r="O27" s="46">
        <f t="shared" si="3"/>
        <v>89.594787212379913</v>
      </c>
      <c r="P27" s="55">
        <f t="shared" si="4"/>
        <v>101.81225819588678</v>
      </c>
      <c r="Q27" s="45">
        <v>5</v>
      </c>
      <c r="T27" s="45" t="s">
        <v>19</v>
      </c>
      <c r="V27" s="45">
        <f>COUNTIFS(C3:C1048576,"S",G3:G1048576,"Y")+COUNTIFS(D3:D1048576,"S",G3:G1048576,"Y")</f>
        <v>0</v>
      </c>
      <c r="AG27" s="56">
        <f t="shared" si="7"/>
        <v>0.21999999999999886</v>
      </c>
    </row>
    <row r="28" spans="1:33" x14ac:dyDescent="0.45">
      <c r="A28" s="54">
        <v>43018</v>
      </c>
      <c r="B28" s="45" t="s">
        <v>387</v>
      </c>
      <c r="C28" s="45" t="s">
        <v>73</v>
      </c>
      <c r="E28" s="46" t="str">
        <f t="shared" si="6"/>
        <v/>
      </c>
      <c r="F28" s="45" t="s">
        <v>32</v>
      </c>
      <c r="G28" s="46" t="s">
        <v>34</v>
      </c>
      <c r="H28" s="46">
        <v>86.22</v>
      </c>
      <c r="I28" s="46">
        <v>86.52</v>
      </c>
      <c r="J28" s="57">
        <v>85.74</v>
      </c>
      <c r="K28" s="46"/>
      <c r="L28" s="46" t="str">
        <f t="shared" si="0"/>
        <v/>
      </c>
      <c r="M28" s="46" t="str">
        <f t="shared" si="1"/>
        <v/>
      </c>
      <c r="N28" s="46" t="str">
        <f t="shared" si="2"/>
        <v/>
      </c>
      <c r="O28" s="46" t="str">
        <f t="shared" si="3"/>
        <v/>
      </c>
      <c r="P28" s="55">
        <f t="shared" si="4"/>
        <v>96.651975566380585</v>
      </c>
      <c r="Q28" s="45">
        <v>6</v>
      </c>
      <c r="AG28" s="56">
        <f t="shared" si="7"/>
        <v>86.22</v>
      </c>
    </row>
    <row r="29" spans="1:33" x14ac:dyDescent="0.45">
      <c r="A29" s="54">
        <v>43018</v>
      </c>
      <c r="B29" s="45" t="s">
        <v>127</v>
      </c>
      <c r="C29" s="45" t="s">
        <v>33</v>
      </c>
      <c r="E29" s="46">
        <f t="shared" si="6"/>
        <v>-0.45000000000000284</v>
      </c>
      <c r="F29" s="45" t="s">
        <v>32</v>
      </c>
      <c r="G29" s="46" t="s">
        <v>69</v>
      </c>
      <c r="H29" s="46">
        <v>53.76</v>
      </c>
      <c r="I29" s="46">
        <v>54.21</v>
      </c>
      <c r="J29" s="57">
        <v>53.01</v>
      </c>
      <c r="K29" s="46">
        <v>54.21</v>
      </c>
      <c r="L29" s="46">
        <f t="shared" si="0"/>
        <v>-69.754464285714732</v>
      </c>
      <c r="M29" s="46">
        <f t="shared" si="1"/>
        <v>-139.50892857142946</v>
      </c>
      <c r="N29" s="46">
        <f t="shared" si="2"/>
        <v>-209.2633928571442</v>
      </c>
      <c r="O29" s="46">
        <f t="shared" si="3"/>
        <v>-279.01785714285893</v>
      </c>
      <c r="P29" s="55">
        <f t="shared" si="4"/>
        <v>155.00992063492066</v>
      </c>
      <c r="Q29" s="45">
        <v>6</v>
      </c>
      <c r="AG29" s="56">
        <f t="shared" si="7"/>
        <v>-0.45000000000000284</v>
      </c>
    </row>
    <row r="30" spans="1:33" x14ac:dyDescent="0.45">
      <c r="A30" s="54">
        <v>43018</v>
      </c>
      <c r="B30" s="45" t="s">
        <v>429</v>
      </c>
      <c r="C30" s="45" t="s">
        <v>73</v>
      </c>
      <c r="E30" s="46">
        <f t="shared" si="6"/>
        <v>0.60000000000002274</v>
      </c>
      <c r="F30" s="45" t="s">
        <v>32</v>
      </c>
      <c r="G30" s="46" t="s">
        <v>69</v>
      </c>
      <c r="H30" s="46">
        <v>143.27000000000001</v>
      </c>
      <c r="I30" s="46">
        <v>143.71</v>
      </c>
      <c r="J30" s="57">
        <v>142.66999999999999</v>
      </c>
      <c r="K30" s="46">
        <v>142.66999999999999</v>
      </c>
      <c r="L30" s="46">
        <f t="shared" si="0"/>
        <v>34.899141481120886</v>
      </c>
      <c r="M30" s="46">
        <f t="shared" si="1"/>
        <v>69.798282962241771</v>
      </c>
      <c r="N30" s="46">
        <f t="shared" si="2"/>
        <v>104.69742444336265</v>
      </c>
      <c r="O30" s="46">
        <f t="shared" si="3"/>
        <v>139.59656592448354</v>
      </c>
      <c r="P30" s="55">
        <f t="shared" si="4"/>
        <v>58.16523580186594</v>
      </c>
      <c r="Q30" s="45">
        <v>6</v>
      </c>
      <c r="AG30" s="56">
        <f t="shared" si="7"/>
        <v>0.60000000000002274</v>
      </c>
    </row>
    <row r="31" spans="1:33" x14ac:dyDescent="0.45">
      <c r="A31" s="54">
        <v>43018</v>
      </c>
      <c r="B31" s="45" t="s">
        <v>352</v>
      </c>
      <c r="C31" s="45" t="s">
        <v>73</v>
      </c>
      <c r="E31" s="46">
        <f t="shared" si="6"/>
        <v>-0.23000000000000398</v>
      </c>
      <c r="F31" s="45" t="s">
        <v>32</v>
      </c>
      <c r="G31" s="46" t="s">
        <v>69</v>
      </c>
      <c r="H31" s="46">
        <v>88.82</v>
      </c>
      <c r="I31" s="46">
        <v>89.12</v>
      </c>
      <c r="J31" s="57">
        <v>88.34</v>
      </c>
      <c r="K31" s="46">
        <v>89.05</v>
      </c>
      <c r="L31" s="46">
        <f t="shared" si="0"/>
        <v>-21.579223898521732</v>
      </c>
      <c r="M31" s="46">
        <f t="shared" si="1"/>
        <v>-43.158447797043465</v>
      </c>
      <c r="N31" s="46">
        <f t="shared" si="2"/>
        <v>-64.737671695565197</v>
      </c>
      <c r="O31" s="46">
        <f t="shared" si="3"/>
        <v>-86.31689559408693</v>
      </c>
      <c r="P31" s="55">
        <f t="shared" si="4"/>
        <v>93.822712602266776</v>
      </c>
      <c r="Q31" s="45">
        <v>6</v>
      </c>
      <c r="AG31" s="56">
        <f t="shared" si="7"/>
        <v>-0.23000000000000398</v>
      </c>
    </row>
    <row r="32" spans="1:33" x14ac:dyDescent="0.45">
      <c r="A32" s="54">
        <v>43018</v>
      </c>
      <c r="B32" s="45" t="s">
        <v>187</v>
      </c>
      <c r="C32" s="45" t="s">
        <v>73</v>
      </c>
      <c r="E32" s="46">
        <f t="shared" si="6"/>
        <v>0.78000000000000114</v>
      </c>
      <c r="F32" s="45" t="s">
        <v>32</v>
      </c>
      <c r="G32" s="46" t="s">
        <v>69</v>
      </c>
      <c r="H32" s="46">
        <v>120.76</v>
      </c>
      <c r="I32" s="46">
        <v>121.11</v>
      </c>
      <c r="J32" s="57">
        <v>119.98</v>
      </c>
      <c r="K32" s="46">
        <v>119.98</v>
      </c>
      <c r="L32" s="46">
        <f t="shared" si="0"/>
        <v>53.825770122557223</v>
      </c>
      <c r="M32" s="46">
        <f t="shared" si="1"/>
        <v>107.65154024511445</v>
      </c>
      <c r="N32" s="46">
        <f t="shared" si="2"/>
        <v>161.47731036767166</v>
      </c>
      <c r="O32" s="46">
        <f t="shared" si="3"/>
        <v>215.30308049022889</v>
      </c>
      <c r="P32" s="55">
        <f t="shared" si="4"/>
        <v>69.007397593021977</v>
      </c>
      <c r="Q32" s="45">
        <v>6</v>
      </c>
      <c r="AG32" s="56">
        <f t="shared" si="7"/>
        <v>0.78000000000000114</v>
      </c>
    </row>
    <row r="33" spans="1:33" x14ac:dyDescent="0.45">
      <c r="A33" s="54">
        <v>43018</v>
      </c>
      <c r="B33" s="45" t="s">
        <v>223</v>
      </c>
      <c r="C33" s="45" t="s">
        <v>73</v>
      </c>
      <c r="E33" s="46" t="str">
        <f t="shared" si="6"/>
        <v/>
      </c>
      <c r="F33" s="45" t="s">
        <v>32</v>
      </c>
      <c r="G33" s="46" t="s">
        <v>34</v>
      </c>
      <c r="H33" s="46">
        <v>116.8</v>
      </c>
      <c r="I33" s="46">
        <v>117.19</v>
      </c>
      <c r="J33" s="57">
        <v>116.15</v>
      </c>
      <c r="K33" s="46"/>
      <c r="L33" s="46" t="str">
        <f t="shared" si="0"/>
        <v/>
      </c>
      <c r="M33" s="46" t="str">
        <f t="shared" si="1"/>
        <v/>
      </c>
      <c r="N33" s="46" t="str">
        <f t="shared" si="2"/>
        <v/>
      </c>
      <c r="O33" s="46" t="str">
        <f t="shared" si="3"/>
        <v/>
      </c>
      <c r="P33" s="55">
        <f t="shared" si="4"/>
        <v>71.347031963470329</v>
      </c>
      <c r="Q33" s="45">
        <v>6</v>
      </c>
      <c r="AG33" s="56">
        <f t="shared" si="7"/>
        <v>116.8</v>
      </c>
    </row>
    <row r="34" spans="1:33" x14ac:dyDescent="0.45">
      <c r="A34" s="54">
        <v>43019</v>
      </c>
      <c r="B34" s="45" t="s">
        <v>430</v>
      </c>
      <c r="C34" s="45" t="s">
        <v>33</v>
      </c>
      <c r="E34" s="46">
        <f t="shared" ref="E34:E36" si="44">IF(G34="Y",AG34,"")</f>
        <v>0.41000000000000369</v>
      </c>
      <c r="F34" s="45" t="s">
        <v>32</v>
      </c>
      <c r="G34" s="46" t="s">
        <v>69</v>
      </c>
      <c r="H34" s="46">
        <v>42.31</v>
      </c>
      <c r="I34" s="46">
        <v>42.62</v>
      </c>
      <c r="J34" s="57">
        <v>41.67</v>
      </c>
      <c r="K34" s="46">
        <v>41.9</v>
      </c>
      <c r="L34" s="46">
        <f t="shared" ref="L34:L36" si="45">IF(G34="Y", (P34*E34),(""))</f>
        <v>80.753171039156172</v>
      </c>
      <c r="M34" s="46">
        <f t="shared" ref="M34:M36" si="46">IF(G34="Y", (L34*2),(""))</f>
        <v>161.50634207831234</v>
      </c>
      <c r="N34" s="46">
        <f t="shared" ref="N34:N36" si="47">IF(G34="Y", (L34*3),(""))</f>
        <v>242.25951311746852</v>
      </c>
      <c r="O34" s="46">
        <f t="shared" ref="O34:O36" si="48">IF(G34="Y", (L34*4),(""))</f>
        <v>323.01268415662469</v>
      </c>
      <c r="P34" s="55">
        <f t="shared" ref="P34:P36" si="49">IF(Q34&gt;0,((AcctSize/Q34)/H34),(""))</f>
        <v>196.95895375403765</v>
      </c>
      <c r="Q34" s="45">
        <v>6</v>
      </c>
      <c r="AG34" s="56">
        <f t="shared" si="7"/>
        <v>0.41000000000000369</v>
      </c>
    </row>
    <row r="35" spans="1:33" x14ac:dyDescent="0.45">
      <c r="A35" s="54">
        <v>43019</v>
      </c>
      <c r="B35" s="45" t="s">
        <v>114</v>
      </c>
      <c r="C35" s="45" t="s">
        <v>73</v>
      </c>
      <c r="E35" s="46" t="str">
        <f t="shared" si="44"/>
        <v/>
      </c>
      <c r="F35" s="45" t="s">
        <v>32</v>
      </c>
      <c r="G35" s="46" t="s">
        <v>34</v>
      </c>
      <c r="H35" s="46">
        <v>52.37</v>
      </c>
      <c r="I35" s="46">
        <v>52.67</v>
      </c>
      <c r="J35" s="57">
        <v>51.78</v>
      </c>
      <c r="K35" s="46"/>
      <c r="L35" s="46" t="str">
        <f t="shared" si="45"/>
        <v/>
      </c>
      <c r="M35" s="46" t="str">
        <f t="shared" si="46"/>
        <v/>
      </c>
      <c r="N35" s="46" t="str">
        <f t="shared" si="47"/>
        <v/>
      </c>
      <c r="O35" s="46" t="str">
        <f t="shared" si="48"/>
        <v/>
      </c>
      <c r="P35" s="55">
        <f t="shared" si="49"/>
        <v>159.12418051047038</v>
      </c>
      <c r="Q35" s="45">
        <v>6</v>
      </c>
      <c r="T35" s="82" t="s">
        <v>18</v>
      </c>
      <c r="U35" s="82"/>
      <c r="V35" s="82"/>
      <c r="AG35" s="56">
        <f t="shared" si="7"/>
        <v>52.37</v>
      </c>
    </row>
    <row r="36" spans="1:33" x14ac:dyDescent="0.45">
      <c r="A36" s="54">
        <v>43019</v>
      </c>
      <c r="B36" s="45" t="s">
        <v>431</v>
      </c>
      <c r="C36" s="45" t="s">
        <v>33</v>
      </c>
      <c r="E36" s="46" t="str">
        <f t="shared" si="44"/>
        <v/>
      </c>
      <c r="F36" s="45" t="s">
        <v>32</v>
      </c>
      <c r="G36" s="46" t="s">
        <v>34</v>
      </c>
      <c r="H36" s="46">
        <v>33.94</v>
      </c>
      <c r="I36" s="46">
        <v>34.29</v>
      </c>
      <c r="J36" s="57">
        <v>33.369999999999997</v>
      </c>
      <c r="K36" s="46"/>
      <c r="L36" s="46" t="str">
        <f t="shared" si="45"/>
        <v/>
      </c>
      <c r="M36" s="46" t="str">
        <f t="shared" si="46"/>
        <v/>
      </c>
      <c r="N36" s="46" t="str">
        <f t="shared" si="47"/>
        <v/>
      </c>
      <c r="O36" s="46" t="str">
        <f t="shared" si="48"/>
        <v/>
      </c>
      <c r="P36" s="55">
        <f t="shared" si="49"/>
        <v>245.53132979768222</v>
      </c>
      <c r="Q36" s="45">
        <v>6</v>
      </c>
      <c r="T36" s="45" t="s">
        <v>11</v>
      </c>
      <c r="V36" s="46">
        <f>SUMIF(C3:C1048576,"FB",E3:E1048576)+SUMIF(D3:D1048576,"FB",E3:E1048576)</f>
        <v>3.9700000000000131</v>
      </c>
      <c r="AG36" s="56">
        <f t="shared" si="7"/>
        <v>33.94</v>
      </c>
    </row>
    <row r="37" spans="1:33" x14ac:dyDescent="0.45">
      <c r="A37" s="54">
        <v>43019</v>
      </c>
      <c r="B37" s="45" t="s">
        <v>106</v>
      </c>
      <c r="C37" s="45" t="s">
        <v>33</v>
      </c>
      <c r="E37" s="46" t="str">
        <f t="shared" si="6"/>
        <v/>
      </c>
      <c r="F37" s="45" t="s">
        <v>61</v>
      </c>
      <c r="G37" s="46" t="s">
        <v>34</v>
      </c>
      <c r="H37" s="46">
        <v>55.41</v>
      </c>
      <c r="I37" s="46">
        <v>55.17</v>
      </c>
      <c r="J37" s="57">
        <v>55.97</v>
      </c>
      <c r="K37" s="46"/>
      <c r="L37" s="46" t="str">
        <f t="shared" si="0"/>
        <v/>
      </c>
      <c r="M37" s="46" t="str">
        <f t="shared" si="1"/>
        <v/>
      </c>
      <c r="N37" s="46" t="str">
        <f t="shared" si="2"/>
        <v/>
      </c>
      <c r="O37" s="46" t="str">
        <f t="shared" si="3"/>
        <v/>
      </c>
      <c r="P37" s="55">
        <f t="shared" si="4"/>
        <v>150.39403236479578</v>
      </c>
      <c r="Q37" s="45">
        <v>6</v>
      </c>
      <c r="T37" s="45" t="s">
        <v>12</v>
      </c>
      <c r="V37" s="46">
        <f>SUMIF(C3:C1048576,"IF",E3:E1048576)+SUMIF(D3:D1048576,"IF",E3:E1048576)</f>
        <v>1.8600000000000705</v>
      </c>
      <c r="AG37" s="56">
        <f t="shared" si="7"/>
        <v>-55.41</v>
      </c>
    </row>
    <row r="38" spans="1:33" x14ac:dyDescent="0.45">
      <c r="A38" s="54">
        <v>43019</v>
      </c>
      <c r="B38" s="45" t="s">
        <v>129</v>
      </c>
      <c r="C38" s="45" t="s">
        <v>73</v>
      </c>
      <c r="E38" s="46">
        <f t="shared" si="6"/>
        <v>-0.24000000000000909</v>
      </c>
      <c r="F38" s="45" t="s">
        <v>32</v>
      </c>
      <c r="G38" s="46" t="s">
        <v>69</v>
      </c>
      <c r="H38" s="46">
        <v>64.52</v>
      </c>
      <c r="I38" s="46">
        <v>64.760000000000005</v>
      </c>
      <c r="J38" s="57">
        <v>63.91</v>
      </c>
      <c r="K38" s="46">
        <v>64.760000000000005</v>
      </c>
      <c r="L38" s="46">
        <f t="shared" si="0"/>
        <v>-30.998140111594484</v>
      </c>
      <c r="M38" s="46">
        <f t="shared" si="1"/>
        <v>-61.996280223188968</v>
      </c>
      <c r="N38" s="46">
        <f t="shared" si="2"/>
        <v>-92.994420334783456</v>
      </c>
      <c r="O38" s="46">
        <f t="shared" si="3"/>
        <v>-123.99256044637794</v>
      </c>
      <c r="P38" s="55">
        <f t="shared" si="4"/>
        <v>129.15891713163879</v>
      </c>
      <c r="Q38" s="45">
        <v>6</v>
      </c>
      <c r="T38" s="45" t="s">
        <v>13</v>
      </c>
      <c r="V38" s="46">
        <f>SUMIF(C3:C1048576,"LD",E3:E1048576)+SUMIF(D3:D1048576,"LD",E3:E1048576)</f>
        <v>0.28000000000000114</v>
      </c>
      <c r="AG38" s="56">
        <f t="shared" si="7"/>
        <v>-0.24000000000000909</v>
      </c>
    </row>
    <row r="39" spans="1:33" x14ac:dyDescent="0.45">
      <c r="A39" s="54">
        <v>43019</v>
      </c>
      <c r="B39" s="45" t="s">
        <v>213</v>
      </c>
      <c r="C39" s="45" t="s">
        <v>73</v>
      </c>
      <c r="D39" s="46"/>
      <c r="E39" s="46">
        <f t="shared" si="6"/>
        <v>-0.31999999999999318</v>
      </c>
      <c r="F39" s="45" t="s">
        <v>32</v>
      </c>
      <c r="G39" s="46" t="s">
        <v>69</v>
      </c>
      <c r="H39" s="46">
        <v>67.31</v>
      </c>
      <c r="I39" s="46">
        <v>67.63</v>
      </c>
      <c r="J39" s="57">
        <v>66.72</v>
      </c>
      <c r="K39" s="46">
        <v>67.63</v>
      </c>
      <c r="L39" s="46">
        <f t="shared" si="0"/>
        <v>-39.617689298270832</v>
      </c>
      <c r="M39" s="46">
        <f t="shared" si="1"/>
        <v>-79.235378596541665</v>
      </c>
      <c r="N39" s="46">
        <f t="shared" si="2"/>
        <v>-118.8530678948125</v>
      </c>
      <c r="O39" s="46">
        <f t="shared" si="3"/>
        <v>-158.47075719308333</v>
      </c>
      <c r="P39" s="55">
        <f t="shared" si="4"/>
        <v>123.805279057099</v>
      </c>
      <c r="Q39" s="45">
        <v>6</v>
      </c>
      <c r="T39" s="45" t="s">
        <v>14</v>
      </c>
      <c r="V39" s="46">
        <f>SUMIF(C3:C1048576,"32",E3:E1048576)+SUMIF(D3:D1048576,"32",E3:E1048576)</f>
        <v>0</v>
      </c>
      <c r="AG39" s="56">
        <f t="shared" si="7"/>
        <v>-0.31999999999999318</v>
      </c>
    </row>
    <row r="40" spans="1:33" x14ac:dyDescent="0.45">
      <c r="A40" s="54">
        <v>43020</v>
      </c>
      <c r="B40" s="45" t="s">
        <v>184</v>
      </c>
      <c r="C40" s="45" t="s">
        <v>73</v>
      </c>
      <c r="D40" s="46"/>
      <c r="E40" s="46" t="str">
        <f t="shared" ref="E40" si="50">IF(G40="Y",AG40,"")</f>
        <v/>
      </c>
      <c r="F40" s="45" t="s">
        <v>32</v>
      </c>
      <c r="G40" s="46" t="s">
        <v>34</v>
      </c>
      <c r="H40" s="46">
        <v>64.83</v>
      </c>
      <c r="I40" s="46">
        <v>65.05</v>
      </c>
      <c r="J40" s="57">
        <v>64.37</v>
      </c>
      <c r="K40" s="46"/>
      <c r="L40" s="46" t="str">
        <f t="shared" ref="L40" si="51">IF(G40="Y", (P40*E40),(""))</f>
        <v/>
      </c>
      <c r="M40" s="46" t="str">
        <f t="shared" ref="M40" si="52">IF(G40="Y", (L40*2),(""))</f>
        <v/>
      </c>
      <c r="N40" s="46" t="str">
        <f t="shared" ref="N40" si="53">IF(G40="Y", (L40*3),(""))</f>
        <v/>
      </c>
      <c r="O40" s="46" t="str">
        <f t="shared" ref="O40" si="54">IF(G40="Y", (L40*4),(""))</f>
        <v/>
      </c>
      <c r="P40" s="55">
        <f t="shared" ref="P40" si="55">IF(Q40&gt;0,((AcctSize/Q40)/H40),(""))</f>
        <v>192.81196976708316</v>
      </c>
      <c r="Q40" s="45">
        <v>4</v>
      </c>
      <c r="T40" s="45" t="s">
        <v>15</v>
      </c>
      <c r="V40" s="46">
        <f>SUMIF(C3:C1048576,"BS",E3:E1048576)+SUMIF(D3:D1048576,"BS",E3:E1048576)</f>
        <v>0</v>
      </c>
      <c r="AG40" s="56">
        <f t="shared" ref="AG40:AG71" si="56">IF(F40="L",(K40-H40),(H40-K40))</f>
        <v>64.83</v>
      </c>
    </row>
    <row r="41" spans="1:33" x14ac:dyDescent="0.45">
      <c r="A41" s="54">
        <v>43020</v>
      </c>
      <c r="B41" s="45" t="s">
        <v>383</v>
      </c>
      <c r="C41" s="45" t="s">
        <v>33</v>
      </c>
      <c r="E41" s="46">
        <f t="shared" ref="E41" si="57">IF(G41="Y",AG41,"")</f>
        <v>0.29000000000000625</v>
      </c>
      <c r="F41" s="45" t="s">
        <v>32</v>
      </c>
      <c r="G41" s="46" t="s">
        <v>69</v>
      </c>
      <c r="H41" s="46">
        <v>92.59</v>
      </c>
      <c r="I41" s="46">
        <v>93.01</v>
      </c>
      <c r="J41" s="57">
        <v>92.01</v>
      </c>
      <c r="K41" s="46">
        <v>92.3</v>
      </c>
      <c r="L41" s="46">
        <f t="shared" ref="L41" si="58">IF(G41="Y", (P41*E41),(""))</f>
        <v>39.151096230695302</v>
      </c>
      <c r="M41" s="46">
        <f t="shared" ref="M41" si="59">IF(G41="Y", (L41*2),(""))</f>
        <v>78.302192461390604</v>
      </c>
      <c r="N41" s="46">
        <f t="shared" ref="N41" si="60">IF(G41="Y", (L41*3),(""))</f>
        <v>117.45328869208591</v>
      </c>
      <c r="O41" s="46">
        <f t="shared" ref="O41" si="61">IF(G41="Y", (L41*4),(""))</f>
        <v>156.60438492278121</v>
      </c>
      <c r="P41" s="55">
        <f t="shared" ref="P41" si="62">IF(Q41&gt;0,((AcctSize/Q41)/H41),(""))</f>
        <v>135.00378010584296</v>
      </c>
      <c r="Q41" s="45">
        <v>4</v>
      </c>
      <c r="T41" s="45" t="s">
        <v>16</v>
      </c>
      <c r="V41" s="46">
        <f>SUMIF(C3:C1048576,"SH",E3:E1048576)+SUMIF(D3:D1048576,"SH",E3:E1048576)</f>
        <v>0.28999999999999915</v>
      </c>
      <c r="AG41" s="56">
        <f t="shared" si="56"/>
        <v>0.29000000000000625</v>
      </c>
    </row>
    <row r="42" spans="1:33" x14ac:dyDescent="0.45">
      <c r="A42" s="54">
        <v>43020</v>
      </c>
      <c r="B42" s="45" t="s">
        <v>347</v>
      </c>
      <c r="C42" s="45" t="s">
        <v>33</v>
      </c>
      <c r="E42" s="46" t="str">
        <f t="shared" si="6"/>
        <v/>
      </c>
      <c r="F42" s="45" t="s">
        <v>61</v>
      </c>
      <c r="G42" s="46" t="s">
        <v>34</v>
      </c>
      <c r="H42" s="46">
        <v>57.58</v>
      </c>
      <c r="I42" s="46">
        <v>57.27</v>
      </c>
      <c r="J42" s="57">
        <v>58.14</v>
      </c>
      <c r="K42" s="46"/>
      <c r="L42" s="46" t="str">
        <f t="shared" si="0"/>
        <v/>
      </c>
      <c r="M42" s="46" t="str">
        <f t="shared" si="1"/>
        <v/>
      </c>
      <c r="N42" s="46" t="str">
        <f t="shared" si="2"/>
        <v/>
      </c>
      <c r="O42" s="46" t="str">
        <f t="shared" si="3"/>
        <v/>
      </c>
      <c r="P42" s="55">
        <f t="shared" si="4"/>
        <v>217.08926710663425</v>
      </c>
      <c r="Q42" s="45">
        <v>4</v>
      </c>
      <c r="T42" s="45" t="s">
        <v>17</v>
      </c>
      <c r="V42" s="46">
        <f>SUMIF(C3:C1048576,"DH",E3:E1048576)+SUMIF(D3:D1048576,"DH",E3:E1048576)</f>
        <v>-0.35000000000000142</v>
      </c>
      <c r="AG42" s="56">
        <f t="shared" si="56"/>
        <v>-57.58</v>
      </c>
    </row>
    <row r="43" spans="1:33" x14ac:dyDescent="0.45">
      <c r="A43" s="54">
        <v>43020</v>
      </c>
      <c r="B43" s="45" t="s">
        <v>142</v>
      </c>
      <c r="C43" s="45" t="s">
        <v>33</v>
      </c>
      <c r="E43" s="46" t="str">
        <f t="shared" ref="E43" si="63">IF(G43="Y",AG43,"")</f>
        <v/>
      </c>
      <c r="F43" s="45" t="s">
        <v>32</v>
      </c>
      <c r="G43" s="46" t="s">
        <v>34</v>
      </c>
      <c r="H43" s="46">
        <v>60.96</v>
      </c>
      <c r="I43" s="46">
        <v>61.3</v>
      </c>
      <c r="J43" s="57">
        <v>60.52</v>
      </c>
      <c r="K43" s="46"/>
      <c r="L43" s="46" t="str">
        <f t="shared" ref="L43" si="64">IF(G43="Y", (P43*E43),(""))</f>
        <v/>
      </c>
      <c r="M43" s="46" t="str">
        <f t="shared" ref="M43" si="65">IF(G43="Y", (L43*2),(""))</f>
        <v/>
      </c>
      <c r="N43" s="46" t="str">
        <f t="shared" ref="N43" si="66">IF(G43="Y", (L43*3),(""))</f>
        <v/>
      </c>
      <c r="O43" s="46" t="str">
        <f t="shared" ref="O43" si="67">IF(G43="Y", (L43*4),(""))</f>
        <v/>
      </c>
      <c r="P43" s="55">
        <f t="shared" ref="P43" si="68">IF(Q43&gt;0,((AcctSize/Q43)/H43),(""))</f>
        <v>205.0524934383202</v>
      </c>
      <c r="Q43" s="45">
        <v>4</v>
      </c>
      <c r="T43" s="45" t="s">
        <v>19</v>
      </c>
      <c r="V43" s="46">
        <f>SUMIF(C3:C1048576,"S",E3:E1048576)+SUMIF(D3:D1048576,"S",E3:E1048576)</f>
        <v>0</v>
      </c>
      <c r="AG43" s="56">
        <f t="shared" si="56"/>
        <v>60.96</v>
      </c>
    </row>
    <row r="44" spans="1:33" x14ac:dyDescent="0.45">
      <c r="A44" s="54">
        <v>43021</v>
      </c>
      <c r="B44" s="45" t="s">
        <v>163</v>
      </c>
      <c r="C44" s="45" t="s">
        <v>33</v>
      </c>
      <c r="E44" s="46">
        <f t="shared" si="6"/>
        <v>0.40999999999999659</v>
      </c>
      <c r="F44" s="45" t="s">
        <v>61</v>
      </c>
      <c r="G44" s="46" t="s">
        <v>69</v>
      </c>
      <c r="H44" s="46">
        <v>62.85</v>
      </c>
      <c r="I44" s="46">
        <v>62.56</v>
      </c>
      <c r="J44" s="57">
        <v>63.26</v>
      </c>
      <c r="K44" s="46">
        <v>63.26</v>
      </c>
      <c r="L44" s="46">
        <f t="shared" si="0"/>
        <v>81.543357199681097</v>
      </c>
      <c r="M44" s="46">
        <f t="shared" si="1"/>
        <v>163.08671439936219</v>
      </c>
      <c r="N44" s="46">
        <f t="shared" si="2"/>
        <v>244.63007159904328</v>
      </c>
      <c r="O44" s="46">
        <f t="shared" si="3"/>
        <v>326.17342879872439</v>
      </c>
      <c r="P44" s="55">
        <f t="shared" si="4"/>
        <v>198.88623707239458</v>
      </c>
      <c r="Q44" s="45">
        <v>4</v>
      </c>
      <c r="AG44" s="56">
        <f t="shared" si="56"/>
        <v>0.40999999999999659</v>
      </c>
    </row>
    <row r="45" spans="1:33" x14ac:dyDescent="0.45">
      <c r="A45" s="54">
        <v>43021</v>
      </c>
      <c r="B45" s="45" t="s">
        <v>432</v>
      </c>
      <c r="C45" s="45" t="s">
        <v>33</v>
      </c>
      <c r="E45" s="46">
        <f t="shared" si="6"/>
        <v>0.64999999999999147</v>
      </c>
      <c r="F45" s="45" t="s">
        <v>32</v>
      </c>
      <c r="G45" s="46" t="s">
        <v>69</v>
      </c>
      <c r="H45" s="46">
        <v>89.57</v>
      </c>
      <c r="I45" s="46">
        <v>89.9</v>
      </c>
      <c r="J45" s="57">
        <v>88.92</v>
      </c>
      <c r="K45" s="46">
        <v>88.92</v>
      </c>
      <c r="L45" s="46">
        <f t="shared" si="0"/>
        <v>90.711175616834808</v>
      </c>
      <c r="M45" s="46">
        <f t="shared" si="1"/>
        <v>181.42235123366962</v>
      </c>
      <c r="N45" s="46">
        <f t="shared" si="2"/>
        <v>272.13352685050444</v>
      </c>
      <c r="O45" s="46">
        <f t="shared" si="3"/>
        <v>362.84470246733923</v>
      </c>
      <c r="P45" s="55">
        <f t="shared" si="4"/>
        <v>139.55565479513231</v>
      </c>
      <c r="Q45" s="45">
        <v>4</v>
      </c>
      <c r="V45" s="46"/>
      <c r="AG45" s="56">
        <f t="shared" si="56"/>
        <v>0.64999999999999147</v>
      </c>
    </row>
    <row r="46" spans="1:33" x14ac:dyDescent="0.45">
      <c r="A46" s="54">
        <v>43021</v>
      </c>
      <c r="B46" s="45" t="s">
        <v>433</v>
      </c>
      <c r="C46" s="45" t="s">
        <v>33</v>
      </c>
      <c r="E46" s="46">
        <f t="shared" ref="E46" si="69">IF(G46="Y",AG46,"")</f>
        <v>6.0000000000002274E-2</v>
      </c>
      <c r="F46" s="45" t="s">
        <v>32</v>
      </c>
      <c r="G46" s="46" t="s">
        <v>69</v>
      </c>
      <c r="H46" s="46">
        <v>72.17</v>
      </c>
      <c r="I46" s="46">
        <v>71.55</v>
      </c>
      <c r="J46" s="57">
        <v>71.55</v>
      </c>
      <c r="K46" s="46">
        <v>72.11</v>
      </c>
      <c r="L46" s="46">
        <f t="shared" ref="L46" si="70">IF(G46="Y", (P46*E46),(""))</f>
        <v>10.392129693778973</v>
      </c>
      <c r="M46" s="46">
        <f t="shared" ref="M46" si="71">IF(G46="Y", (L46*2),(""))</f>
        <v>20.784259387557945</v>
      </c>
      <c r="N46" s="46">
        <f t="shared" ref="N46" si="72">IF(G46="Y", (L46*3),(""))</f>
        <v>31.176389081336918</v>
      </c>
      <c r="O46" s="46">
        <f t="shared" ref="O46" si="73">IF(G46="Y", (L46*4),(""))</f>
        <v>41.568518775115891</v>
      </c>
      <c r="P46" s="55">
        <f t="shared" ref="P46" si="74">IF(Q46&gt;0,((AcctSize/Q46)/H46),(""))</f>
        <v>173.2021615629763</v>
      </c>
      <c r="Q46" s="45">
        <v>4</v>
      </c>
      <c r="AG46" s="56">
        <f t="shared" si="56"/>
        <v>6.0000000000002274E-2</v>
      </c>
    </row>
    <row r="47" spans="1:33" x14ac:dyDescent="0.45">
      <c r="A47" s="54">
        <v>43021</v>
      </c>
      <c r="B47" s="45" t="s">
        <v>283</v>
      </c>
      <c r="C47" s="45" t="s">
        <v>33</v>
      </c>
      <c r="E47" s="46">
        <f t="shared" si="6"/>
        <v>-0.36999999999999744</v>
      </c>
      <c r="F47" s="45" t="s">
        <v>61</v>
      </c>
      <c r="G47" s="46" t="s">
        <v>69</v>
      </c>
      <c r="H47" s="46">
        <v>48.18</v>
      </c>
      <c r="I47" s="46">
        <v>47.81</v>
      </c>
      <c r="J47" s="57">
        <v>48.82</v>
      </c>
      <c r="K47" s="46">
        <v>47.81</v>
      </c>
      <c r="L47" s="46">
        <f t="shared" si="0"/>
        <v>-95.994188459941213</v>
      </c>
      <c r="M47" s="46">
        <f t="shared" si="1"/>
        <v>-191.98837691988243</v>
      </c>
      <c r="N47" s="46">
        <f t="shared" si="2"/>
        <v>-287.98256537982365</v>
      </c>
      <c r="O47" s="46">
        <f t="shared" si="3"/>
        <v>-383.97675383976485</v>
      </c>
      <c r="P47" s="55">
        <f t="shared" si="4"/>
        <v>259.44375259443751</v>
      </c>
      <c r="Q47" s="45">
        <v>4</v>
      </c>
      <c r="AG47" s="56">
        <f t="shared" si="56"/>
        <v>-0.36999999999999744</v>
      </c>
    </row>
    <row r="48" spans="1:33" x14ac:dyDescent="0.45">
      <c r="A48" s="54">
        <v>43021</v>
      </c>
      <c r="B48" s="45" t="s">
        <v>283</v>
      </c>
      <c r="C48" s="45" t="s">
        <v>33</v>
      </c>
      <c r="E48" s="46">
        <f t="shared" ref="E48" si="75">IF(G48="Y",AG48,"")</f>
        <v>0.32000000000000028</v>
      </c>
      <c r="F48" s="45" t="s">
        <v>61</v>
      </c>
      <c r="G48" s="46" t="s">
        <v>69</v>
      </c>
      <c r="H48" s="46">
        <v>48.18</v>
      </c>
      <c r="I48" s="46">
        <v>47.81</v>
      </c>
      <c r="J48" s="57">
        <v>48.82</v>
      </c>
      <c r="K48" s="46">
        <v>48.5</v>
      </c>
      <c r="L48" s="46">
        <f t="shared" ref="L48" si="76">IF(G48="Y", (P48*E48),(""))</f>
        <v>83.02200083022008</v>
      </c>
      <c r="M48" s="46">
        <f t="shared" ref="M48" si="77">IF(G48="Y", (L48*2),(""))</f>
        <v>166.04400166044016</v>
      </c>
      <c r="N48" s="46">
        <f t="shared" ref="N48" si="78">IF(G48="Y", (L48*3),(""))</f>
        <v>249.06600249066025</v>
      </c>
      <c r="O48" s="46">
        <f t="shared" ref="O48" si="79">IF(G48="Y", (L48*4),(""))</f>
        <v>332.08800332088032</v>
      </c>
      <c r="P48" s="55">
        <f t="shared" ref="P48" si="80">IF(Q48&gt;0,((AcctSize/Q48)/H48),(""))</f>
        <v>259.44375259443751</v>
      </c>
      <c r="Q48" s="45">
        <v>4</v>
      </c>
      <c r="AG48" s="56">
        <f t="shared" si="56"/>
        <v>0.32000000000000028</v>
      </c>
    </row>
    <row r="49" spans="1:33" x14ac:dyDescent="0.45">
      <c r="A49" s="54">
        <v>43024</v>
      </c>
      <c r="B49" s="45" t="s">
        <v>434</v>
      </c>
      <c r="C49" s="45" t="s">
        <v>73</v>
      </c>
      <c r="E49" s="46">
        <f t="shared" si="6"/>
        <v>-0.28000000000000114</v>
      </c>
      <c r="F49" s="45" t="s">
        <v>32</v>
      </c>
      <c r="G49" s="46" t="s">
        <v>69</v>
      </c>
      <c r="H49" s="46">
        <v>83.86</v>
      </c>
      <c r="I49" s="46">
        <v>84.14</v>
      </c>
      <c r="J49" s="57">
        <v>83.51</v>
      </c>
      <c r="K49" s="46">
        <v>84.14</v>
      </c>
      <c r="L49" s="46">
        <f t="shared" si="0"/>
        <v>-41.736227045075296</v>
      </c>
      <c r="M49" s="46">
        <f t="shared" si="1"/>
        <v>-83.472454090150592</v>
      </c>
      <c r="N49" s="46">
        <f t="shared" si="2"/>
        <v>-125.20868113522589</v>
      </c>
      <c r="O49" s="46">
        <f t="shared" si="3"/>
        <v>-166.94490818030118</v>
      </c>
      <c r="P49" s="55">
        <f t="shared" si="4"/>
        <v>149.05795373241116</v>
      </c>
      <c r="Q49" s="45">
        <v>4</v>
      </c>
      <c r="AG49" s="56">
        <f t="shared" si="56"/>
        <v>-0.28000000000000114</v>
      </c>
    </row>
    <row r="50" spans="1:33" x14ac:dyDescent="0.45">
      <c r="A50" s="54">
        <v>43024</v>
      </c>
      <c r="B50" s="45" t="s">
        <v>257</v>
      </c>
      <c r="C50" s="45" t="s">
        <v>33</v>
      </c>
      <c r="E50" s="46">
        <f t="shared" ref="E50" si="81">IF(G50="Y",AG50,"")</f>
        <v>-0.27999999999998693</v>
      </c>
      <c r="F50" s="45" t="s">
        <v>32</v>
      </c>
      <c r="G50" s="46" t="s">
        <v>69</v>
      </c>
      <c r="H50" s="46">
        <v>71.290000000000006</v>
      </c>
      <c r="I50" s="46">
        <v>71.569999999999993</v>
      </c>
      <c r="J50" s="57">
        <v>70.760000000000005</v>
      </c>
      <c r="K50" s="46">
        <v>71.569999999999993</v>
      </c>
      <c r="L50" s="46">
        <f t="shared" ref="L50" si="82">IF(G50="Y", (P50*E50),(""))</f>
        <v>-49.095244774860937</v>
      </c>
      <c r="M50" s="46">
        <f t="shared" ref="M50" si="83">IF(G50="Y", (L50*2),(""))</f>
        <v>-98.190489549721875</v>
      </c>
      <c r="N50" s="46">
        <f t="shared" ref="N50" si="84">IF(G50="Y", (L50*3),(""))</f>
        <v>-147.28573432458282</v>
      </c>
      <c r="O50" s="46">
        <f t="shared" ref="O50" si="85">IF(G50="Y", (L50*4),(""))</f>
        <v>-196.38097909944375</v>
      </c>
      <c r="P50" s="55">
        <f t="shared" ref="P50" si="86">IF(Q50&gt;0,((AcctSize/Q50)/H50),(""))</f>
        <v>175.34015991022582</v>
      </c>
      <c r="Q50" s="45">
        <v>4</v>
      </c>
      <c r="AG50" s="56">
        <f t="shared" si="56"/>
        <v>-0.27999999999998693</v>
      </c>
    </row>
    <row r="51" spans="1:33" x14ac:dyDescent="0.45">
      <c r="A51" s="54">
        <v>43024</v>
      </c>
      <c r="B51" s="45" t="s">
        <v>331</v>
      </c>
      <c r="C51" s="45" t="s">
        <v>73</v>
      </c>
      <c r="E51" s="46">
        <f t="shared" si="6"/>
        <v>0</v>
      </c>
      <c r="F51" s="45" t="s">
        <v>32</v>
      </c>
      <c r="G51" s="46" t="s">
        <v>69</v>
      </c>
      <c r="H51" s="46">
        <v>84.7</v>
      </c>
      <c r="I51" s="46">
        <v>85.05</v>
      </c>
      <c r="J51" s="57">
        <v>84.27</v>
      </c>
      <c r="K51" s="46">
        <v>84.7</v>
      </c>
      <c r="L51" s="46">
        <f t="shared" si="0"/>
        <v>0</v>
      </c>
      <c r="M51" s="46">
        <f t="shared" si="1"/>
        <v>0</v>
      </c>
      <c r="N51" s="46">
        <f t="shared" si="2"/>
        <v>0</v>
      </c>
      <c r="O51" s="46">
        <f t="shared" si="3"/>
        <v>0</v>
      </c>
      <c r="P51" s="55">
        <f t="shared" si="4"/>
        <v>147.57969303423849</v>
      </c>
      <c r="Q51" s="45">
        <v>4</v>
      </c>
      <c r="T51" s="83" t="s">
        <v>20</v>
      </c>
      <c r="U51" s="83"/>
      <c r="V51" s="83"/>
      <c r="AG51" s="56">
        <f t="shared" si="56"/>
        <v>0</v>
      </c>
    </row>
    <row r="52" spans="1:33" x14ac:dyDescent="0.45">
      <c r="A52" s="54">
        <v>43024</v>
      </c>
      <c r="B52" s="45" t="s">
        <v>182</v>
      </c>
      <c r="C52" s="45" t="s">
        <v>73</v>
      </c>
      <c r="E52" s="46" t="str">
        <f t="shared" ref="E52:E54" si="87">IF(G52="Y",AG52,"")</f>
        <v/>
      </c>
      <c r="F52" s="45" t="s">
        <v>32</v>
      </c>
      <c r="G52" s="46" t="s">
        <v>34</v>
      </c>
      <c r="H52" s="46">
        <v>133.75</v>
      </c>
      <c r="I52" s="46">
        <v>134.25</v>
      </c>
      <c r="J52" s="57">
        <v>133.1</v>
      </c>
      <c r="K52" s="46"/>
      <c r="L52" s="46" t="str">
        <f t="shared" ref="L52:L54" si="88">IF(G52="Y", (P52*E52),(""))</f>
        <v/>
      </c>
      <c r="M52" s="46" t="str">
        <f t="shared" ref="M52:M54" si="89">IF(G52="Y", (L52*2),(""))</f>
        <v/>
      </c>
      <c r="N52" s="46" t="str">
        <f t="shared" ref="N52:N54" si="90">IF(G52="Y", (L52*3),(""))</f>
        <v/>
      </c>
      <c r="O52" s="46" t="str">
        <f t="shared" ref="O52:O54" si="91">IF(G52="Y", (L52*4),(""))</f>
        <v/>
      </c>
      <c r="P52" s="55">
        <f t="shared" ref="P52:P54" si="92">IF(Q52&gt;0,((AcctSize/Q52)/H52),(""))</f>
        <v>93.45794392523365</v>
      </c>
      <c r="Q52" s="45">
        <v>4</v>
      </c>
      <c r="T52" s="45" t="s">
        <v>21</v>
      </c>
      <c r="V52" s="45">
        <f>COUNTIF(E3:E1048576,"&gt;0")</f>
        <v>29</v>
      </c>
      <c r="AG52" s="56">
        <f t="shared" si="56"/>
        <v>133.75</v>
      </c>
    </row>
    <row r="53" spans="1:33" x14ac:dyDescent="0.45">
      <c r="A53" s="54">
        <v>43024</v>
      </c>
      <c r="B53" s="45" t="s">
        <v>434</v>
      </c>
      <c r="C53" s="45" t="s">
        <v>73</v>
      </c>
      <c r="E53" s="46">
        <f t="shared" si="87"/>
        <v>-0.28000000000000114</v>
      </c>
      <c r="F53" s="45" t="s">
        <v>32</v>
      </c>
      <c r="G53" s="46" t="s">
        <v>69</v>
      </c>
      <c r="H53" s="46">
        <v>83.86</v>
      </c>
      <c r="I53" s="46">
        <v>84.14</v>
      </c>
      <c r="J53" s="57">
        <v>83.51</v>
      </c>
      <c r="K53" s="46">
        <v>84.14</v>
      </c>
      <c r="L53" s="46">
        <f t="shared" si="88"/>
        <v>-41.736227045075296</v>
      </c>
      <c r="M53" s="46">
        <f t="shared" si="89"/>
        <v>-83.472454090150592</v>
      </c>
      <c r="N53" s="46">
        <f t="shared" si="90"/>
        <v>-125.20868113522589</v>
      </c>
      <c r="O53" s="46">
        <f t="shared" si="91"/>
        <v>-166.94490818030118</v>
      </c>
      <c r="P53" s="55">
        <f t="shared" si="92"/>
        <v>149.05795373241116</v>
      </c>
      <c r="Q53" s="45">
        <v>4</v>
      </c>
      <c r="T53" s="45" t="s">
        <v>22</v>
      </c>
      <c r="V53" s="45">
        <f>COUNTIF(E3:E1048576,"&lt;-.101")</f>
        <v>20</v>
      </c>
      <c r="AG53" s="56">
        <f t="shared" si="56"/>
        <v>-0.28000000000000114</v>
      </c>
    </row>
    <row r="54" spans="1:33" x14ac:dyDescent="0.45">
      <c r="A54" s="54">
        <v>43024</v>
      </c>
      <c r="B54" s="45" t="s">
        <v>331</v>
      </c>
      <c r="C54" s="45" t="s">
        <v>73</v>
      </c>
      <c r="E54" s="46">
        <f t="shared" si="87"/>
        <v>0.43000000000000682</v>
      </c>
      <c r="F54" s="45" t="s">
        <v>32</v>
      </c>
      <c r="G54" s="46" t="s">
        <v>69</v>
      </c>
      <c r="H54" s="46">
        <v>84.7</v>
      </c>
      <c r="I54" s="46">
        <v>85.05</v>
      </c>
      <c r="J54" s="57">
        <v>84.27</v>
      </c>
      <c r="K54" s="46">
        <v>84.27</v>
      </c>
      <c r="L54" s="46">
        <f t="shared" si="88"/>
        <v>63.459268004723555</v>
      </c>
      <c r="M54" s="46">
        <f t="shared" si="89"/>
        <v>126.91853600944711</v>
      </c>
      <c r="N54" s="46">
        <f t="shared" si="90"/>
        <v>190.37780401417066</v>
      </c>
      <c r="O54" s="46">
        <f t="shared" si="91"/>
        <v>253.83707201889422</v>
      </c>
      <c r="P54" s="55">
        <f t="shared" si="92"/>
        <v>147.57969303423849</v>
      </c>
      <c r="Q54" s="45">
        <v>4</v>
      </c>
      <c r="T54" s="45" t="s">
        <v>23</v>
      </c>
      <c r="V54" s="45">
        <f>COUNTIFS(E3:E1048576,"&gt;-.109",E3:E1048576,"&lt;0")</f>
        <v>2</v>
      </c>
      <c r="AG54" s="56">
        <f t="shared" si="56"/>
        <v>0.43000000000000682</v>
      </c>
    </row>
    <row r="55" spans="1:33" x14ac:dyDescent="0.45">
      <c r="A55" s="54">
        <v>43025</v>
      </c>
      <c r="B55" s="45" t="s">
        <v>435</v>
      </c>
      <c r="C55" s="45" t="s">
        <v>33</v>
      </c>
      <c r="E55" s="46">
        <f t="shared" si="6"/>
        <v>-0.20999999999999375</v>
      </c>
      <c r="F55" s="45" t="s">
        <v>61</v>
      </c>
      <c r="G55" s="46" t="s">
        <v>69</v>
      </c>
      <c r="H55" s="46">
        <v>65.5</v>
      </c>
      <c r="I55" s="46">
        <v>65.290000000000006</v>
      </c>
      <c r="J55" s="57">
        <v>65.98</v>
      </c>
      <c r="K55" s="46">
        <v>65.290000000000006</v>
      </c>
      <c r="L55" s="46">
        <f t="shared" si="0"/>
        <v>-53.435114503815207</v>
      </c>
      <c r="M55" s="46">
        <f t="shared" si="1"/>
        <v>-106.87022900763041</v>
      </c>
      <c r="N55" s="46">
        <f t="shared" si="2"/>
        <v>-160.30534351144561</v>
      </c>
      <c r="O55" s="46">
        <f t="shared" si="3"/>
        <v>-213.74045801526083</v>
      </c>
      <c r="P55" s="55">
        <f t="shared" si="4"/>
        <v>254.45292620865141</v>
      </c>
      <c r="Q55" s="45">
        <v>3</v>
      </c>
      <c r="T55" s="45" t="s">
        <v>3</v>
      </c>
      <c r="V55" s="58">
        <f>SUM(E3:E1048576)</f>
        <v>6.0500000000000824</v>
      </c>
      <c r="AG55" s="56">
        <f t="shared" si="56"/>
        <v>-0.20999999999999375</v>
      </c>
    </row>
    <row r="56" spans="1:33" x14ac:dyDescent="0.45">
      <c r="A56" s="54">
        <v>43025</v>
      </c>
      <c r="B56" s="45" t="s">
        <v>83</v>
      </c>
      <c r="C56" s="45" t="s">
        <v>33</v>
      </c>
      <c r="E56" s="46">
        <f t="shared" si="6"/>
        <v>-2.9999999999986926E-2</v>
      </c>
      <c r="F56" s="45" t="s">
        <v>32</v>
      </c>
      <c r="G56" s="46" t="s">
        <v>69</v>
      </c>
      <c r="H56" s="46">
        <v>90.600000000000009</v>
      </c>
      <c r="I56" s="46">
        <v>91.11</v>
      </c>
      <c r="J56" s="57">
        <v>89.92</v>
      </c>
      <c r="K56" s="46">
        <v>90.63</v>
      </c>
      <c r="L56" s="46">
        <f t="shared" si="0"/>
        <v>-5.5187637969070877</v>
      </c>
      <c r="M56" s="46">
        <f t="shared" si="1"/>
        <v>-11.037527593814175</v>
      </c>
      <c r="N56" s="46">
        <f t="shared" si="2"/>
        <v>-16.556291390721263</v>
      </c>
      <c r="O56" s="46">
        <f t="shared" si="3"/>
        <v>-22.075055187628351</v>
      </c>
      <c r="P56" s="55">
        <f t="shared" si="4"/>
        <v>183.95879323031642</v>
      </c>
      <c r="Q56" s="45">
        <v>3</v>
      </c>
      <c r="AG56" s="56">
        <f t="shared" si="56"/>
        <v>-2.9999999999986926E-2</v>
      </c>
    </row>
    <row r="57" spans="1:33" x14ac:dyDescent="0.45">
      <c r="A57" s="54">
        <v>43025</v>
      </c>
      <c r="B57" s="46" t="s">
        <v>241</v>
      </c>
      <c r="C57" s="45" t="s">
        <v>139</v>
      </c>
      <c r="E57" s="46" t="str">
        <f t="shared" si="6"/>
        <v/>
      </c>
      <c r="F57" s="45" t="s">
        <v>32</v>
      </c>
      <c r="G57" s="46" t="s">
        <v>34</v>
      </c>
      <c r="H57" s="46">
        <v>49.4</v>
      </c>
      <c r="I57" s="46">
        <v>49.72</v>
      </c>
      <c r="J57" s="57">
        <v>48.89</v>
      </c>
      <c r="K57" s="46"/>
      <c r="L57" s="46" t="str">
        <f t="shared" si="0"/>
        <v/>
      </c>
      <c r="M57" s="46" t="str">
        <f t="shared" si="1"/>
        <v/>
      </c>
      <c r="N57" s="46" t="str">
        <f t="shared" si="2"/>
        <v/>
      </c>
      <c r="O57" s="46" t="str">
        <f t="shared" si="3"/>
        <v/>
      </c>
      <c r="P57" s="55">
        <f t="shared" si="4"/>
        <v>337.38191632928476</v>
      </c>
      <c r="Q57" s="45">
        <v>3</v>
      </c>
      <c r="T57" s="85" t="s">
        <v>41</v>
      </c>
      <c r="U57" s="85"/>
      <c r="V57" s="85"/>
      <c r="AG57" s="56">
        <f t="shared" si="56"/>
        <v>49.4</v>
      </c>
    </row>
    <row r="58" spans="1:33" x14ac:dyDescent="0.45">
      <c r="A58" s="54">
        <v>43026</v>
      </c>
      <c r="B58" s="45" t="s">
        <v>433</v>
      </c>
      <c r="C58" s="45">
        <v>32</v>
      </c>
      <c r="E58" s="46" t="str">
        <f t="shared" si="6"/>
        <v/>
      </c>
      <c r="F58" s="45" t="s">
        <v>32</v>
      </c>
      <c r="G58" s="46" t="s">
        <v>34</v>
      </c>
      <c r="H58" s="46">
        <v>71.900000000000006</v>
      </c>
      <c r="I58" s="46">
        <v>72.290000000000006</v>
      </c>
      <c r="J58" s="57">
        <v>71.38</v>
      </c>
      <c r="K58" s="46"/>
      <c r="L58" s="46" t="str">
        <f t="shared" si="0"/>
        <v/>
      </c>
      <c r="M58" s="46" t="str">
        <f t="shared" si="1"/>
        <v/>
      </c>
      <c r="N58" s="46" t="str">
        <f t="shared" si="2"/>
        <v/>
      </c>
      <c r="O58" s="46" t="str">
        <f t="shared" si="3"/>
        <v/>
      </c>
      <c r="P58" s="55">
        <f t="shared" si="4"/>
        <v>173.85257301808065</v>
      </c>
      <c r="Q58" s="45">
        <v>4</v>
      </c>
      <c r="T58" s="86" t="s">
        <v>42</v>
      </c>
      <c r="U58" s="86"/>
      <c r="V58" s="86"/>
      <c r="AG58" s="56">
        <f t="shared" si="56"/>
        <v>71.900000000000006</v>
      </c>
    </row>
    <row r="59" spans="1:33" x14ac:dyDescent="0.45">
      <c r="A59" s="54">
        <v>43026</v>
      </c>
      <c r="B59" s="45" t="s">
        <v>380</v>
      </c>
      <c r="C59" s="45" t="s">
        <v>73</v>
      </c>
      <c r="E59" s="46">
        <f t="shared" si="6"/>
        <v>0</v>
      </c>
      <c r="F59" s="45" t="s">
        <v>32</v>
      </c>
      <c r="G59" s="64" t="s">
        <v>69</v>
      </c>
      <c r="H59" s="46">
        <v>56.7</v>
      </c>
      <c r="I59" s="46">
        <v>57.02</v>
      </c>
      <c r="J59" s="57">
        <v>56.08</v>
      </c>
      <c r="K59" s="46">
        <v>56.7</v>
      </c>
      <c r="L59" s="46">
        <f t="shared" si="0"/>
        <v>0</v>
      </c>
      <c r="M59" s="46">
        <f t="shared" si="1"/>
        <v>0</v>
      </c>
      <c r="N59" s="46">
        <f t="shared" si="2"/>
        <v>0</v>
      </c>
      <c r="O59" s="46">
        <f t="shared" si="3"/>
        <v>0</v>
      </c>
      <c r="P59" s="55">
        <f t="shared" si="4"/>
        <v>220.45855379188711</v>
      </c>
      <c r="Q59" s="45">
        <v>4</v>
      </c>
      <c r="T59" s="59" t="s">
        <v>43</v>
      </c>
      <c r="V59" s="60">
        <f>SUM(L2:L454)</f>
        <v>1612.2991342061889</v>
      </c>
      <c r="AG59" s="56">
        <f t="shared" si="56"/>
        <v>0</v>
      </c>
    </row>
    <row r="60" spans="1:33" x14ac:dyDescent="0.45">
      <c r="A60" s="54">
        <v>43026</v>
      </c>
      <c r="B60" s="45" t="s">
        <v>277</v>
      </c>
      <c r="C60" s="45" t="s">
        <v>33</v>
      </c>
      <c r="E60" s="46">
        <f t="shared" si="6"/>
        <v>0.32000000000000028</v>
      </c>
      <c r="F60" s="45" t="s">
        <v>32</v>
      </c>
      <c r="G60" s="64" t="s">
        <v>69</v>
      </c>
      <c r="H60" s="46">
        <v>53.29</v>
      </c>
      <c r="I60" s="46">
        <v>53.67</v>
      </c>
      <c r="J60" s="57">
        <v>52.73</v>
      </c>
      <c r="K60" s="46">
        <v>52.97</v>
      </c>
      <c r="L60" s="46">
        <f t="shared" si="0"/>
        <v>75.060987051979808</v>
      </c>
      <c r="M60" s="46">
        <f t="shared" si="1"/>
        <v>150.12197410395962</v>
      </c>
      <c r="N60" s="46">
        <f t="shared" si="2"/>
        <v>225.18296115593944</v>
      </c>
      <c r="O60" s="46">
        <f t="shared" si="3"/>
        <v>300.24394820791923</v>
      </c>
      <c r="P60" s="55">
        <f t="shared" si="4"/>
        <v>234.56558453743668</v>
      </c>
      <c r="Q60" s="45">
        <v>4</v>
      </c>
      <c r="T60" s="59" t="s">
        <v>44</v>
      </c>
      <c r="V60" s="61">
        <f>V59*2</f>
        <v>3224.5982684123778</v>
      </c>
      <c r="AG60" s="56">
        <f t="shared" si="56"/>
        <v>0.32000000000000028</v>
      </c>
    </row>
    <row r="61" spans="1:33" x14ac:dyDescent="0.45">
      <c r="A61" s="54">
        <v>43026</v>
      </c>
      <c r="B61" s="45" t="s">
        <v>436</v>
      </c>
      <c r="C61" s="45" t="s">
        <v>33</v>
      </c>
      <c r="E61" s="46">
        <f t="shared" si="6"/>
        <v>0</v>
      </c>
      <c r="F61" s="45" t="s">
        <v>32</v>
      </c>
      <c r="G61" s="64" t="s">
        <v>69</v>
      </c>
      <c r="H61" s="46">
        <v>64.48</v>
      </c>
      <c r="I61" s="46">
        <v>64.91</v>
      </c>
      <c r="J61" s="57">
        <v>63.95</v>
      </c>
      <c r="K61" s="46">
        <v>64.48</v>
      </c>
      <c r="L61" s="46">
        <f t="shared" si="0"/>
        <v>0</v>
      </c>
      <c r="M61" s="46">
        <f t="shared" si="1"/>
        <v>0</v>
      </c>
      <c r="N61" s="46">
        <f t="shared" si="2"/>
        <v>0</v>
      </c>
      <c r="O61" s="46">
        <f t="shared" si="3"/>
        <v>0</v>
      </c>
      <c r="P61" s="55">
        <f t="shared" si="4"/>
        <v>193.85856079404465</v>
      </c>
      <c r="Q61" s="45">
        <v>4</v>
      </c>
      <c r="T61" s="59" t="s">
        <v>45</v>
      </c>
      <c r="V61" s="61">
        <f>V59*3</f>
        <v>4836.897402618567</v>
      </c>
      <c r="AG61" s="56">
        <f t="shared" si="56"/>
        <v>0</v>
      </c>
    </row>
    <row r="62" spans="1:33" x14ac:dyDescent="0.45">
      <c r="A62" s="54">
        <v>43026</v>
      </c>
      <c r="B62" s="45" t="s">
        <v>380</v>
      </c>
      <c r="C62" s="45" t="s">
        <v>73</v>
      </c>
      <c r="E62" s="46">
        <f t="shared" ref="E62" si="93">IF(G62="Y",AG62,"")</f>
        <v>0.62000000000000455</v>
      </c>
      <c r="F62" s="45" t="s">
        <v>32</v>
      </c>
      <c r="G62" s="64" t="s">
        <v>69</v>
      </c>
      <c r="H62" s="46">
        <v>56.7</v>
      </c>
      <c r="I62" s="46">
        <v>57.02</v>
      </c>
      <c r="J62" s="57">
        <v>56.08</v>
      </c>
      <c r="K62" s="46">
        <v>56.08</v>
      </c>
      <c r="L62" s="46">
        <f t="shared" ref="L62" si="94">IF(G62="Y", (P62*E62),(""))</f>
        <v>136.68430335097102</v>
      </c>
      <c r="M62" s="46">
        <f t="shared" ref="M62" si="95">IF(G62="Y", (L62*2),(""))</f>
        <v>273.36860670194204</v>
      </c>
      <c r="N62" s="46">
        <f t="shared" ref="N62" si="96">IF(G62="Y", (L62*3),(""))</f>
        <v>410.05291005291303</v>
      </c>
      <c r="O62" s="46">
        <f t="shared" ref="O62" si="97">IF(G62="Y", (L62*4),(""))</f>
        <v>546.73721340388408</v>
      </c>
      <c r="P62" s="55">
        <f t="shared" ref="P62" si="98">IF(Q62&gt;0,((AcctSize/Q62)/H62),(""))</f>
        <v>220.45855379188711</v>
      </c>
      <c r="Q62" s="45">
        <v>4</v>
      </c>
      <c r="T62" s="59" t="s">
        <v>46</v>
      </c>
      <c r="V62" s="61">
        <f>V59*4</f>
        <v>6449.1965368247556</v>
      </c>
      <c r="AG62" s="56">
        <f t="shared" si="56"/>
        <v>0.62000000000000455</v>
      </c>
    </row>
    <row r="63" spans="1:33" x14ac:dyDescent="0.45">
      <c r="A63" s="54">
        <v>43027</v>
      </c>
      <c r="B63" s="45" t="s">
        <v>70</v>
      </c>
      <c r="C63" s="65" t="s">
        <v>139</v>
      </c>
      <c r="E63" s="46">
        <f t="shared" si="6"/>
        <v>1.9999999999996021E-2</v>
      </c>
      <c r="F63" s="65" t="s">
        <v>32</v>
      </c>
      <c r="G63" s="64" t="s">
        <v>69</v>
      </c>
      <c r="H63" s="46">
        <v>44.51</v>
      </c>
      <c r="I63" s="46">
        <v>44.99</v>
      </c>
      <c r="J63" s="57">
        <v>43.87</v>
      </c>
      <c r="K63" s="46">
        <v>44.49</v>
      </c>
      <c r="L63" s="46">
        <f t="shared" si="0"/>
        <v>7.4889537931536072</v>
      </c>
      <c r="M63" s="46">
        <f t="shared" si="1"/>
        <v>14.977907586307214</v>
      </c>
      <c r="N63" s="46">
        <f t="shared" si="2"/>
        <v>22.466861379460823</v>
      </c>
      <c r="O63" s="46">
        <f t="shared" si="3"/>
        <v>29.955815172614429</v>
      </c>
      <c r="P63" s="55">
        <f t="shared" si="4"/>
        <v>374.44768965775484</v>
      </c>
      <c r="Q63" s="65">
        <v>3</v>
      </c>
      <c r="AG63" s="56">
        <f t="shared" si="56"/>
        <v>1.9999999999996021E-2</v>
      </c>
    </row>
    <row r="64" spans="1:33" x14ac:dyDescent="0.45">
      <c r="A64" s="54">
        <v>43027</v>
      </c>
      <c r="B64" s="45" t="s">
        <v>430</v>
      </c>
      <c r="C64" s="65" t="s">
        <v>139</v>
      </c>
      <c r="E64" s="46">
        <f t="shared" si="6"/>
        <v>0.27000000000000313</v>
      </c>
      <c r="F64" s="65" t="s">
        <v>32</v>
      </c>
      <c r="G64" s="64" t="s">
        <v>69</v>
      </c>
      <c r="H64" s="46">
        <v>42.42</v>
      </c>
      <c r="I64" s="46">
        <v>42.85</v>
      </c>
      <c r="J64" s="57">
        <v>41.85</v>
      </c>
      <c r="K64" s="46">
        <v>42.15</v>
      </c>
      <c r="L64" s="46">
        <f t="shared" si="0"/>
        <v>106.08203677510731</v>
      </c>
      <c r="M64" s="46">
        <f t="shared" si="1"/>
        <v>212.16407355021462</v>
      </c>
      <c r="N64" s="46">
        <f t="shared" si="2"/>
        <v>318.24611032532192</v>
      </c>
      <c r="O64" s="46">
        <f t="shared" si="3"/>
        <v>424.32814710042925</v>
      </c>
      <c r="P64" s="55">
        <f t="shared" si="4"/>
        <v>392.8964325003929</v>
      </c>
      <c r="Q64" s="65">
        <v>3</v>
      </c>
      <c r="AG64" s="56">
        <f t="shared" si="56"/>
        <v>0.27000000000000313</v>
      </c>
    </row>
    <row r="65" spans="1:33" x14ac:dyDescent="0.45">
      <c r="A65" s="54">
        <v>43027</v>
      </c>
      <c r="B65" s="45" t="s">
        <v>437</v>
      </c>
      <c r="C65" s="65" t="s">
        <v>33</v>
      </c>
      <c r="E65" s="46" t="str">
        <f t="shared" si="6"/>
        <v/>
      </c>
      <c r="F65" s="65" t="s">
        <v>32</v>
      </c>
      <c r="G65" s="64" t="s">
        <v>34</v>
      </c>
      <c r="H65" s="46">
        <v>90.850000000000009</v>
      </c>
      <c r="I65" s="46">
        <v>91.37</v>
      </c>
      <c r="J65" s="57">
        <v>90.27</v>
      </c>
      <c r="K65" s="46"/>
      <c r="L65" s="46" t="str">
        <f t="shared" si="0"/>
        <v/>
      </c>
      <c r="M65" s="46" t="str">
        <f t="shared" si="1"/>
        <v/>
      </c>
      <c r="N65" s="46" t="str">
        <f t="shared" si="2"/>
        <v/>
      </c>
      <c r="O65" s="46" t="str">
        <f t="shared" si="3"/>
        <v/>
      </c>
      <c r="P65" s="55">
        <f t="shared" si="4"/>
        <v>183.452577508714</v>
      </c>
      <c r="Q65" s="65">
        <v>3</v>
      </c>
      <c r="AG65" s="56">
        <f t="shared" si="56"/>
        <v>90.850000000000009</v>
      </c>
    </row>
    <row r="66" spans="1:33" x14ac:dyDescent="0.45">
      <c r="A66" s="54">
        <v>43028</v>
      </c>
      <c r="B66" s="45" t="s">
        <v>163</v>
      </c>
      <c r="C66" s="65" t="s">
        <v>33</v>
      </c>
      <c r="E66" s="46" t="str">
        <f t="shared" si="6"/>
        <v/>
      </c>
      <c r="F66" s="65" t="s">
        <v>61</v>
      </c>
      <c r="G66" s="64" t="s">
        <v>34</v>
      </c>
      <c r="H66" s="46">
        <v>65.25</v>
      </c>
      <c r="I66" s="46">
        <v>64.91</v>
      </c>
      <c r="J66" s="57">
        <v>65.77</v>
      </c>
      <c r="K66" s="46"/>
      <c r="L66" s="46" t="str">
        <f t="shared" si="0"/>
        <v/>
      </c>
      <c r="M66" s="46" t="str">
        <f t="shared" si="1"/>
        <v/>
      </c>
      <c r="N66" s="46" t="str">
        <f t="shared" si="2"/>
        <v/>
      </c>
      <c r="O66" s="46" t="str">
        <f t="shared" si="3"/>
        <v/>
      </c>
      <c r="P66" s="55">
        <f t="shared" si="4"/>
        <v>255.4278416347382</v>
      </c>
      <c r="Q66" s="65">
        <v>3</v>
      </c>
      <c r="T66" s="87" t="s">
        <v>41</v>
      </c>
      <c r="U66" s="87"/>
      <c r="V66" s="87"/>
      <c r="AG66" s="56">
        <f t="shared" si="56"/>
        <v>-65.25</v>
      </c>
    </row>
    <row r="67" spans="1:33" x14ac:dyDescent="0.45">
      <c r="A67" s="54">
        <v>43028</v>
      </c>
      <c r="B67" s="45" t="s">
        <v>438</v>
      </c>
      <c r="C67" s="65" t="s">
        <v>33</v>
      </c>
      <c r="E67" s="46">
        <f t="shared" si="6"/>
        <v>-0.53000000000000114</v>
      </c>
      <c r="F67" s="65" t="s">
        <v>32</v>
      </c>
      <c r="G67" s="64" t="s">
        <v>69</v>
      </c>
      <c r="H67" s="46">
        <v>123.36</v>
      </c>
      <c r="I67" s="46">
        <v>123.89</v>
      </c>
      <c r="J67" s="57">
        <v>122.72</v>
      </c>
      <c r="K67" s="46">
        <v>123.89</v>
      </c>
      <c r="L67" s="46">
        <f t="shared" ref="L67:L130" si="99">IF(G67="Y", (P67*E67),(""))</f>
        <v>-71.606139213143265</v>
      </c>
      <c r="M67" s="46">
        <f t="shared" ref="M67:M130" si="100">IF(G67="Y", (L67*2),(""))</f>
        <v>-143.21227842628653</v>
      </c>
      <c r="N67" s="46">
        <f t="shared" ref="N67:N130" si="101">IF(G67="Y", (L67*3),(""))</f>
        <v>-214.81841763942981</v>
      </c>
      <c r="O67" s="46">
        <f t="shared" ref="O67:O130" si="102">IF(G67="Y", (L67*4),(""))</f>
        <v>-286.42455685257306</v>
      </c>
      <c r="P67" s="55">
        <f t="shared" ref="P67:P130" si="103">IF(Q67&gt;0,((AcctSize/Q67)/H67),(""))</f>
        <v>135.10592304366625</v>
      </c>
      <c r="Q67" s="65">
        <v>3</v>
      </c>
      <c r="T67" s="88" t="s">
        <v>47</v>
      </c>
      <c r="U67" s="88"/>
      <c r="V67" s="88"/>
      <c r="AG67" s="56">
        <f t="shared" si="56"/>
        <v>-0.53000000000000114</v>
      </c>
    </row>
    <row r="68" spans="1:33" x14ac:dyDescent="0.45">
      <c r="A68" s="54">
        <v>43028</v>
      </c>
      <c r="B68" s="45" t="s">
        <v>420</v>
      </c>
      <c r="C68" s="65" t="s">
        <v>33</v>
      </c>
      <c r="E68" s="46">
        <f t="shared" si="6"/>
        <v>0.18999999999999773</v>
      </c>
      <c r="F68" s="65" t="s">
        <v>61</v>
      </c>
      <c r="G68" s="64" t="s">
        <v>69</v>
      </c>
      <c r="H68" s="46">
        <v>42.690000000000005</v>
      </c>
      <c r="I68" s="46">
        <v>42.44</v>
      </c>
      <c r="J68" s="57">
        <v>43.07</v>
      </c>
      <c r="K68" s="46">
        <v>42.88</v>
      </c>
      <c r="L68" s="46">
        <f t="shared" si="99"/>
        <v>74.178183805730356</v>
      </c>
      <c r="M68" s="46">
        <f t="shared" si="100"/>
        <v>148.35636761146071</v>
      </c>
      <c r="N68" s="46">
        <f t="shared" si="101"/>
        <v>222.53455141719107</v>
      </c>
      <c r="O68" s="46">
        <f t="shared" si="102"/>
        <v>296.71273522292142</v>
      </c>
      <c r="P68" s="55">
        <f t="shared" si="103"/>
        <v>390.41149371437496</v>
      </c>
      <c r="Q68" s="65">
        <v>3</v>
      </c>
      <c r="T68" s="59" t="s">
        <v>43</v>
      </c>
      <c r="V68" s="60">
        <f>V59*2</f>
        <v>3224.5982684123778</v>
      </c>
      <c r="AG68" s="56">
        <f t="shared" si="56"/>
        <v>0.18999999999999773</v>
      </c>
    </row>
    <row r="69" spans="1:33" x14ac:dyDescent="0.45">
      <c r="A69" s="54">
        <v>43028</v>
      </c>
      <c r="B69" s="45" t="s">
        <v>438</v>
      </c>
      <c r="C69" s="65" t="s">
        <v>33</v>
      </c>
      <c r="E69" s="46">
        <f t="shared" ref="E69" si="104">IF(G69="Y",AG69,"")</f>
        <v>0.64000000000000057</v>
      </c>
      <c r="F69" s="65" t="s">
        <v>32</v>
      </c>
      <c r="G69" s="64" t="s">
        <v>69</v>
      </c>
      <c r="H69" s="46">
        <v>123.36</v>
      </c>
      <c r="I69" s="46">
        <v>123.89</v>
      </c>
      <c r="J69" s="57">
        <v>122.72</v>
      </c>
      <c r="K69" s="46">
        <v>122.72</v>
      </c>
      <c r="L69" s="46">
        <f t="shared" ref="L69" si="105">IF(G69="Y", (P69*E69),(""))</f>
        <v>86.467790747946481</v>
      </c>
      <c r="M69" s="46">
        <f t="shared" ref="M69" si="106">IF(G69="Y", (L69*2),(""))</f>
        <v>172.93558149589296</v>
      </c>
      <c r="N69" s="46">
        <f t="shared" ref="N69" si="107">IF(G69="Y", (L69*3),(""))</f>
        <v>259.40337224383944</v>
      </c>
      <c r="O69" s="46">
        <f t="shared" ref="O69" si="108">IF(G69="Y", (L69*4),(""))</f>
        <v>345.87116299178592</v>
      </c>
      <c r="P69" s="55">
        <f t="shared" ref="P69" si="109">IF(Q69&gt;0,((AcctSize/Q69)/H69),(""))</f>
        <v>135.10592304366625</v>
      </c>
      <c r="Q69" s="65">
        <v>3</v>
      </c>
      <c r="T69" s="59" t="s">
        <v>44</v>
      </c>
      <c r="V69" s="61">
        <f>V60*2</f>
        <v>6449.1965368247556</v>
      </c>
      <c r="AG69" s="56">
        <f t="shared" si="56"/>
        <v>0.64000000000000057</v>
      </c>
    </row>
    <row r="70" spans="1:33" x14ac:dyDescent="0.45">
      <c r="A70" s="54">
        <v>43031</v>
      </c>
      <c r="B70" s="45" t="s">
        <v>140</v>
      </c>
      <c r="C70" s="65" t="s">
        <v>73</v>
      </c>
      <c r="E70" s="46">
        <f t="shared" ref="E70:E132" si="110">IF(G70="Y",AG70,"")</f>
        <v>0.24000000000000199</v>
      </c>
      <c r="F70" s="65" t="s">
        <v>32</v>
      </c>
      <c r="G70" s="64" t="s">
        <v>69</v>
      </c>
      <c r="H70" s="46">
        <v>58.92</v>
      </c>
      <c r="I70" s="46">
        <v>59.28</v>
      </c>
      <c r="J70" s="57">
        <v>58.44</v>
      </c>
      <c r="K70" s="46">
        <v>58.68</v>
      </c>
      <c r="L70" s="46">
        <f t="shared" si="99"/>
        <v>50.9164969450106</v>
      </c>
      <c r="M70" s="46">
        <f t="shared" si="100"/>
        <v>101.8329938900212</v>
      </c>
      <c r="N70" s="46">
        <f t="shared" si="101"/>
        <v>152.74949083503179</v>
      </c>
      <c r="O70" s="46">
        <f t="shared" si="102"/>
        <v>203.6659877800424</v>
      </c>
      <c r="P70" s="55">
        <f t="shared" si="103"/>
        <v>212.15207060420909</v>
      </c>
      <c r="Q70" s="65">
        <v>4</v>
      </c>
      <c r="T70" s="59" t="s">
        <v>45</v>
      </c>
      <c r="V70" s="61">
        <f>V61*2</f>
        <v>9673.7948052371339</v>
      </c>
      <c r="AG70" s="56">
        <f t="shared" si="56"/>
        <v>0.24000000000000199</v>
      </c>
    </row>
    <row r="71" spans="1:33" x14ac:dyDescent="0.45">
      <c r="A71" s="54">
        <v>43031</v>
      </c>
      <c r="B71" s="45" t="s">
        <v>420</v>
      </c>
      <c r="C71" s="65" t="s">
        <v>73</v>
      </c>
      <c r="E71" s="46" t="str">
        <f t="shared" si="110"/>
        <v/>
      </c>
      <c r="F71" s="65" t="s">
        <v>32</v>
      </c>
      <c r="G71" s="64" t="s">
        <v>34</v>
      </c>
      <c r="H71" s="46">
        <v>42.519999999999996</v>
      </c>
      <c r="I71" s="46">
        <v>42.74</v>
      </c>
      <c r="J71" s="57">
        <v>41.85</v>
      </c>
      <c r="K71" s="57"/>
      <c r="L71" s="46" t="str">
        <f t="shared" si="99"/>
        <v/>
      </c>
      <c r="M71" s="46" t="str">
        <f t="shared" si="100"/>
        <v/>
      </c>
      <c r="N71" s="46" t="str">
        <f t="shared" si="101"/>
        <v/>
      </c>
      <c r="O71" s="46" t="str">
        <f t="shared" si="102"/>
        <v/>
      </c>
      <c r="P71" s="55">
        <f t="shared" si="103"/>
        <v>293.97930385700852</v>
      </c>
      <c r="Q71" s="65">
        <v>4</v>
      </c>
      <c r="T71" s="59" t="s">
        <v>46</v>
      </c>
      <c r="V71" s="61">
        <f>V62*2</f>
        <v>12898.393073649511</v>
      </c>
      <c r="AG71" s="56">
        <f t="shared" si="56"/>
        <v>42.519999999999996</v>
      </c>
    </row>
    <row r="72" spans="1:33" x14ac:dyDescent="0.45">
      <c r="A72" s="54">
        <v>43031</v>
      </c>
      <c r="B72" s="45" t="s">
        <v>262</v>
      </c>
      <c r="C72" s="65" t="s">
        <v>98</v>
      </c>
      <c r="E72" s="46" t="str">
        <f t="shared" si="110"/>
        <v/>
      </c>
      <c r="F72" s="65" t="s">
        <v>61</v>
      </c>
      <c r="G72" s="64" t="s">
        <v>34</v>
      </c>
      <c r="H72" s="46">
        <v>55.17</v>
      </c>
      <c r="I72" s="46">
        <v>54.91</v>
      </c>
      <c r="J72" s="57">
        <v>55.58</v>
      </c>
      <c r="K72" s="46"/>
      <c r="L72" s="46" t="str">
        <f t="shared" si="99"/>
        <v/>
      </c>
      <c r="M72" s="46" t="str">
        <f t="shared" si="100"/>
        <v/>
      </c>
      <c r="N72" s="46" t="str">
        <f t="shared" si="101"/>
        <v/>
      </c>
      <c r="O72" s="46" t="str">
        <f t="shared" si="102"/>
        <v/>
      </c>
      <c r="P72" s="55">
        <f t="shared" si="103"/>
        <v>226.57241254304876</v>
      </c>
      <c r="Q72" s="65">
        <v>4</v>
      </c>
      <c r="AG72" s="56">
        <f t="shared" ref="AG72:AG128" si="111">IF(F72="L",(K72-H72),(H72-K72))</f>
        <v>-55.17</v>
      </c>
    </row>
    <row r="73" spans="1:33" x14ac:dyDescent="0.45">
      <c r="A73" s="54">
        <v>43031</v>
      </c>
      <c r="B73" s="45" t="s">
        <v>241</v>
      </c>
      <c r="C73" s="65" t="s">
        <v>98</v>
      </c>
      <c r="E73" s="46">
        <f t="shared" ref="E73" si="112">IF(G73="Y",AG73,"")</f>
        <v>-0.3300000000000054</v>
      </c>
      <c r="F73" s="65" t="s">
        <v>61</v>
      </c>
      <c r="G73" s="64" t="s">
        <v>69</v>
      </c>
      <c r="H73" s="46">
        <v>53.13</v>
      </c>
      <c r="I73" s="46">
        <v>52.8</v>
      </c>
      <c r="J73" s="57">
        <v>53.82</v>
      </c>
      <c r="K73" s="57">
        <v>52.8</v>
      </c>
      <c r="L73" s="46">
        <f t="shared" ref="L73" si="113">IF(G73="Y", (P73*E73),(""))</f>
        <v>-77.639751552796298</v>
      </c>
      <c r="M73" s="46">
        <f t="shared" ref="M73" si="114">IF(G73="Y", (L73*2),(""))</f>
        <v>-155.2795031055926</v>
      </c>
      <c r="N73" s="46">
        <f t="shared" ref="N73" si="115">IF(G73="Y", (L73*3),(""))</f>
        <v>-232.91925465838889</v>
      </c>
      <c r="O73" s="46">
        <f t="shared" ref="O73" si="116">IF(G73="Y", (L73*4),(""))</f>
        <v>-310.55900621118519</v>
      </c>
      <c r="P73" s="55">
        <f t="shared" ref="P73" si="117">IF(Q73&gt;0,((AcctSize/Q73)/H73),(""))</f>
        <v>235.27197440240917</v>
      </c>
      <c r="Q73" s="65">
        <v>4</v>
      </c>
      <c r="AG73" s="56">
        <f t="shared" si="111"/>
        <v>-0.3300000000000054</v>
      </c>
    </row>
    <row r="74" spans="1:33" x14ac:dyDescent="0.45">
      <c r="A74" s="54">
        <v>43031</v>
      </c>
      <c r="B74" s="45" t="s">
        <v>241</v>
      </c>
      <c r="C74" s="65" t="s">
        <v>98</v>
      </c>
      <c r="E74" s="46">
        <f t="shared" ref="E74" si="118">IF(G74="Y",AG74,"")</f>
        <v>-0.23000000000000398</v>
      </c>
      <c r="F74" s="65" t="s">
        <v>61</v>
      </c>
      <c r="G74" s="64" t="s">
        <v>69</v>
      </c>
      <c r="H74" s="46">
        <v>53.13</v>
      </c>
      <c r="I74" s="46">
        <v>52.8</v>
      </c>
      <c r="J74" s="57">
        <v>53.82</v>
      </c>
      <c r="K74" s="57">
        <v>52.9</v>
      </c>
      <c r="L74" s="46">
        <f t="shared" ref="L74" si="119">IF(G74="Y", (P74*E74),(""))</f>
        <v>-54.112554112555046</v>
      </c>
      <c r="M74" s="46">
        <f t="shared" ref="M74" si="120">IF(G74="Y", (L74*2),(""))</f>
        <v>-108.22510822511009</v>
      </c>
      <c r="N74" s="46">
        <f t="shared" ref="N74" si="121">IF(G74="Y", (L74*3),(""))</f>
        <v>-162.33766233766514</v>
      </c>
      <c r="O74" s="46">
        <f t="shared" ref="O74" si="122">IF(G74="Y", (L74*4),(""))</f>
        <v>-216.45021645022018</v>
      </c>
      <c r="P74" s="55">
        <f t="shared" ref="P74" si="123">IF(Q74&gt;0,((AcctSize/Q74)/H74),(""))</f>
        <v>235.27197440240917</v>
      </c>
      <c r="Q74" s="65">
        <v>4</v>
      </c>
      <c r="AG74" s="56">
        <f t="shared" si="111"/>
        <v>-0.23000000000000398</v>
      </c>
    </row>
    <row r="75" spans="1:33" x14ac:dyDescent="0.45">
      <c r="A75" s="54">
        <v>43032</v>
      </c>
      <c r="B75" s="45" t="s">
        <v>239</v>
      </c>
      <c r="C75" s="65" t="s">
        <v>139</v>
      </c>
      <c r="E75" s="46" t="str">
        <f t="shared" si="110"/>
        <v/>
      </c>
      <c r="F75" s="65" t="s">
        <v>32</v>
      </c>
      <c r="G75" s="64" t="s">
        <v>34</v>
      </c>
      <c r="H75" s="46">
        <v>55.839999999999996</v>
      </c>
      <c r="I75" s="46">
        <v>56.18</v>
      </c>
      <c r="J75" s="57">
        <v>55.33</v>
      </c>
      <c r="K75" s="46"/>
      <c r="L75" s="46" t="str">
        <f t="shared" si="99"/>
        <v/>
      </c>
      <c r="M75" s="46" t="str">
        <f t="shared" si="100"/>
        <v/>
      </c>
      <c r="N75" s="46" t="str">
        <f t="shared" si="101"/>
        <v/>
      </c>
      <c r="O75" s="46" t="str">
        <f t="shared" si="102"/>
        <v/>
      </c>
      <c r="P75" s="55">
        <f t="shared" si="103"/>
        <v>179.08309455587394</v>
      </c>
      <c r="Q75" s="65">
        <v>5</v>
      </c>
      <c r="AG75" s="56">
        <f t="shared" si="111"/>
        <v>55.839999999999996</v>
      </c>
    </row>
    <row r="76" spans="1:33" x14ac:dyDescent="0.45">
      <c r="A76" s="54">
        <v>43032</v>
      </c>
      <c r="B76" s="45" t="s">
        <v>420</v>
      </c>
      <c r="C76" s="65" t="s">
        <v>73</v>
      </c>
      <c r="E76" s="46" t="str">
        <f t="shared" si="110"/>
        <v/>
      </c>
      <c r="F76" s="65" t="s">
        <v>32</v>
      </c>
      <c r="G76" s="64" t="s">
        <v>34</v>
      </c>
      <c r="H76" s="46">
        <v>42.73</v>
      </c>
      <c r="I76" s="46">
        <v>43.04</v>
      </c>
      <c r="J76" s="57">
        <v>42.01</v>
      </c>
      <c r="K76" s="46"/>
      <c r="L76" s="46" t="str">
        <f t="shared" si="99"/>
        <v/>
      </c>
      <c r="M76" s="46" t="str">
        <f t="shared" si="100"/>
        <v/>
      </c>
      <c r="N76" s="46" t="str">
        <f t="shared" si="101"/>
        <v/>
      </c>
      <c r="O76" s="46" t="str">
        <f t="shared" si="102"/>
        <v/>
      </c>
      <c r="P76" s="55">
        <f t="shared" si="103"/>
        <v>234.02761525860052</v>
      </c>
      <c r="Q76" s="65">
        <v>5</v>
      </c>
      <c r="AG76" s="56">
        <f t="shared" si="111"/>
        <v>42.73</v>
      </c>
    </row>
    <row r="77" spans="1:33" x14ac:dyDescent="0.45">
      <c r="A77" s="54">
        <v>43032</v>
      </c>
      <c r="B77" s="45" t="s">
        <v>144</v>
      </c>
      <c r="C77" s="65" t="s">
        <v>73</v>
      </c>
      <c r="E77" s="46">
        <f t="shared" si="110"/>
        <v>0.78000000000000114</v>
      </c>
      <c r="F77" s="65" t="s">
        <v>32</v>
      </c>
      <c r="G77" s="64" t="s">
        <v>69</v>
      </c>
      <c r="H77" s="46">
        <v>80.59</v>
      </c>
      <c r="I77" s="46">
        <v>81.16</v>
      </c>
      <c r="J77" s="57">
        <v>79.81</v>
      </c>
      <c r="K77" s="46">
        <v>79.81</v>
      </c>
      <c r="L77" s="46">
        <f t="shared" si="99"/>
        <v>96.786201762005348</v>
      </c>
      <c r="M77" s="46">
        <f t="shared" si="100"/>
        <v>193.5724035240107</v>
      </c>
      <c r="N77" s="46">
        <f t="shared" si="101"/>
        <v>290.35860528601603</v>
      </c>
      <c r="O77" s="46">
        <f t="shared" si="102"/>
        <v>387.14480704802139</v>
      </c>
      <c r="P77" s="55">
        <f t="shared" si="103"/>
        <v>124.08487405385283</v>
      </c>
      <c r="Q77" s="65">
        <v>5</v>
      </c>
      <c r="T77" s="46"/>
      <c r="AG77" s="56">
        <f t="shared" si="111"/>
        <v>0.78000000000000114</v>
      </c>
    </row>
    <row r="78" spans="1:33" x14ac:dyDescent="0.45">
      <c r="A78" s="54">
        <v>43032</v>
      </c>
      <c r="B78" s="45" t="s">
        <v>183</v>
      </c>
      <c r="C78" s="65" t="s">
        <v>73</v>
      </c>
      <c r="E78" s="46">
        <f t="shared" ref="E78:E79" si="124">IF(G78="Y",AG78,"")</f>
        <v>-0.39000000000000057</v>
      </c>
      <c r="F78" s="65" t="s">
        <v>32</v>
      </c>
      <c r="G78" s="64" t="s">
        <v>69</v>
      </c>
      <c r="H78" s="46">
        <v>43.58</v>
      </c>
      <c r="I78" s="46">
        <v>43.97</v>
      </c>
      <c r="J78" s="57">
        <v>42.92</v>
      </c>
      <c r="K78" s="57">
        <v>43.97</v>
      </c>
      <c r="L78" s="46">
        <f t="shared" ref="L78:L79" si="125">IF(G78="Y", (P78*E78),(""))</f>
        <v>-89.490592014685774</v>
      </c>
      <c r="M78" s="46">
        <f t="shared" ref="M78:M79" si="126">IF(G78="Y", (L78*2),(""))</f>
        <v>-178.98118402937155</v>
      </c>
      <c r="N78" s="46">
        <f t="shared" ref="N78:N79" si="127">IF(G78="Y", (L78*3),(""))</f>
        <v>-268.47177604405732</v>
      </c>
      <c r="O78" s="46">
        <f t="shared" ref="O78:O79" si="128">IF(G78="Y", (L78*4),(""))</f>
        <v>-357.9623680587431</v>
      </c>
      <c r="P78" s="55">
        <f t="shared" ref="P78:P79" si="129">IF(Q78&gt;0,((AcctSize/Q78)/H78),(""))</f>
        <v>229.4630564479119</v>
      </c>
      <c r="Q78" s="65">
        <v>5</v>
      </c>
      <c r="AG78" s="56">
        <f t="shared" si="111"/>
        <v>-0.39000000000000057</v>
      </c>
    </row>
    <row r="79" spans="1:33" x14ac:dyDescent="0.45">
      <c r="A79" s="54">
        <v>43032</v>
      </c>
      <c r="B79" s="45" t="s">
        <v>138</v>
      </c>
      <c r="C79" s="65" t="s">
        <v>79</v>
      </c>
      <c r="E79" s="46">
        <f t="shared" si="124"/>
        <v>-0.35000000000000142</v>
      </c>
      <c r="F79" s="65" t="s">
        <v>32</v>
      </c>
      <c r="G79" s="64" t="s">
        <v>69</v>
      </c>
      <c r="H79" s="46">
        <v>50.69</v>
      </c>
      <c r="I79" s="46">
        <v>51.04</v>
      </c>
      <c r="J79" s="57">
        <v>50.07</v>
      </c>
      <c r="K79" s="46">
        <v>51.04</v>
      </c>
      <c r="L79" s="46">
        <f t="shared" si="125"/>
        <v>-69.047149339120423</v>
      </c>
      <c r="M79" s="46">
        <f t="shared" si="126"/>
        <v>-138.09429867824085</v>
      </c>
      <c r="N79" s="46">
        <f t="shared" si="127"/>
        <v>-207.14144801736126</v>
      </c>
      <c r="O79" s="46">
        <f t="shared" si="128"/>
        <v>-276.18859735648169</v>
      </c>
      <c r="P79" s="55">
        <f t="shared" si="129"/>
        <v>197.27756954034328</v>
      </c>
      <c r="Q79" s="65">
        <v>5</v>
      </c>
      <c r="AG79" s="56">
        <f t="shared" si="111"/>
        <v>-0.35000000000000142</v>
      </c>
    </row>
    <row r="80" spans="1:33" x14ac:dyDescent="0.45">
      <c r="A80" s="54">
        <v>43033</v>
      </c>
      <c r="B80" s="45" t="s">
        <v>208</v>
      </c>
      <c r="C80" s="65" t="s">
        <v>33</v>
      </c>
      <c r="E80" s="46" t="str">
        <f t="shared" si="110"/>
        <v/>
      </c>
      <c r="F80" s="65" t="s">
        <v>61</v>
      </c>
      <c r="G80" s="64" t="s">
        <v>34</v>
      </c>
      <c r="H80" s="46">
        <v>49.74</v>
      </c>
      <c r="I80" s="46">
        <v>49.41</v>
      </c>
      <c r="J80" s="57">
        <v>50.21</v>
      </c>
      <c r="K80" s="46"/>
      <c r="L80" s="46" t="str">
        <f t="shared" si="99"/>
        <v/>
      </c>
      <c r="M80" s="46" t="str">
        <f t="shared" si="100"/>
        <v/>
      </c>
      <c r="N80" s="46" t="str">
        <f t="shared" si="101"/>
        <v/>
      </c>
      <c r="O80" s="46" t="str">
        <f t="shared" si="102"/>
        <v/>
      </c>
      <c r="P80" s="55">
        <f t="shared" si="103"/>
        <v>201.04543626859669</v>
      </c>
      <c r="Q80" s="65">
        <v>5</v>
      </c>
      <c r="AG80" s="56">
        <f t="shared" si="111"/>
        <v>-49.74</v>
      </c>
    </row>
    <row r="81" spans="1:33" x14ac:dyDescent="0.45">
      <c r="A81" s="54">
        <v>43033</v>
      </c>
      <c r="B81" s="45" t="s">
        <v>439</v>
      </c>
      <c r="C81" s="65" t="s">
        <v>33</v>
      </c>
      <c r="E81" s="46" t="str">
        <f t="shared" si="110"/>
        <v/>
      </c>
      <c r="F81" s="65" t="s">
        <v>32</v>
      </c>
      <c r="G81" s="64" t="s">
        <v>34</v>
      </c>
      <c r="H81" s="46">
        <v>47.33</v>
      </c>
      <c r="I81" s="46">
        <v>47.86</v>
      </c>
      <c r="J81" s="57">
        <v>46.72</v>
      </c>
      <c r="K81" s="46"/>
      <c r="L81" s="46" t="str">
        <f t="shared" si="99"/>
        <v/>
      </c>
      <c r="M81" s="46" t="str">
        <f t="shared" si="100"/>
        <v/>
      </c>
      <c r="N81" s="46" t="str">
        <f t="shared" si="101"/>
        <v/>
      </c>
      <c r="O81" s="46" t="str">
        <f t="shared" si="102"/>
        <v/>
      </c>
      <c r="P81" s="55">
        <f t="shared" si="103"/>
        <v>211.28248468201986</v>
      </c>
      <c r="Q81" s="65">
        <v>5</v>
      </c>
      <c r="AG81" s="56">
        <f t="shared" si="111"/>
        <v>47.33</v>
      </c>
    </row>
    <row r="82" spans="1:33" x14ac:dyDescent="0.45">
      <c r="A82" s="54">
        <v>43033</v>
      </c>
      <c r="B82" s="45" t="s">
        <v>381</v>
      </c>
      <c r="C82" s="65" t="s">
        <v>98</v>
      </c>
      <c r="E82" s="46" t="str">
        <f t="shared" si="110"/>
        <v/>
      </c>
      <c r="F82" s="65" t="s">
        <v>61</v>
      </c>
      <c r="G82" s="64" t="s">
        <v>34</v>
      </c>
      <c r="H82" s="46">
        <v>90.08</v>
      </c>
      <c r="I82" s="46">
        <v>89.64</v>
      </c>
      <c r="J82" s="57">
        <v>90.59</v>
      </c>
      <c r="K82" s="46"/>
      <c r="L82" s="46" t="str">
        <f t="shared" si="99"/>
        <v/>
      </c>
      <c r="M82" s="46" t="str">
        <f t="shared" si="100"/>
        <v/>
      </c>
      <c r="N82" s="46" t="str">
        <f t="shared" si="101"/>
        <v/>
      </c>
      <c r="O82" s="46" t="str">
        <f t="shared" si="102"/>
        <v/>
      </c>
      <c r="P82" s="55">
        <f t="shared" si="103"/>
        <v>111.01243339253996</v>
      </c>
      <c r="Q82" s="65">
        <v>5</v>
      </c>
      <c r="T82" s="84" t="s">
        <v>24</v>
      </c>
      <c r="U82" s="84"/>
      <c r="V82" s="84"/>
      <c r="AG82" s="56">
        <f t="shared" si="111"/>
        <v>-90.08</v>
      </c>
    </row>
    <row r="83" spans="1:33" x14ac:dyDescent="0.45">
      <c r="A83" s="54">
        <v>43033</v>
      </c>
      <c r="B83" s="45" t="s">
        <v>390</v>
      </c>
      <c r="C83" s="65" t="s">
        <v>73</v>
      </c>
      <c r="E83" s="46" t="str">
        <f t="shared" si="110"/>
        <v/>
      </c>
      <c r="F83" s="65" t="s">
        <v>32</v>
      </c>
      <c r="G83" s="64" t="s">
        <v>34</v>
      </c>
      <c r="H83" s="46">
        <v>117.18</v>
      </c>
      <c r="I83" s="46">
        <v>117.55</v>
      </c>
      <c r="J83" s="57">
        <v>116.75</v>
      </c>
      <c r="K83" s="46"/>
      <c r="L83" s="46" t="str">
        <f t="shared" si="99"/>
        <v/>
      </c>
      <c r="M83" s="46" t="str">
        <f t="shared" si="100"/>
        <v/>
      </c>
      <c r="N83" s="46" t="str">
        <f t="shared" si="101"/>
        <v/>
      </c>
      <c r="O83" s="46" t="str">
        <f t="shared" si="102"/>
        <v/>
      </c>
      <c r="P83" s="55">
        <f t="shared" si="103"/>
        <v>85.338795016214362</v>
      </c>
      <c r="Q83" s="65">
        <v>5</v>
      </c>
      <c r="T83" s="45" t="s">
        <v>25</v>
      </c>
      <c r="V83" s="45">
        <f>COUNTIFS(F3:F1048576,"L",G3:G1048576,"Y")</f>
        <v>13</v>
      </c>
      <c r="AG83" s="56">
        <f t="shared" si="111"/>
        <v>117.18</v>
      </c>
    </row>
    <row r="84" spans="1:33" x14ac:dyDescent="0.45">
      <c r="A84" s="54">
        <v>43033</v>
      </c>
      <c r="B84" s="45" t="s">
        <v>440</v>
      </c>
      <c r="C84" s="65" t="s">
        <v>33</v>
      </c>
      <c r="E84" s="46" t="str">
        <f t="shared" si="110"/>
        <v/>
      </c>
      <c r="F84" s="65" t="s">
        <v>32</v>
      </c>
      <c r="G84" s="64" t="s">
        <v>34</v>
      </c>
      <c r="H84" s="46">
        <v>40.58</v>
      </c>
      <c r="I84" s="46">
        <v>41.07</v>
      </c>
      <c r="J84" s="57">
        <v>40.020000000000003</v>
      </c>
      <c r="K84" s="46"/>
      <c r="L84" s="46" t="str">
        <f t="shared" si="99"/>
        <v/>
      </c>
      <c r="M84" s="46" t="str">
        <f t="shared" si="100"/>
        <v/>
      </c>
      <c r="N84" s="46" t="str">
        <f t="shared" si="101"/>
        <v/>
      </c>
      <c r="O84" s="46" t="str">
        <f t="shared" si="102"/>
        <v/>
      </c>
      <c r="P84" s="55">
        <f t="shared" si="103"/>
        <v>246.42681123706259</v>
      </c>
      <c r="Q84" s="65">
        <v>5</v>
      </c>
      <c r="T84" s="45" t="s">
        <v>26</v>
      </c>
      <c r="V84" s="45">
        <f>COUNTIFS(F3:F1048576,"S",G3:G1048576,"Y")</f>
        <v>41</v>
      </c>
      <c r="AG84" s="56">
        <f t="shared" si="111"/>
        <v>40.58</v>
      </c>
    </row>
    <row r="85" spans="1:33" x14ac:dyDescent="0.45">
      <c r="A85" s="54">
        <v>43034</v>
      </c>
      <c r="B85" s="65" t="s">
        <v>239</v>
      </c>
      <c r="C85" s="65" t="s">
        <v>33</v>
      </c>
      <c r="E85" s="46" t="str">
        <f t="shared" si="110"/>
        <v/>
      </c>
      <c r="F85" s="65" t="s">
        <v>32</v>
      </c>
      <c r="G85" s="64" t="s">
        <v>34</v>
      </c>
      <c r="H85" s="46">
        <v>54.76</v>
      </c>
      <c r="I85" s="46">
        <v>55.05</v>
      </c>
      <c r="J85" s="57">
        <v>54.23</v>
      </c>
      <c r="K85" s="46"/>
      <c r="L85" s="46" t="str">
        <f t="shared" si="99"/>
        <v/>
      </c>
      <c r="M85" s="46" t="str">
        <f t="shared" si="100"/>
        <v/>
      </c>
      <c r="N85" s="46" t="str">
        <f t="shared" si="101"/>
        <v/>
      </c>
      <c r="O85" s="46" t="str">
        <f t="shared" si="102"/>
        <v/>
      </c>
      <c r="P85" s="55">
        <f t="shared" si="103"/>
        <v>304.35841246652063</v>
      </c>
      <c r="Q85" s="65">
        <v>3</v>
      </c>
      <c r="AG85" s="56">
        <f t="shared" si="111"/>
        <v>54.76</v>
      </c>
    </row>
    <row r="86" spans="1:33" x14ac:dyDescent="0.45">
      <c r="A86" s="54">
        <v>43034</v>
      </c>
      <c r="B86" s="65" t="s">
        <v>426</v>
      </c>
      <c r="C86" s="65" t="s">
        <v>98</v>
      </c>
      <c r="E86" s="46">
        <f t="shared" si="110"/>
        <v>0.67999999999999972</v>
      </c>
      <c r="F86" s="65" t="s">
        <v>61</v>
      </c>
      <c r="G86" s="64" t="s">
        <v>69</v>
      </c>
      <c r="H86" s="46">
        <v>58.03</v>
      </c>
      <c r="I86" s="46">
        <v>57.56</v>
      </c>
      <c r="J86" s="57">
        <v>58.71</v>
      </c>
      <c r="K86" s="46">
        <v>58.71</v>
      </c>
      <c r="L86" s="46">
        <f t="shared" si="99"/>
        <v>195.30128094663672</v>
      </c>
      <c r="M86" s="46">
        <f t="shared" si="100"/>
        <v>390.60256189327345</v>
      </c>
      <c r="N86" s="46">
        <f t="shared" si="101"/>
        <v>585.90384283991011</v>
      </c>
      <c r="O86" s="46">
        <f t="shared" si="102"/>
        <v>781.20512378654689</v>
      </c>
      <c r="P86" s="55">
        <f t="shared" si="103"/>
        <v>287.20776609799532</v>
      </c>
      <c r="Q86" s="65">
        <v>3</v>
      </c>
      <c r="AG86" s="56">
        <f t="shared" si="111"/>
        <v>0.67999999999999972</v>
      </c>
    </row>
    <row r="87" spans="1:33" x14ac:dyDescent="0.45">
      <c r="A87" s="54">
        <v>43034</v>
      </c>
      <c r="B87" s="65" t="s">
        <v>349</v>
      </c>
      <c r="C87" s="65" t="s">
        <v>33</v>
      </c>
      <c r="E87" s="46">
        <f t="shared" si="110"/>
        <v>0.64000000000000057</v>
      </c>
      <c r="F87" s="65" t="s">
        <v>32</v>
      </c>
      <c r="G87" s="64" t="s">
        <v>69</v>
      </c>
      <c r="H87" s="46">
        <v>53.38</v>
      </c>
      <c r="I87" s="46">
        <v>53.82</v>
      </c>
      <c r="J87" s="57">
        <v>52.74</v>
      </c>
      <c r="K87" s="46">
        <v>52.74</v>
      </c>
      <c r="L87" s="46">
        <f t="shared" si="99"/>
        <v>199.82515299113297</v>
      </c>
      <c r="M87" s="46">
        <f t="shared" si="100"/>
        <v>399.65030598226593</v>
      </c>
      <c r="N87" s="46">
        <f t="shared" si="101"/>
        <v>599.47545897339887</v>
      </c>
      <c r="O87" s="46">
        <f t="shared" si="102"/>
        <v>799.30061196453187</v>
      </c>
      <c r="P87" s="55">
        <f t="shared" si="103"/>
        <v>312.22680154864497</v>
      </c>
      <c r="Q87" s="65">
        <v>3</v>
      </c>
      <c r="AG87" s="56">
        <f t="shared" si="111"/>
        <v>0.64000000000000057</v>
      </c>
    </row>
    <row r="88" spans="1:33" x14ac:dyDescent="0.45">
      <c r="A88" s="54">
        <v>43034</v>
      </c>
      <c r="B88" s="65" t="s">
        <v>426</v>
      </c>
      <c r="C88" s="65" t="s">
        <v>98</v>
      </c>
      <c r="E88" s="46" t="str">
        <f t="shared" ref="E88" si="130">IF(G88="Y",AG88,"")</f>
        <v/>
      </c>
      <c r="F88" s="65" t="s">
        <v>61</v>
      </c>
      <c r="G88" s="64" t="s">
        <v>34</v>
      </c>
      <c r="H88" s="46">
        <v>58.03</v>
      </c>
      <c r="I88" s="46">
        <v>57.56</v>
      </c>
      <c r="J88" s="57">
        <v>58.71</v>
      </c>
      <c r="K88" s="46"/>
      <c r="L88" s="46" t="str">
        <f t="shared" ref="L88" si="131">IF(G88="Y", (P88*E88),(""))</f>
        <v/>
      </c>
      <c r="M88" s="46" t="str">
        <f t="shared" ref="M88" si="132">IF(G88="Y", (L88*2),(""))</f>
        <v/>
      </c>
      <c r="N88" s="46" t="str">
        <f t="shared" ref="N88" si="133">IF(G88="Y", (L88*3),(""))</f>
        <v/>
      </c>
      <c r="O88" s="46" t="str">
        <f t="shared" ref="O88" si="134">IF(G88="Y", (L88*4),(""))</f>
        <v/>
      </c>
      <c r="P88" s="55">
        <f t="shared" ref="P88" si="135">IF(Q88&gt;0,((AcctSize/Q88)/H88),(""))</f>
        <v>287.20776609799532</v>
      </c>
      <c r="Q88" s="65">
        <v>3</v>
      </c>
      <c r="AG88" s="56">
        <f t="shared" si="111"/>
        <v>-58.03</v>
      </c>
    </row>
    <row r="89" spans="1:33" x14ac:dyDescent="0.45">
      <c r="A89" s="54">
        <v>43035</v>
      </c>
      <c r="B89" s="45" t="s">
        <v>441</v>
      </c>
      <c r="C89" s="65" t="s">
        <v>33</v>
      </c>
      <c r="E89" s="46">
        <f t="shared" si="110"/>
        <v>0.42999999999999972</v>
      </c>
      <c r="F89" s="65" t="s">
        <v>32</v>
      </c>
      <c r="G89" s="64" t="s">
        <v>69</v>
      </c>
      <c r="H89" s="46">
        <v>27.4</v>
      </c>
      <c r="I89" s="46">
        <v>27.75</v>
      </c>
      <c r="J89" s="57">
        <v>26.97</v>
      </c>
      <c r="K89" s="46">
        <v>26.97</v>
      </c>
      <c r="L89" s="46">
        <f t="shared" si="99"/>
        <v>392.33576642335743</v>
      </c>
      <c r="M89" s="46">
        <f t="shared" si="100"/>
        <v>784.67153284671485</v>
      </c>
      <c r="N89" s="46">
        <f t="shared" si="101"/>
        <v>1177.0072992700723</v>
      </c>
      <c r="O89" s="46">
        <f t="shared" si="102"/>
        <v>1569.3430656934297</v>
      </c>
      <c r="P89" s="55">
        <f t="shared" si="103"/>
        <v>912.40875912408762</v>
      </c>
      <c r="Q89" s="65">
        <v>2</v>
      </c>
      <c r="AG89" s="56">
        <f t="shared" si="111"/>
        <v>0.42999999999999972</v>
      </c>
    </row>
    <row r="90" spans="1:33" x14ac:dyDescent="0.45">
      <c r="A90" s="54">
        <v>43035</v>
      </c>
      <c r="B90" s="45" t="s">
        <v>442</v>
      </c>
      <c r="C90" s="65" t="s">
        <v>98</v>
      </c>
      <c r="E90" s="46">
        <f t="shared" si="110"/>
        <v>0.64000000000000057</v>
      </c>
      <c r="F90" s="65" t="s">
        <v>61</v>
      </c>
      <c r="G90" s="64" t="s">
        <v>69</v>
      </c>
      <c r="H90" s="46">
        <v>81.53</v>
      </c>
      <c r="I90" s="46">
        <v>81.099999999999994</v>
      </c>
      <c r="J90" s="57">
        <v>82.17</v>
      </c>
      <c r="K90" s="46">
        <v>82.17</v>
      </c>
      <c r="L90" s="46">
        <f t="shared" si="99"/>
        <v>196.24678032626045</v>
      </c>
      <c r="M90" s="46">
        <f t="shared" si="100"/>
        <v>392.4935606525209</v>
      </c>
      <c r="N90" s="46">
        <f t="shared" si="101"/>
        <v>588.74034097878132</v>
      </c>
      <c r="O90" s="46">
        <f t="shared" si="102"/>
        <v>784.9871213050418</v>
      </c>
      <c r="P90" s="55">
        <f t="shared" si="103"/>
        <v>306.63559425978167</v>
      </c>
      <c r="Q90" s="65">
        <v>2</v>
      </c>
      <c r="AG90" s="56">
        <f t="shared" si="111"/>
        <v>0.64000000000000057</v>
      </c>
    </row>
    <row r="91" spans="1:33" x14ac:dyDescent="0.45">
      <c r="A91" s="54">
        <v>43038</v>
      </c>
      <c r="B91" s="45" t="s">
        <v>233</v>
      </c>
      <c r="C91" s="65" t="s">
        <v>33</v>
      </c>
      <c r="E91" s="46" t="str">
        <f t="shared" si="110"/>
        <v/>
      </c>
      <c r="F91" s="65" t="s">
        <v>61</v>
      </c>
      <c r="G91" s="64" t="s">
        <v>34</v>
      </c>
      <c r="H91" s="46">
        <v>44.39</v>
      </c>
      <c r="I91" s="46">
        <v>44.04</v>
      </c>
      <c r="J91" s="62">
        <v>44.87</v>
      </c>
      <c r="L91" s="46" t="str">
        <f t="shared" si="99"/>
        <v/>
      </c>
      <c r="M91" s="46" t="str">
        <f t="shared" si="100"/>
        <v/>
      </c>
      <c r="N91" s="46" t="str">
        <f t="shared" si="101"/>
        <v/>
      </c>
      <c r="O91" s="46" t="str">
        <f t="shared" si="102"/>
        <v/>
      </c>
      <c r="P91" s="55">
        <f t="shared" si="103"/>
        <v>563.1899076368552</v>
      </c>
      <c r="Q91" s="65">
        <v>2</v>
      </c>
      <c r="AG91" s="56">
        <f t="shared" si="111"/>
        <v>-44.39</v>
      </c>
    </row>
    <row r="92" spans="1:33" x14ac:dyDescent="0.45">
      <c r="A92" s="54">
        <v>43038</v>
      </c>
      <c r="B92" s="45" t="s">
        <v>277</v>
      </c>
      <c r="C92" s="65" t="s">
        <v>33</v>
      </c>
      <c r="E92" s="46" t="str">
        <f t="shared" si="110"/>
        <v/>
      </c>
      <c r="F92" s="65" t="s">
        <v>32</v>
      </c>
      <c r="G92" s="64" t="s">
        <v>34</v>
      </c>
      <c r="H92" s="46">
        <v>51.15</v>
      </c>
      <c r="I92" s="46">
        <v>51.62</v>
      </c>
      <c r="J92" s="62">
        <v>50.58</v>
      </c>
      <c r="L92" s="46" t="str">
        <f t="shared" si="99"/>
        <v/>
      </c>
      <c r="M92" s="46" t="str">
        <f t="shared" si="100"/>
        <v/>
      </c>
      <c r="N92" s="46" t="str">
        <f t="shared" si="101"/>
        <v/>
      </c>
      <c r="O92" s="46" t="str">
        <f t="shared" si="102"/>
        <v/>
      </c>
      <c r="P92" s="55">
        <f t="shared" si="103"/>
        <v>488.7585532746823</v>
      </c>
      <c r="Q92" s="65">
        <v>2</v>
      </c>
      <c r="AG92" s="56">
        <f t="shared" si="111"/>
        <v>51.15</v>
      </c>
    </row>
    <row r="93" spans="1:33" x14ac:dyDescent="0.45">
      <c r="A93" s="54">
        <v>43039</v>
      </c>
      <c r="B93" s="45" t="s">
        <v>430</v>
      </c>
      <c r="C93" s="65" t="s">
        <v>139</v>
      </c>
      <c r="E93" s="46" t="str">
        <f t="shared" si="110"/>
        <v/>
      </c>
      <c r="F93" s="65" t="s">
        <v>32</v>
      </c>
      <c r="G93" s="64" t="s">
        <v>34</v>
      </c>
      <c r="H93" s="46">
        <v>40.4</v>
      </c>
      <c r="I93" s="46">
        <v>40.82</v>
      </c>
      <c r="J93" s="62">
        <v>39.909999999999997</v>
      </c>
      <c r="L93" s="46" t="str">
        <f t="shared" si="99"/>
        <v/>
      </c>
      <c r="M93" s="46" t="str">
        <f t="shared" si="100"/>
        <v/>
      </c>
      <c r="N93" s="46" t="str">
        <f t="shared" si="101"/>
        <v/>
      </c>
      <c r="O93" s="46" t="str">
        <f t="shared" si="102"/>
        <v/>
      </c>
      <c r="P93" s="55">
        <f t="shared" si="103"/>
        <v>412.54125412541259</v>
      </c>
      <c r="Q93" s="55">
        <v>3</v>
      </c>
      <c r="AG93" s="56">
        <f t="shared" si="111"/>
        <v>40.4</v>
      </c>
    </row>
    <row r="94" spans="1:33" x14ac:dyDescent="0.45">
      <c r="A94" s="54">
        <v>43039</v>
      </c>
      <c r="B94" s="45" t="s">
        <v>426</v>
      </c>
      <c r="C94" s="65" t="s">
        <v>73</v>
      </c>
      <c r="E94" s="46" t="str">
        <f t="shared" si="110"/>
        <v/>
      </c>
      <c r="F94" s="65" t="s">
        <v>32</v>
      </c>
      <c r="G94" s="64" t="s">
        <v>34</v>
      </c>
      <c r="H94" s="46">
        <v>59.24</v>
      </c>
      <c r="I94" s="46">
        <v>59.58</v>
      </c>
      <c r="J94" s="62">
        <v>58.51</v>
      </c>
      <c r="L94" s="46" t="str">
        <f t="shared" si="99"/>
        <v/>
      </c>
      <c r="M94" s="46" t="str">
        <f t="shared" si="100"/>
        <v/>
      </c>
      <c r="N94" s="46" t="str">
        <f t="shared" si="101"/>
        <v/>
      </c>
      <c r="O94" s="46" t="str">
        <f t="shared" si="102"/>
        <v/>
      </c>
      <c r="P94" s="55">
        <f t="shared" si="103"/>
        <v>281.34143596668918</v>
      </c>
      <c r="Q94" s="65">
        <v>3</v>
      </c>
      <c r="AG94" s="56">
        <f t="shared" si="111"/>
        <v>59.24</v>
      </c>
    </row>
    <row r="95" spans="1:33" x14ac:dyDescent="0.45">
      <c r="A95" s="54">
        <v>43039</v>
      </c>
      <c r="B95" s="45" t="s">
        <v>443</v>
      </c>
      <c r="C95" s="65" t="s">
        <v>73</v>
      </c>
      <c r="E95" s="46" t="str">
        <f t="shared" si="110"/>
        <v/>
      </c>
      <c r="F95" s="65" t="s">
        <v>32</v>
      </c>
      <c r="G95" s="64" t="s">
        <v>34</v>
      </c>
      <c r="H95" s="46">
        <v>43.339999999999996</v>
      </c>
      <c r="I95" s="46">
        <v>43.6</v>
      </c>
      <c r="J95" s="62">
        <v>42.83</v>
      </c>
      <c r="L95" s="46" t="str">
        <f t="shared" si="99"/>
        <v/>
      </c>
      <c r="M95" s="46" t="str">
        <f t="shared" si="100"/>
        <v/>
      </c>
      <c r="N95" s="46" t="str">
        <f t="shared" si="101"/>
        <v/>
      </c>
      <c r="O95" s="46" t="str">
        <f t="shared" si="102"/>
        <v/>
      </c>
      <c r="P95" s="55">
        <f t="shared" si="103"/>
        <v>384.55622211967398</v>
      </c>
      <c r="Q95" s="65">
        <v>3</v>
      </c>
      <c r="AG95" s="56">
        <f t="shared" si="111"/>
        <v>43.339999999999996</v>
      </c>
    </row>
    <row r="96" spans="1:33" x14ac:dyDescent="0.45">
      <c r="A96" s="54"/>
      <c r="E96" s="46" t="str">
        <f t="shared" si="110"/>
        <v/>
      </c>
      <c r="H96" s="46"/>
      <c r="I96" s="46"/>
      <c r="J96" s="62"/>
      <c r="K96" s="46"/>
      <c r="L96" s="46" t="str">
        <f t="shared" si="99"/>
        <v/>
      </c>
      <c r="M96" s="46" t="str">
        <f t="shared" si="100"/>
        <v/>
      </c>
      <c r="N96" s="46" t="str">
        <f t="shared" si="101"/>
        <v/>
      </c>
      <c r="O96" s="46" t="str">
        <f t="shared" si="102"/>
        <v/>
      </c>
      <c r="P96" s="55" t="str">
        <f t="shared" si="103"/>
        <v/>
      </c>
      <c r="AG96" s="56">
        <f t="shared" si="111"/>
        <v>0</v>
      </c>
    </row>
    <row r="97" spans="1:33" x14ac:dyDescent="0.45">
      <c r="A97" s="54"/>
      <c r="E97" s="46" t="str">
        <f t="shared" si="110"/>
        <v/>
      </c>
      <c r="H97" s="46"/>
      <c r="I97" s="46"/>
      <c r="J97" s="62"/>
      <c r="L97" s="46" t="str">
        <f t="shared" si="99"/>
        <v/>
      </c>
      <c r="M97" s="46" t="str">
        <f t="shared" si="100"/>
        <v/>
      </c>
      <c r="N97" s="46" t="str">
        <f t="shared" si="101"/>
        <v/>
      </c>
      <c r="O97" s="46" t="str">
        <f t="shared" si="102"/>
        <v/>
      </c>
      <c r="P97" s="55" t="str">
        <f t="shared" si="103"/>
        <v/>
      </c>
      <c r="AG97" s="56">
        <f t="shared" si="111"/>
        <v>0</v>
      </c>
    </row>
    <row r="98" spans="1:33" x14ac:dyDescent="0.45">
      <c r="A98" s="54"/>
      <c r="E98" s="46" t="str">
        <f t="shared" si="110"/>
        <v/>
      </c>
      <c r="H98" s="46"/>
      <c r="I98" s="46"/>
      <c r="J98" s="62"/>
      <c r="L98" s="46" t="str">
        <f t="shared" si="99"/>
        <v/>
      </c>
      <c r="M98" s="46" t="str">
        <f t="shared" si="100"/>
        <v/>
      </c>
      <c r="N98" s="46" t="str">
        <f t="shared" si="101"/>
        <v/>
      </c>
      <c r="O98" s="46" t="str">
        <f t="shared" si="102"/>
        <v/>
      </c>
      <c r="P98" s="55" t="str">
        <f t="shared" si="103"/>
        <v/>
      </c>
      <c r="T98" s="79" t="s">
        <v>27</v>
      </c>
      <c r="U98" s="79"/>
      <c r="V98" s="79"/>
      <c r="AG98" s="56">
        <f t="shared" si="111"/>
        <v>0</v>
      </c>
    </row>
    <row r="99" spans="1:33" x14ac:dyDescent="0.45">
      <c r="A99" s="54"/>
      <c r="E99" s="46" t="str">
        <f t="shared" si="110"/>
        <v/>
      </c>
      <c r="H99" s="46"/>
      <c r="I99" s="46"/>
      <c r="J99" s="62"/>
      <c r="K99" s="46"/>
      <c r="L99" s="46" t="str">
        <f t="shared" si="99"/>
        <v/>
      </c>
      <c r="M99" s="46" t="str">
        <f t="shared" si="100"/>
        <v/>
      </c>
      <c r="N99" s="46" t="str">
        <f t="shared" si="101"/>
        <v/>
      </c>
      <c r="O99" s="46" t="str">
        <f t="shared" si="102"/>
        <v/>
      </c>
      <c r="P99" s="55" t="str">
        <f t="shared" si="103"/>
        <v/>
      </c>
      <c r="T99" s="45" t="s">
        <v>25</v>
      </c>
      <c r="V99" s="45">
        <f>SUMIFS(E3:E1048576,F3:F1048576,"=L",G3:G1048576,"=Y")</f>
        <v>1.1499999999999915</v>
      </c>
      <c r="AG99" s="56">
        <f t="shared" si="111"/>
        <v>0</v>
      </c>
    </row>
    <row r="100" spans="1:33" x14ac:dyDescent="0.45">
      <c r="A100" s="54"/>
      <c r="E100" s="46" t="str">
        <f t="shared" si="110"/>
        <v/>
      </c>
      <c r="H100" s="46"/>
      <c r="I100" s="46"/>
      <c r="J100" s="62"/>
      <c r="K100" s="46"/>
      <c r="L100" s="46" t="str">
        <f t="shared" si="99"/>
        <v/>
      </c>
      <c r="M100" s="46" t="str">
        <f t="shared" si="100"/>
        <v/>
      </c>
      <c r="N100" s="46" t="str">
        <f t="shared" si="101"/>
        <v/>
      </c>
      <c r="O100" s="46" t="str">
        <f t="shared" si="102"/>
        <v/>
      </c>
      <c r="P100" s="55" t="str">
        <f t="shared" si="103"/>
        <v/>
      </c>
      <c r="T100" s="45" t="s">
        <v>26</v>
      </c>
      <c r="V100" s="46">
        <f>SUMIFS(E3:E339,F3:F339, "=S",G3:G339,"=Y")</f>
        <v>4.9000000000000909</v>
      </c>
      <c r="AG100" s="56">
        <f t="shared" si="111"/>
        <v>0</v>
      </c>
    </row>
    <row r="101" spans="1:33" x14ac:dyDescent="0.45">
      <c r="A101" s="54"/>
      <c r="E101" s="46" t="str">
        <f t="shared" si="110"/>
        <v/>
      </c>
      <c r="H101" s="46"/>
      <c r="I101" s="46"/>
      <c r="J101" s="62"/>
      <c r="L101" s="46" t="str">
        <f t="shared" si="99"/>
        <v/>
      </c>
      <c r="M101" s="46" t="str">
        <f t="shared" si="100"/>
        <v/>
      </c>
      <c r="N101" s="46" t="str">
        <f t="shared" si="101"/>
        <v/>
      </c>
      <c r="O101" s="46" t="str">
        <f t="shared" si="102"/>
        <v/>
      </c>
      <c r="P101" s="55" t="str">
        <f t="shared" si="103"/>
        <v/>
      </c>
      <c r="AG101" s="56">
        <f t="shared" si="111"/>
        <v>0</v>
      </c>
    </row>
    <row r="102" spans="1:33" x14ac:dyDescent="0.45">
      <c r="A102" s="54"/>
      <c r="E102" s="46" t="str">
        <f t="shared" si="110"/>
        <v/>
      </c>
      <c r="H102" s="46"/>
      <c r="I102" s="46"/>
      <c r="J102" s="62"/>
      <c r="K102" s="46"/>
      <c r="L102" s="46" t="str">
        <f t="shared" si="99"/>
        <v/>
      </c>
      <c r="M102" s="46" t="str">
        <f t="shared" si="100"/>
        <v/>
      </c>
      <c r="N102" s="46" t="str">
        <f t="shared" si="101"/>
        <v/>
      </c>
      <c r="O102" s="46" t="str">
        <f t="shared" si="102"/>
        <v/>
      </c>
      <c r="P102" s="55" t="str">
        <f t="shared" si="103"/>
        <v/>
      </c>
      <c r="AG102" s="50">
        <f t="shared" si="111"/>
        <v>0</v>
      </c>
    </row>
    <row r="103" spans="1:33" x14ac:dyDescent="0.45">
      <c r="A103" s="54"/>
      <c r="E103" s="46" t="str">
        <f t="shared" si="110"/>
        <v/>
      </c>
      <c r="H103" s="46"/>
      <c r="I103" s="46"/>
      <c r="J103" s="62"/>
      <c r="L103" s="46" t="str">
        <f t="shared" si="99"/>
        <v/>
      </c>
      <c r="M103" s="46" t="str">
        <f t="shared" si="100"/>
        <v/>
      </c>
      <c r="N103" s="46" t="str">
        <f t="shared" si="101"/>
        <v/>
      </c>
      <c r="O103" s="46" t="str">
        <f t="shared" si="102"/>
        <v/>
      </c>
      <c r="P103" s="55" t="str">
        <f t="shared" si="103"/>
        <v/>
      </c>
      <c r="AG103" s="50">
        <f t="shared" si="111"/>
        <v>0</v>
      </c>
    </row>
    <row r="104" spans="1:33" x14ac:dyDescent="0.45">
      <c r="A104" s="54"/>
      <c r="E104" s="46" t="str">
        <f t="shared" si="110"/>
        <v/>
      </c>
      <c r="H104" s="46"/>
      <c r="I104" s="46"/>
      <c r="J104" s="62"/>
      <c r="L104" s="46" t="str">
        <f t="shared" si="99"/>
        <v/>
      </c>
      <c r="M104" s="46" t="str">
        <f t="shared" si="100"/>
        <v/>
      </c>
      <c r="N104" s="46" t="str">
        <f t="shared" si="101"/>
        <v/>
      </c>
      <c r="O104" s="46" t="str">
        <f t="shared" si="102"/>
        <v/>
      </c>
      <c r="P104" s="55" t="str">
        <f t="shared" si="103"/>
        <v/>
      </c>
      <c r="AG104" s="50">
        <f t="shared" si="111"/>
        <v>0</v>
      </c>
    </row>
    <row r="105" spans="1:33" x14ac:dyDescent="0.45">
      <c r="A105" s="54"/>
      <c r="E105" s="46" t="str">
        <f t="shared" si="110"/>
        <v/>
      </c>
      <c r="H105" s="46"/>
      <c r="I105" s="46"/>
      <c r="J105" s="62"/>
      <c r="K105" s="46"/>
      <c r="L105" s="46" t="str">
        <f t="shared" si="99"/>
        <v/>
      </c>
      <c r="M105" s="46" t="str">
        <f t="shared" si="100"/>
        <v/>
      </c>
      <c r="N105" s="46" t="str">
        <f t="shared" si="101"/>
        <v/>
      </c>
      <c r="O105" s="46" t="str">
        <f t="shared" si="102"/>
        <v/>
      </c>
      <c r="P105" s="55" t="str">
        <f t="shared" si="103"/>
        <v/>
      </c>
      <c r="AG105" s="50">
        <f t="shared" si="111"/>
        <v>0</v>
      </c>
    </row>
    <row r="106" spans="1:33" x14ac:dyDescent="0.45">
      <c r="A106" s="54"/>
      <c r="E106" s="46" t="str">
        <f t="shared" si="110"/>
        <v/>
      </c>
      <c r="H106" s="46"/>
      <c r="I106" s="46"/>
      <c r="J106" s="62"/>
      <c r="K106" s="46"/>
      <c r="L106" s="46" t="str">
        <f t="shared" si="99"/>
        <v/>
      </c>
      <c r="M106" s="46" t="str">
        <f t="shared" si="100"/>
        <v/>
      </c>
      <c r="N106" s="46" t="str">
        <f t="shared" si="101"/>
        <v/>
      </c>
      <c r="O106" s="46" t="str">
        <f t="shared" si="102"/>
        <v/>
      </c>
      <c r="P106" s="55" t="str">
        <f t="shared" si="103"/>
        <v/>
      </c>
      <c r="AG106" s="50">
        <f t="shared" si="111"/>
        <v>0</v>
      </c>
    </row>
    <row r="107" spans="1:33" x14ac:dyDescent="0.45">
      <c r="A107" s="54"/>
      <c r="E107" s="46" t="str">
        <f t="shared" si="110"/>
        <v/>
      </c>
      <c r="H107" s="46"/>
      <c r="I107" s="46"/>
      <c r="J107" s="62"/>
      <c r="L107" s="46" t="str">
        <f t="shared" si="99"/>
        <v/>
      </c>
      <c r="M107" s="46" t="str">
        <f t="shared" si="100"/>
        <v/>
      </c>
      <c r="N107" s="46" t="str">
        <f t="shared" si="101"/>
        <v/>
      </c>
      <c r="O107" s="46" t="str">
        <f t="shared" si="102"/>
        <v/>
      </c>
      <c r="P107" s="55" t="str">
        <f t="shared" si="103"/>
        <v/>
      </c>
      <c r="AG107" s="50">
        <f t="shared" si="111"/>
        <v>0</v>
      </c>
    </row>
    <row r="108" spans="1:33" x14ac:dyDescent="0.45">
      <c r="A108" s="54"/>
      <c r="E108" s="46" t="str">
        <f t="shared" si="110"/>
        <v/>
      </c>
      <c r="H108" s="46"/>
      <c r="I108" s="46"/>
      <c r="J108" s="62"/>
      <c r="K108" s="46"/>
      <c r="L108" s="46" t="str">
        <f t="shared" si="99"/>
        <v/>
      </c>
      <c r="M108" s="46" t="str">
        <f t="shared" si="100"/>
        <v/>
      </c>
      <c r="N108" s="46" t="str">
        <f t="shared" si="101"/>
        <v/>
      </c>
      <c r="O108" s="46" t="str">
        <f t="shared" si="102"/>
        <v/>
      </c>
      <c r="P108" s="55" t="str">
        <f t="shared" si="103"/>
        <v/>
      </c>
      <c r="AG108" s="50">
        <f t="shared" si="111"/>
        <v>0</v>
      </c>
    </row>
    <row r="109" spans="1:33" x14ac:dyDescent="0.45">
      <c r="A109" s="54"/>
      <c r="E109" s="46" t="str">
        <f t="shared" si="110"/>
        <v/>
      </c>
      <c r="H109" s="46"/>
      <c r="I109" s="46"/>
      <c r="J109" s="62"/>
      <c r="K109" s="46"/>
      <c r="L109" s="46" t="str">
        <f t="shared" si="99"/>
        <v/>
      </c>
      <c r="M109" s="46" t="str">
        <f t="shared" si="100"/>
        <v/>
      </c>
      <c r="N109" s="46" t="str">
        <f t="shared" si="101"/>
        <v/>
      </c>
      <c r="O109" s="46" t="str">
        <f t="shared" si="102"/>
        <v/>
      </c>
      <c r="P109" s="55" t="str">
        <f t="shared" si="103"/>
        <v/>
      </c>
      <c r="AG109" s="50">
        <f t="shared" si="111"/>
        <v>0</v>
      </c>
    </row>
    <row r="110" spans="1:33" x14ac:dyDescent="0.45">
      <c r="E110" s="46" t="str">
        <f t="shared" si="110"/>
        <v/>
      </c>
      <c r="J110" s="62"/>
      <c r="L110" s="46" t="str">
        <f t="shared" si="99"/>
        <v/>
      </c>
      <c r="M110" s="46" t="str">
        <f t="shared" si="100"/>
        <v/>
      </c>
      <c r="N110" s="46" t="str">
        <f t="shared" si="101"/>
        <v/>
      </c>
      <c r="O110" s="46" t="str">
        <f t="shared" si="102"/>
        <v/>
      </c>
      <c r="P110" s="55" t="str">
        <f t="shared" si="103"/>
        <v/>
      </c>
      <c r="AG110" s="50">
        <f t="shared" si="111"/>
        <v>0</v>
      </c>
    </row>
    <row r="111" spans="1:33" x14ac:dyDescent="0.45">
      <c r="E111" s="46" t="str">
        <f t="shared" si="110"/>
        <v/>
      </c>
      <c r="J111" s="62"/>
      <c r="L111" s="46" t="str">
        <f t="shared" si="99"/>
        <v/>
      </c>
      <c r="M111" s="46" t="str">
        <f t="shared" si="100"/>
        <v/>
      </c>
      <c r="N111" s="46" t="str">
        <f t="shared" si="101"/>
        <v/>
      </c>
      <c r="O111" s="46" t="str">
        <f t="shared" si="102"/>
        <v/>
      </c>
      <c r="P111" s="55" t="str">
        <f t="shared" si="103"/>
        <v/>
      </c>
      <c r="AG111" s="50">
        <f t="shared" si="111"/>
        <v>0</v>
      </c>
    </row>
    <row r="112" spans="1:33" x14ac:dyDescent="0.45">
      <c r="E112" s="46" t="str">
        <f t="shared" si="110"/>
        <v/>
      </c>
      <c r="J112" s="62"/>
      <c r="L112" s="46" t="str">
        <f t="shared" si="99"/>
        <v/>
      </c>
      <c r="M112" s="46" t="str">
        <f t="shared" si="100"/>
        <v/>
      </c>
      <c r="N112" s="46" t="str">
        <f t="shared" si="101"/>
        <v/>
      </c>
      <c r="O112" s="46" t="str">
        <f t="shared" si="102"/>
        <v/>
      </c>
      <c r="P112" s="55" t="str">
        <f t="shared" si="103"/>
        <v/>
      </c>
      <c r="AG112" s="50">
        <f t="shared" si="111"/>
        <v>0</v>
      </c>
    </row>
    <row r="113" spans="5:33" x14ac:dyDescent="0.45">
      <c r="E113" s="46" t="str">
        <f t="shared" si="110"/>
        <v/>
      </c>
      <c r="J113" s="62"/>
      <c r="L113" s="46" t="str">
        <f t="shared" si="99"/>
        <v/>
      </c>
      <c r="M113" s="46" t="str">
        <f t="shared" si="100"/>
        <v/>
      </c>
      <c r="N113" s="46" t="str">
        <f t="shared" si="101"/>
        <v/>
      </c>
      <c r="O113" s="46" t="str">
        <f t="shared" si="102"/>
        <v/>
      </c>
      <c r="P113" s="55" t="str">
        <f t="shared" si="103"/>
        <v/>
      </c>
      <c r="AG113" s="50">
        <f t="shared" si="111"/>
        <v>0</v>
      </c>
    </row>
    <row r="114" spans="5:33" x14ac:dyDescent="0.45">
      <c r="E114" s="46" t="str">
        <f t="shared" si="110"/>
        <v/>
      </c>
      <c r="J114" s="62"/>
      <c r="L114" s="46" t="str">
        <f t="shared" si="99"/>
        <v/>
      </c>
      <c r="M114" s="46" t="str">
        <f t="shared" si="100"/>
        <v/>
      </c>
      <c r="N114" s="46" t="str">
        <f t="shared" si="101"/>
        <v/>
      </c>
      <c r="O114" s="46" t="str">
        <f t="shared" si="102"/>
        <v/>
      </c>
      <c r="P114" s="55" t="str">
        <f t="shared" si="103"/>
        <v/>
      </c>
      <c r="AG114" s="50">
        <f t="shared" si="111"/>
        <v>0</v>
      </c>
    </row>
    <row r="115" spans="5:33" x14ac:dyDescent="0.45">
      <c r="E115" s="46" t="str">
        <f t="shared" si="110"/>
        <v/>
      </c>
      <c r="J115" s="62"/>
      <c r="L115" s="46" t="str">
        <f t="shared" si="99"/>
        <v/>
      </c>
      <c r="M115" s="46" t="str">
        <f t="shared" si="100"/>
        <v/>
      </c>
      <c r="N115" s="46" t="str">
        <f t="shared" si="101"/>
        <v/>
      </c>
      <c r="O115" s="46" t="str">
        <f t="shared" si="102"/>
        <v/>
      </c>
      <c r="P115" s="55" t="str">
        <f t="shared" si="103"/>
        <v/>
      </c>
      <c r="AG115" s="50">
        <f t="shared" si="111"/>
        <v>0</v>
      </c>
    </row>
    <row r="116" spans="5:33" x14ac:dyDescent="0.45">
      <c r="E116" s="46" t="str">
        <f t="shared" si="110"/>
        <v/>
      </c>
      <c r="J116" s="62"/>
      <c r="L116" s="46" t="str">
        <f t="shared" si="99"/>
        <v/>
      </c>
      <c r="M116" s="46" t="str">
        <f t="shared" si="100"/>
        <v/>
      </c>
      <c r="N116" s="46" t="str">
        <f t="shared" si="101"/>
        <v/>
      </c>
      <c r="O116" s="46" t="str">
        <f t="shared" si="102"/>
        <v/>
      </c>
      <c r="P116" s="55" t="str">
        <f t="shared" si="103"/>
        <v/>
      </c>
      <c r="AG116" s="50">
        <f t="shared" si="111"/>
        <v>0</v>
      </c>
    </row>
    <row r="117" spans="5:33" x14ac:dyDescent="0.45">
      <c r="E117" s="46" t="str">
        <f t="shared" si="110"/>
        <v/>
      </c>
      <c r="J117" s="62"/>
      <c r="L117" s="46" t="str">
        <f t="shared" si="99"/>
        <v/>
      </c>
      <c r="M117" s="46" t="str">
        <f t="shared" si="100"/>
        <v/>
      </c>
      <c r="N117" s="46" t="str">
        <f t="shared" si="101"/>
        <v/>
      </c>
      <c r="O117" s="46" t="str">
        <f t="shared" si="102"/>
        <v/>
      </c>
      <c r="P117" s="55" t="str">
        <f t="shared" si="103"/>
        <v/>
      </c>
      <c r="AG117" s="50">
        <f t="shared" si="111"/>
        <v>0</v>
      </c>
    </row>
    <row r="118" spans="5:33" x14ac:dyDescent="0.45">
      <c r="E118" s="46" t="str">
        <f t="shared" si="110"/>
        <v/>
      </c>
      <c r="J118" s="62"/>
      <c r="L118" s="46" t="str">
        <f t="shared" si="99"/>
        <v/>
      </c>
      <c r="M118" s="46" t="str">
        <f t="shared" si="100"/>
        <v/>
      </c>
      <c r="N118" s="46" t="str">
        <f t="shared" si="101"/>
        <v/>
      </c>
      <c r="O118" s="46" t="str">
        <f t="shared" si="102"/>
        <v/>
      </c>
      <c r="P118" s="55" t="str">
        <f t="shared" si="103"/>
        <v/>
      </c>
      <c r="AG118" s="50">
        <f t="shared" si="111"/>
        <v>0</v>
      </c>
    </row>
    <row r="119" spans="5:33" x14ac:dyDescent="0.45">
      <c r="E119" s="46" t="str">
        <f t="shared" si="110"/>
        <v/>
      </c>
      <c r="J119" s="62"/>
      <c r="L119" s="46" t="str">
        <f t="shared" si="99"/>
        <v/>
      </c>
      <c r="M119" s="46" t="str">
        <f t="shared" si="100"/>
        <v/>
      </c>
      <c r="N119" s="46" t="str">
        <f t="shared" si="101"/>
        <v/>
      </c>
      <c r="O119" s="46" t="str">
        <f t="shared" si="102"/>
        <v/>
      </c>
      <c r="P119" s="55" t="str">
        <f t="shared" si="103"/>
        <v/>
      </c>
      <c r="AG119" s="50">
        <f t="shared" si="111"/>
        <v>0</v>
      </c>
    </row>
    <row r="120" spans="5:33" x14ac:dyDescent="0.45">
      <c r="E120" s="46" t="str">
        <f t="shared" si="110"/>
        <v/>
      </c>
      <c r="J120" s="62"/>
      <c r="L120" s="46" t="str">
        <f t="shared" si="99"/>
        <v/>
      </c>
      <c r="M120" s="46" t="str">
        <f t="shared" si="100"/>
        <v/>
      </c>
      <c r="N120" s="46" t="str">
        <f t="shared" si="101"/>
        <v/>
      </c>
      <c r="O120" s="46" t="str">
        <f t="shared" si="102"/>
        <v/>
      </c>
      <c r="P120" s="55" t="str">
        <f t="shared" si="103"/>
        <v/>
      </c>
      <c r="AG120" s="50">
        <f t="shared" si="111"/>
        <v>0</v>
      </c>
    </row>
    <row r="121" spans="5:33" x14ac:dyDescent="0.45">
      <c r="E121" s="46" t="str">
        <f t="shared" si="110"/>
        <v/>
      </c>
      <c r="J121" s="62"/>
      <c r="L121" s="46" t="str">
        <f t="shared" si="99"/>
        <v/>
      </c>
      <c r="M121" s="46" t="str">
        <f t="shared" si="100"/>
        <v/>
      </c>
      <c r="N121" s="46" t="str">
        <f t="shared" si="101"/>
        <v/>
      </c>
      <c r="O121" s="46" t="str">
        <f t="shared" si="102"/>
        <v/>
      </c>
      <c r="P121" s="55" t="str">
        <f t="shared" si="103"/>
        <v/>
      </c>
      <c r="AG121" s="50">
        <f t="shared" si="111"/>
        <v>0</v>
      </c>
    </row>
    <row r="122" spans="5:33" x14ac:dyDescent="0.45">
      <c r="E122" s="46" t="str">
        <f t="shared" si="110"/>
        <v/>
      </c>
      <c r="J122" s="62"/>
      <c r="L122" s="46" t="str">
        <f t="shared" si="99"/>
        <v/>
      </c>
      <c r="M122" s="46" t="str">
        <f t="shared" si="100"/>
        <v/>
      </c>
      <c r="N122" s="46" t="str">
        <f t="shared" si="101"/>
        <v/>
      </c>
      <c r="O122" s="46" t="str">
        <f t="shared" si="102"/>
        <v/>
      </c>
      <c r="P122" s="55" t="str">
        <f t="shared" si="103"/>
        <v/>
      </c>
      <c r="AG122" s="50">
        <f t="shared" si="111"/>
        <v>0</v>
      </c>
    </row>
    <row r="123" spans="5:33" x14ac:dyDescent="0.45">
      <c r="E123" s="46" t="str">
        <f t="shared" si="110"/>
        <v/>
      </c>
      <c r="J123" s="62"/>
      <c r="L123" s="46" t="str">
        <f t="shared" si="99"/>
        <v/>
      </c>
      <c r="M123" s="46" t="str">
        <f t="shared" si="100"/>
        <v/>
      </c>
      <c r="N123" s="46" t="str">
        <f t="shared" si="101"/>
        <v/>
      </c>
      <c r="O123" s="46" t="str">
        <f t="shared" si="102"/>
        <v/>
      </c>
      <c r="P123" s="55" t="str">
        <f t="shared" si="103"/>
        <v/>
      </c>
      <c r="AG123" s="50">
        <f t="shared" si="111"/>
        <v>0</v>
      </c>
    </row>
    <row r="124" spans="5:33" x14ac:dyDescent="0.45">
      <c r="E124" s="46" t="str">
        <f t="shared" si="110"/>
        <v/>
      </c>
      <c r="J124" s="62"/>
      <c r="L124" s="46" t="str">
        <f t="shared" si="99"/>
        <v/>
      </c>
      <c r="M124" s="46" t="str">
        <f t="shared" si="100"/>
        <v/>
      </c>
      <c r="N124" s="46" t="str">
        <f t="shared" si="101"/>
        <v/>
      </c>
      <c r="O124" s="46" t="str">
        <f t="shared" si="102"/>
        <v/>
      </c>
      <c r="P124" s="55" t="str">
        <f t="shared" si="103"/>
        <v/>
      </c>
      <c r="AG124" s="50">
        <f t="shared" si="111"/>
        <v>0</v>
      </c>
    </row>
    <row r="125" spans="5:33" x14ac:dyDescent="0.45">
      <c r="E125" s="46" t="str">
        <f t="shared" si="110"/>
        <v/>
      </c>
      <c r="J125" s="62"/>
      <c r="L125" s="46" t="str">
        <f t="shared" si="99"/>
        <v/>
      </c>
      <c r="M125" s="46" t="str">
        <f t="shared" si="100"/>
        <v/>
      </c>
      <c r="N125" s="46" t="str">
        <f t="shared" si="101"/>
        <v/>
      </c>
      <c r="O125" s="46" t="str">
        <f t="shared" si="102"/>
        <v/>
      </c>
      <c r="P125" s="55" t="str">
        <f t="shared" si="103"/>
        <v/>
      </c>
      <c r="AG125" s="50">
        <f t="shared" si="111"/>
        <v>0</v>
      </c>
    </row>
    <row r="126" spans="5:33" x14ac:dyDescent="0.45">
      <c r="E126" s="46" t="str">
        <f t="shared" si="110"/>
        <v/>
      </c>
      <c r="J126" s="62"/>
      <c r="L126" s="46" t="str">
        <f t="shared" si="99"/>
        <v/>
      </c>
      <c r="M126" s="46" t="str">
        <f t="shared" si="100"/>
        <v/>
      </c>
      <c r="N126" s="46" t="str">
        <f t="shared" si="101"/>
        <v/>
      </c>
      <c r="O126" s="46" t="str">
        <f t="shared" si="102"/>
        <v/>
      </c>
      <c r="P126" s="55" t="str">
        <f t="shared" si="103"/>
        <v/>
      </c>
      <c r="AG126" s="50">
        <f t="shared" si="111"/>
        <v>0</v>
      </c>
    </row>
    <row r="127" spans="5:33" x14ac:dyDescent="0.45">
      <c r="E127" s="46" t="str">
        <f t="shared" si="110"/>
        <v/>
      </c>
      <c r="J127" s="62"/>
      <c r="L127" s="46" t="str">
        <f t="shared" si="99"/>
        <v/>
      </c>
      <c r="M127" s="46" t="str">
        <f t="shared" si="100"/>
        <v/>
      </c>
      <c r="N127" s="46" t="str">
        <f t="shared" si="101"/>
        <v/>
      </c>
      <c r="O127" s="46" t="str">
        <f t="shared" si="102"/>
        <v/>
      </c>
      <c r="P127" s="55" t="str">
        <f t="shared" si="103"/>
        <v/>
      </c>
      <c r="AG127" s="50">
        <f t="shared" si="111"/>
        <v>0</v>
      </c>
    </row>
    <row r="128" spans="5:33" x14ac:dyDescent="0.45">
      <c r="E128" s="46" t="str">
        <f t="shared" si="110"/>
        <v/>
      </c>
      <c r="J128" s="62"/>
      <c r="L128" s="46" t="str">
        <f t="shared" si="99"/>
        <v/>
      </c>
      <c r="M128" s="46" t="str">
        <f t="shared" si="100"/>
        <v/>
      </c>
      <c r="N128" s="46" t="str">
        <f t="shared" si="101"/>
        <v/>
      </c>
      <c r="O128" s="46" t="str">
        <f t="shared" si="102"/>
        <v/>
      </c>
      <c r="P128" s="55" t="str">
        <f t="shared" si="103"/>
        <v/>
      </c>
      <c r="AG128" s="50">
        <f t="shared" si="111"/>
        <v>0</v>
      </c>
    </row>
    <row r="129" spans="5:16" x14ac:dyDescent="0.45">
      <c r="E129" s="46" t="str">
        <f t="shared" si="110"/>
        <v/>
      </c>
      <c r="J129" s="62"/>
      <c r="L129" s="46" t="str">
        <f t="shared" si="99"/>
        <v/>
      </c>
      <c r="M129" s="46" t="str">
        <f t="shared" si="100"/>
        <v/>
      </c>
      <c r="N129" s="46" t="str">
        <f t="shared" si="101"/>
        <v/>
      </c>
      <c r="O129" s="46" t="str">
        <f t="shared" si="102"/>
        <v/>
      </c>
      <c r="P129" s="55" t="str">
        <f t="shared" si="103"/>
        <v/>
      </c>
    </row>
    <row r="130" spans="5:16" x14ac:dyDescent="0.45">
      <c r="E130" s="46" t="str">
        <f t="shared" si="110"/>
        <v/>
      </c>
      <c r="J130" s="62"/>
      <c r="L130" s="46" t="str">
        <f t="shared" si="99"/>
        <v/>
      </c>
      <c r="M130" s="46" t="str">
        <f t="shared" si="100"/>
        <v/>
      </c>
      <c r="N130" s="46" t="str">
        <f t="shared" si="101"/>
        <v/>
      </c>
      <c r="O130" s="46" t="str">
        <f t="shared" si="102"/>
        <v/>
      </c>
      <c r="P130" s="55" t="str">
        <f t="shared" si="103"/>
        <v/>
      </c>
    </row>
    <row r="131" spans="5:16" x14ac:dyDescent="0.45">
      <c r="E131" s="46" t="str">
        <f t="shared" si="110"/>
        <v/>
      </c>
      <c r="J131" s="62"/>
      <c r="L131" s="46" t="str">
        <f t="shared" ref="L131:L194" si="136">IF(G131="Y", (P131*E131),(""))</f>
        <v/>
      </c>
      <c r="M131" s="46" t="str">
        <f t="shared" ref="M131:M194" si="137">IF(G131="Y", (L131*2),(""))</f>
        <v/>
      </c>
      <c r="N131" s="46" t="str">
        <f t="shared" ref="N131:N194" si="138">IF(G131="Y", (L131*3),(""))</f>
        <v/>
      </c>
      <c r="O131" s="46" t="str">
        <f t="shared" ref="O131:O194" si="139">IF(G131="Y", (L131*4),(""))</f>
        <v/>
      </c>
      <c r="P131" s="55" t="str">
        <f t="shared" ref="P131:P194" si="140">IF(Q131&gt;0,((AcctSize/Q131)/H131),(""))</f>
        <v/>
      </c>
    </row>
    <row r="132" spans="5:16" x14ac:dyDescent="0.45">
      <c r="E132" s="46" t="str">
        <f t="shared" si="110"/>
        <v/>
      </c>
      <c r="J132" s="62"/>
      <c r="L132" s="46" t="str">
        <f t="shared" si="136"/>
        <v/>
      </c>
      <c r="M132" s="46" t="str">
        <f t="shared" si="137"/>
        <v/>
      </c>
      <c r="N132" s="46" t="str">
        <f t="shared" si="138"/>
        <v/>
      </c>
      <c r="O132" s="46" t="str">
        <f t="shared" si="139"/>
        <v/>
      </c>
      <c r="P132" s="55" t="str">
        <f t="shared" si="140"/>
        <v/>
      </c>
    </row>
    <row r="133" spans="5:16" x14ac:dyDescent="0.45">
      <c r="E133" s="46" t="str">
        <f t="shared" ref="E133:E196" si="141">IF(G133="Y",AG133,"")</f>
        <v/>
      </c>
      <c r="J133" s="62"/>
      <c r="L133" s="46" t="str">
        <f t="shared" si="136"/>
        <v/>
      </c>
      <c r="M133" s="46" t="str">
        <f t="shared" si="137"/>
        <v/>
      </c>
      <c r="N133" s="46" t="str">
        <f t="shared" si="138"/>
        <v/>
      </c>
      <c r="O133" s="46" t="str">
        <f t="shared" si="139"/>
        <v/>
      </c>
      <c r="P133" s="55" t="str">
        <f t="shared" si="140"/>
        <v/>
      </c>
    </row>
    <row r="134" spans="5:16" x14ac:dyDescent="0.45">
      <c r="E134" s="46" t="str">
        <f t="shared" si="141"/>
        <v/>
      </c>
      <c r="J134" s="62"/>
      <c r="L134" s="46" t="str">
        <f t="shared" si="136"/>
        <v/>
      </c>
      <c r="M134" s="46" t="str">
        <f t="shared" si="137"/>
        <v/>
      </c>
      <c r="N134" s="46" t="str">
        <f t="shared" si="138"/>
        <v/>
      </c>
      <c r="O134" s="46" t="str">
        <f t="shared" si="139"/>
        <v/>
      </c>
      <c r="P134" s="55" t="str">
        <f t="shared" si="140"/>
        <v/>
      </c>
    </row>
    <row r="135" spans="5:16" x14ac:dyDescent="0.45">
      <c r="E135" s="46" t="str">
        <f t="shared" si="141"/>
        <v/>
      </c>
      <c r="J135" s="62"/>
      <c r="L135" s="46" t="str">
        <f t="shared" si="136"/>
        <v/>
      </c>
      <c r="M135" s="46" t="str">
        <f t="shared" si="137"/>
        <v/>
      </c>
      <c r="N135" s="46" t="str">
        <f t="shared" si="138"/>
        <v/>
      </c>
      <c r="O135" s="46" t="str">
        <f t="shared" si="139"/>
        <v/>
      </c>
      <c r="P135" s="55" t="str">
        <f t="shared" si="140"/>
        <v/>
      </c>
    </row>
    <row r="136" spans="5:16" x14ac:dyDescent="0.45">
      <c r="E136" s="46" t="str">
        <f t="shared" si="141"/>
        <v/>
      </c>
      <c r="J136" s="62"/>
      <c r="L136" s="46" t="str">
        <f t="shared" si="136"/>
        <v/>
      </c>
      <c r="M136" s="46" t="str">
        <f t="shared" si="137"/>
        <v/>
      </c>
      <c r="N136" s="46" t="str">
        <f t="shared" si="138"/>
        <v/>
      </c>
      <c r="O136" s="46" t="str">
        <f t="shared" si="139"/>
        <v/>
      </c>
      <c r="P136" s="55" t="str">
        <f t="shared" si="140"/>
        <v/>
      </c>
    </row>
    <row r="137" spans="5:16" x14ac:dyDescent="0.45">
      <c r="E137" s="46" t="str">
        <f t="shared" si="141"/>
        <v/>
      </c>
      <c r="J137" s="62"/>
      <c r="L137" s="46" t="str">
        <f t="shared" si="136"/>
        <v/>
      </c>
      <c r="M137" s="46" t="str">
        <f t="shared" si="137"/>
        <v/>
      </c>
      <c r="N137" s="46" t="str">
        <f t="shared" si="138"/>
        <v/>
      </c>
      <c r="O137" s="46" t="str">
        <f t="shared" si="139"/>
        <v/>
      </c>
      <c r="P137" s="55" t="str">
        <f t="shared" si="140"/>
        <v/>
      </c>
    </row>
    <row r="138" spans="5:16" x14ac:dyDescent="0.45">
      <c r="E138" s="46" t="str">
        <f t="shared" si="141"/>
        <v/>
      </c>
      <c r="J138" s="62"/>
      <c r="L138" s="46" t="str">
        <f t="shared" si="136"/>
        <v/>
      </c>
      <c r="M138" s="46" t="str">
        <f t="shared" si="137"/>
        <v/>
      </c>
      <c r="N138" s="46" t="str">
        <f t="shared" si="138"/>
        <v/>
      </c>
      <c r="O138" s="46" t="str">
        <f t="shared" si="139"/>
        <v/>
      </c>
      <c r="P138" s="55" t="str">
        <f t="shared" si="140"/>
        <v/>
      </c>
    </row>
    <row r="139" spans="5:16" x14ac:dyDescent="0.45">
      <c r="E139" s="46" t="str">
        <f t="shared" si="141"/>
        <v/>
      </c>
      <c r="J139" s="62"/>
      <c r="L139" s="46" t="str">
        <f t="shared" si="136"/>
        <v/>
      </c>
      <c r="M139" s="46" t="str">
        <f t="shared" si="137"/>
        <v/>
      </c>
      <c r="N139" s="46" t="str">
        <f t="shared" si="138"/>
        <v/>
      </c>
      <c r="O139" s="46" t="str">
        <f t="shared" si="139"/>
        <v/>
      </c>
      <c r="P139" s="55" t="str">
        <f t="shared" si="140"/>
        <v/>
      </c>
    </row>
    <row r="140" spans="5:16" x14ac:dyDescent="0.45">
      <c r="E140" s="46" t="str">
        <f t="shared" si="141"/>
        <v/>
      </c>
      <c r="J140" s="62"/>
      <c r="L140" s="46" t="str">
        <f t="shared" si="136"/>
        <v/>
      </c>
      <c r="M140" s="46" t="str">
        <f t="shared" si="137"/>
        <v/>
      </c>
      <c r="N140" s="46" t="str">
        <f t="shared" si="138"/>
        <v/>
      </c>
      <c r="O140" s="46" t="str">
        <f t="shared" si="139"/>
        <v/>
      </c>
      <c r="P140" s="55" t="str">
        <f t="shared" si="140"/>
        <v/>
      </c>
    </row>
    <row r="141" spans="5:16" x14ac:dyDescent="0.45">
      <c r="E141" s="46" t="str">
        <f t="shared" si="141"/>
        <v/>
      </c>
      <c r="J141" s="62"/>
      <c r="L141" s="46" t="str">
        <f t="shared" si="136"/>
        <v/>
      </c>
      <c r="M141" s="46" t="str">
        <f t="shared" si="137"/>
        <v/>
      </c>
      <c r="N141" s="46" t="str">
        <f t="shared" si="138"/>
        <v/>
      </c>
      <c r="O141" s="46" t="str">
        <f t="shared" si="139"/>
        <v/>
      </c>
      <c r="P141" s="55" t="str">
        <f t="shared" si="140"/>
        <v/>
      </c>
    </row>
    <row r="142" spans="5:16" x14ac:dyDescent="0.45">
      <c r="E142" s="46" t="str">
        <f t="shared" si="141"/>
        <v/>
      </c>
      <c r="J142" s="62"/>
      <c r="L142" s="46" t="str">
        <f t="shared" si="136"/>
        <v/>
      </c>
      <c r="M142" s="46" t="str">
        <f t="shared" si="137"/>
        <v/>
      </c>
      <c r="N142" s="46" t="str">
        <f t="shared" si="138"/>
        <v/>
      </c>
      <c r="O142" s="46" t="str">
        <f t="shared" si="139"/>
        <v/>
      </c>
      <c r="P142" s="55" t="str">
        <f t="shared" si="140"/>
        <v/>
      </c>
    </row>
    <row r="143" spans="5:16" x14ac:dyDescent="0.45">
      <c r="E143" s="46" t="str">
        <f t="shared" si="141"/>
        <v/>
      </c>
      <c r="J143" s="62"/>
      <c r="L143" s="46" t="str">
        <f t="shared" si="136"/>
        <v/>
      </c>
      <c r="M143" s="46" t="str">
        <f t="shared" si="137"/>
        <v/>
      </c>
      <c r="N143" s="46" t="str">
        <f t="shared" si="138"/>
        <v/>
      </c>
      <c r="O143" s="46" t="str">
        <f t="shared" si="139"/>
        <v/>
      </c>
      <c r="P143" s="55" t="str">
        <f t="shared" si="140"/>
        <v/>
      </c>
    </row>
    <row r="144" spans="5:16" x14ac:dyDescent="0.45">
      <c r="E144" s="46" t="str">
        <f t="shared" si="141"/>
        <v/>
      </c>
      <c r="J144" s="62"/>
      <c r="L144" s="46" t="str">
        <f t="shared" si="136"/>
        <v/>
      </c>
      <c r="M144" s="46" t="str">
        <f t="shared" si="137"/>
        <v/>
      </c>
      <c r="N144" s="46" t="str">
        <f t="shared" si="138"/>
        <v/>
      </c>
      <c r="O144" s="46" t="str">
        <f t="shared" si="139"/>
        <v/>
      </c>
      <c r="P144" s="55" t="str">
        <f t="shared" si="140"/>
        <v/>
      </c>
    </row>
    <row r="145" spans="5:16" x14ac:dyDescent="0.45">
      <c r="E145" s="46" t="str">
        <f t="shared" si="141"/>
        <v/>
      </c>
      <c r="J145" s="62"/>
      <c r="L145" s="46" t="str">
        <f t="shared" si="136"/>
        <v/>
      </c>
      <c r="M145" s="46" t="str">
        <f t="shared" si="137"/>
        <v/>
      </c>
      <c r="N145" s="46" t="str">
        <f t="shared" si="138"/>
        <v/>
      </c>
      <c r="O145" s="46" t="str">
        <f t="shared" si="139"/>
        <v/>
      </c>
      <c r="P145" s="55" t="str">
        <f t="shared" si="140"/>
        <v/>
      </c>
    </row>
    <row r="146" spans="5:16" x14ac:dyDescent="0.45">
      <c r="E146" s="46" t="str">
        <f t="shared" si="141"/>
        <v/>
      </c>
      <c r="J146" s="62"/>
      <c r="L146" s="46" t="str">
        <f t="shared" si="136"/>
        <v/>
      </c>
      <c r="M146" s="46" t="str">
        <f t="shared" si="137"/>
        <v/>
      </c>
      <c r="N146" s="46" t="str">
        <f t="shared" si="138"/>
        <v/>
      </c>
      <c r="O146" s="46" t="str">
        <f t="shared" si="139"/>
        <v/>
      </c>
      <c r="P146" s="55" t="str">
        <f t="shared" si="140"/>
        <v/>
      </c>
    </row>
    <row r="147" spans="5:16" x14ac:dyDescent="0.45">
      <c r="E147" s="46" t="str">
        <f t="shared" si="141"/>
        <v/>
      </c>
      <c r="J147" s="62"/>
      <c r="L147" s="46" t="str">
        <f t="shared" si="136"/>
        <v/>
      </c>
      <c r="M147" s="46" t="str">
        <f t="shared" si="137"/>
        <v/>
      </c>
      <c r="N147" s="46" t="str">
        <f t="shared" si="138"/>
        <v/>
      </c>
      <c r="O147" s="46" t="str">
        <f t="shared" si="139"/>
        <v/>
      </c>
      <c r="P147" s="55" t="str">
        <f t="shared" si="140"/>
        <v/>
      </c>
    </row>
    <row r="148" spans="5:16" x14ac:dyDescent="0.45">
      <c r="E148" s="46" t="str">
        <f t="shared" si="141"/>
        <v/>
      </c>
      <c r="J148" s="62"/>
      <c r="L148" s="46" t="str">
        <f t="shared" si="136"/>
        <v/>
      </c>
      <c r="M148" s="46" t="str">
        <f t="shared" si="137"/>
        <v/>
      </c>
      <c r="N148" s="46" t="str">
        <f t="shared" si="138"/>
        <v/>
      </c>
      <c r="O148" s="46" t="str">
        <f t="shared" si="139"/>
        <v/>
      </c>
      <c r="P148" s="55" t="str">
        <f t="shared" si="140"/>
        <v/>
      </c>
    </row>
    <row r="149" spans="5:16" x14ac:dyDescent="0.45">
      <c r="E149" s="46" t="str">
        <f t="shared" si="141"/>
        <v/>
      </c>
      <c r="J149" s="62"/>
      <c r="L149" s="46" t="str">
        <f t="shared" si="136"/>
        <v/>
      </c>
      <c r="M149" s="46" t="str">
        <f t="shared" si="137"/>
        <v/>
      </c>
      <c r="N149" s="46" t="str">
        <f t="shared" si="138"/>
        <v/>
      </c>
      <c r="O149" s="46" t="str">
        <f t="shared" si="139"/>
        <v/>
      </c>
      <c r="P149" s="55" t="str">
        <f t="shared" si="140"/>
        <v/>
      </c>
    </row>
    <row r="150" spans="5:16" x14ac:dyDescent="0.45">
      <c r="E150" s="46" t="str">
        <f t="shared" si="141"/>
        <v/>
      </c>
      <c r="J150" s="62"/>
      <c r="L150" s="46" t="str">
        <f t="shared" si="136"/>
        <v/>
      </c>
      <c r="M150" s="46" t="str">
        <f t="shared" si="137"/>
        <v/>
      </c>
      <c r="N150" s="46" t="str">
        <f t="shared" si="138"/>
        <v/>
      </c>
      <c r="O150" s="46" t="str">
        <f t="shared" si="139"/>
        <v/>
      </c>
      <c r="P150" s="55" t="str">
        <f t="shared" si="140"/>
        <v/>
      </c>
    </row>
    <row r="151" spans="5:16" x14ac:dyDescent="0.45">
      <c r="E151" s="46" t="str">
        <f t="shared" si="141"/>
        <v/>
      </c>
      <c r="J151" s="62"/>
      <c r="L151" s="46" t="str">
        <f t="shared" si="136"/>
        <v/>
      </c>
      <c r="M151" s="46" t="str">
        <f t="shared" si="137"/>
        <v/>
      </c>
      <c r="N151" s="46" t="str">
        <f t="shared" si="138"/>
        <v/>
      </c>
      <c r="O151" s="46" t="str">
        <f t="shared" si="139"/>
        <v/>
      </c>
      <c r="P151" s="55" t="str">
        <f t="shared" si="140"/>
        <v/>
      </c>
    </row>
    <row r="152" spans="5:16" x14ac:dyDescent="0.45">
      <c r="E152" s="46" t="str">
        <f t="shared" si="141"/>
        <v/>
      </c>
      <c r="J152" s="62"/>
      <c r="L152" s="46" t="str">
        <f t="shared" si="136"/>
        <v/>
      </c>
      <c r="M152" s="46" t="str">
        <f t="shared" si="137"/>
        <v/>
      </c>
      <c r="N152" s="46" t="str">
        <f t="shared" si="138"/>
        <v/>
      </c>
      <c r="O152" s="46" t="str">
        <f t="shared" si="139"/>
        <v/>
      </c>
      <c r="P152" s="55" t="str">
        <f t="shared" si="140"/>
        <v/>
      </c>
    </row>
    <row r="153" spans="5:16" x14ac:dyDescent="0.45">
      <c r="E153" s="46" t="str">
        <f t="shared" si="141"/>
        <v/>
      </c>
      <c r="J153" s="62"/>
      <c r="L153" s="46" t="str">
        <f t="shared" si="136"/>
        <v/>
      </c>
      <c r="M153" s="46" t="str">
        <f t="shared" si="137"/>
        <v/>
      </c>
      <c r="N153" s="46" t="str">
        <f t="shared" si="138"/>
        <v/>
      </c>
      <c r="O153" s="46" t="str">
        <f t="shared" si="139"/>
        <v/>
      </c>
      <c r="P153" s="55" t="str">
        <f t="shared" si="140"/>
        <v/>
      </c>
    </row>
    <row r="154" spans="5:16" x14ac:dyDescent="0.45">
      <c r="E154" s="46" t="str">
        <f t="shared" si="141"/>
        <v/>
      </c>
      <c r="J154" s="62"/>
      <c r="L154" s="46" t="str">
        <f t="shared" si="136"/>
        <v/>
      </c>
      <c r="M154" s="46" t="str">
        <f t="shared" si="137"/>
        <v/>
      </c>
      <c r="N154" s="46" t="str">
        <f t="shared" si="138"/>
        <v/>
      </c>
      <c r="O154" s="46" t="str">
        <f t="shared" si="139"/>
        <v/>
      </c>
      <c r="P154" s="55" t="str">
        <f t="shared" si="140"/>
        <v/>
      </c>
    </row>
    <row r="155" spans="5:16" x14ac:dyDescent="0.45">
      <c r="E155" s="46" t="str">
        <f t="shared" si="141"/>
        <v/>
      </c>
      <c r="J155" s="62"/>
      <c r="L155" s="46" t="str">
        <f t="shared" si="136"/>
        <v/>
      </c>
      <c r="M155" s="46" t="str">
        <f t="shared" si="137"/>
        <v/>
      </c>
      <c r="N155" s="46" t="str">
        <f t="shared" si="138"/>
        <v/>
      </c>
      <c r="O155" s="46" t="str">
        <f t="shared" si="139"/>
        <v/>
      </c>
      <c r="P155" s="55" t="str">
        <f t="shared" si="140"/>
        <v/>
      </c>
    </row>
    <row r="156" spans="5:16" x14ac:dyDescent="0.45">
      <c r="E156" s="46" t="str">
        <f t="shared" si="141"/>
        <v/>
      </c>
      <c r="J156" s="62"/>
      <c r="L156" s="46" t="str">
        <f t="shared" si="136"/>
        <v/>
      </c>
      <c r="M156" s="46" t="str">
        <f t="shared" si="137"/>
        <v/>
      </c>
      <c r="N156" s="46" t="str">
        <f t="shared" si="138"/>
        <v/>
      </c>
      <c r="O156" s="46" t="str">
        <f t="shared" si="139"/>
        <v/>
      </c>
      <c r="P156" s="55" t="str">
        <f t="shared" si="140"/>
        <v/>
      </c>
    </row>
    <row r="157" spans="5:16" x14ac:dyDescent="0.45">
      <c r="E157" s="46" t="str">
        <f t="shared" si="141"/>
        <v/>
      </c>
      <c r="J157" s="62"/>
      <c r="L157" s="46" t="str">
        <f t="shared" si="136"/>
        <v/>
      </c>
      <c r="M157" s="46" t="str">
        <f t="shared" si="137"/>
        <v/>
      </c>
      <c r="N157" s="46" t="str">
        <f t="shared" si="138"/>
        <v/>
      </c>
      <c r="O157" s="46" t="str">
        <f t="shared" si="139"/>
        <v/>
      </c>
      <c r="P157" s="55" t="str">
        <f t="shared" si="140"/>
        <v/>
      </c>
    </row>
    <row r="158" spans="5:16" x14ac:dyDescent="0.45">
      <c r="E158" s="46" t="str">
        <f t="shared" si="141"/>
        <v/>
      </c>
      <c r="J158" s="62"/>
      <c r="L158" s="46" t="str">
        <f t="shared" si="136"/>
        <v/>
      </c>
      <c r="M158" s="46" t="str">
        <f t="shared" si="137"/>
        <v/>
      </c>
      <c r="N158" s="46" t="str">
        <f t="shared" si="138"/>
        <v/>
      </c>
      <c r="O158" s="46" t="str">
        <f t="shared" si="139"/>
        <v/>
      </c>
      <c r="P158" s="55" t="str">
        <f t="shared" si="140"/>
        <v/>
      </c>
    </row>
    <row r="159" spans="5:16" x14ac:dyDescent="0.45">
      <c r="E159" s="46" t="str">
        <f t="shared" si="141"/>
        <v/>
      </c>
      <c r="J159" s="62"/>
      <c r="L159" s="46" t="str">
        <f t="shared" si="136"/>
        <v/>
      </c>
      <c r="M159" s="46" t="str">
        <f t="shared" si="137"/>
        <v/>
      </c>
      <c r="N159" s="46" t="str">
        <f t="shared" si="138"/>
        <v/>
      </c>
      <c r="O159" s="46" t="str">
        <f t="shared" si="139"/>
        <v/>
      </c>
      <c r="P159" s="55" t="str">
        <f t="shared" si="140"/>
        <v/>
      </c>
    </row>
    <row r="160" spans="5:16" x14ac:dyDescent="0.45">
      <c r="E160" s="46" t="str">
        <f t="shared" si="141"/>
        <v/>
      </c>
      <c r="J160" s="62"/>
      <c r="L160" s="46" t="str">
        <f t="shared" si="136"/>
        <v/>
      </c>
      <c r="M160" s="46" t="str">
        <f t="shared" si="137"/>
        <v/>
      </c>
      <c r="N160" s="46" t="str">
        <f t="shared" si="138"/>
        <v/>
      </c>
      <c r="O160" s="46" t="str">
        <f t="shared" si="139"/>
        <v/>
      </c>
      <c r="P160" s="55" t="str">
        <f t="shared" si="140"/>
        <v/>
      </c>
    </row>
    <row r="161" spans="5:16" x14ac:dyDescent="0.45">
      <c r="E161" s="46" t="str">
        <f t="shared" si="141"/>
        <v/>
      </c>
      <c r="J161" s="62"/>
      <c r="L161" s="46" t="str">
        <f t="shared" si="136"/>
        <v/>
      </c>
      <c r="M161" s="46" t="str">
        <f t="shared" si="137"/>
        <v/>
      </c>
      <c r="N161" s="46" t="str">
        <f t="shared" si="138"/>
        <v/>
      </c>
      <c r="O161" s="46" t="str">
        <f t="shared" si="139"/>
        <v/>
      </c>
      <c r="P161" s="55" t="str">
        <f t="shared" si="140"/>
        <v/>
      </c>
    </row>
    <row r="162" spans="5:16" x14ac:dyDescent="0.45">
      <c r="E162" s="46" t="str">
        <f t="shared" si="141"/>
        <v/>
      </c>
      <c r="J162" s="62"/>
      <c r="L162" s="46" t="str">
        <f t="shared" si="136"/>
        <v/>
      </c>
      <c r="M162" s="46" t="str">
        <f t="shared" si="137"/>
        <v/>
      </c>
      <c r="N162" s="46" t="str">
        <f t="shared" si="138"/>
        <v/>
      </c>
      <c r="O162" s="46" t="str">
        <f t="shared" si="139"/>
        <v/>
      </c>
      <c r="P162" s="55" t="str">
        <f t="shared" si="140"/>
        <v/>
      </c>
    </row>
    <row r="163" spans="5:16" x14ac:dyDescent="0.45">
      <c r="E163" s="46" t="str">
        <f t="shared" si="141"/>
        <v/>
      </c>
      <c r="J163" s="62"/>
      <c r="L163" s="46" t="str">
        <f t="shared" si="136"/>
        <v/>
      </c>
      <c r="M163" s="46" t="str">
        <f t="shared" si="137"/>
        <v/>
      </c>
      <c r="N163" s="46" t="str">
        <f t="shared" si="138"/>
        <v/>
      </c>
      <c r="O163" s="46" t="str">
        <f t="shared" si="139"/>
        <v/>
      </c>
      <c r="P163" s="55" t="str">
        <f t="shared" si="140"/>
        <v/>
      </c>
    </row>
    <row r="164" spans="5:16" x14ac:dyDescent="0.45">
      <c r="E164" s="46" t="str">
        <f t="shared" si="141"/>
        <v/>
      </c>
      <c r="J164" s="62"/>
      <c r="L164" s="46" t="str">
        <f t="shared" si="136"/>
        <v/>
      </c>
      <c r="M164" s="46" t="str">
        <f t="shared" si="137"/>
        <v/>
      </c>
      <c r="N164" s="46" t="str">
        <f t="shared" si="138"/>
        <v/>
      </c>
      <c r="O164" s="46" t="str">
        <f t="shared" si="139"/>
        <v/>
      </c>
      <c r="P164" s="55" t="str">
        <f t="shared" si="140"/>
        <v/>
      </c>
    </row>
    <row r="165" spans="5:16" x14ac:dyDescent="0.45">
      <c r="E165" s="46" t="str">
        <f t="shared" si="141"/>
        <v/>
      </c>
      <c r="J165" s="62"/>
      <c r="L165" s="46" t="str">
        <f t="shared" si="136"/>
        <v/>
      </c>
      <c r="M165" s="46" t="str">
        <f t="shared" si="137"/>
        <v/>
      </c>
      <c r="N165" s="46" t="str">
        <f t="shared" si="138"/>
        <v/>
      </c>
      <c r="O165" s="46" t="str">
        <f t="shared" si="139"/>
        <v/>
      </c>
      <c r="P165" s="55" t="str">
        <f t="shared" si="140"/>
        <v/>
      </c>
    </row>
    <row r="166" spans="5:16" x14ac:dyDescent="0.45">
      <c r="E166" s="46" t="str">
        <f t="shared" si="141"/>
        <v/>
      </c>
      <c r="J166" s="62"/>
      <c r="L166" s="46" t="str">
        <f t="shared" si="136"/>
        <v/>
      </c>
      <c r="M166" s="46" t="str">
        <f t="shared" si="137"/>
        <v/>
      </c>
      <c r="N166" s="46" t="str">
        <f t="shared" si="138"/>
        <v/>
      </c>
      <c r="O166" s="46" t="str">
        <f t="shared" si="139"/>
        <v/>
      </c>
      <c r="P166" s="55" t="str">
        <f t="shared" si="140"/>
        <v/>
      </c>
    </row>
    <row r="167" spans="5:16" x14ac:dyDescent="0.45">
      <c r="E167" s="46" t="str">
        <f t="shared" si="141"/>
        <v/>
      </c>
      <c r="J167" s="62"/>
      <c r="L167" s="46" t="str">
        <f t="shared" si="136"/>
        <v/>
      </c>
      <c r="M167" s="46" t="str">
        <f t="shared" si="137"/>
        <v/>
      </c>
      <c r="N167" s="46" t="str">
        <f t="shared" si="138"/>
        <v/>
      </c>
      <c r="O167" s="46" t="str">
        <f t="shared" si="139"/>
        <v/>
      </c>
      <c r="P167" s="55" t="str">
        <f t="shared" si="140"/>
        <v/>
      </c>
    </row>
    <row r="168" spans="5:16" x14ac:dyDescent="0.45">
      <c r="E168" s="46" t="str">
        <f t="shared" si="141"/>
        <v/>
      </c>
      <c r="J168" s="62"/>
      <c r="L168" s="46" t="str">
        <f t="shared" si="136"/>
        <v/>
      </c>
      <c r="M168" s="46" t="str">
        <f t="shared" si="137"/>
        <v/>
      </c>
      <c r="N168" s="46" t="str">
        <f t="shared" si="138"/>
        <v/>
      </c>
      <c r="O168" s="46" t="str">
        <f t="shared" si="139"/>
        <v/>
      </c>
      <c r="P168" s="55" t="str">
        <f t="shared" si="140"/>
        <v/>
      </c>
    </row>
    <row r="169" spans="5:16" x14ac:dyDescent="0.45">
      <c r="E169" s="46" t="str">
        <f t="shared" si="141"/>
        <v/>
      </c>
      <c r="J169" s="62"/>
      <c r="L169" s="46" t="str">
        <f t="shared" si="136"/>
        <v/>
      </c>
      <c r="M169" s="46" t="str">
        <f t="shared" si="137"/>
        <v/>
      </c>
      <c r="N169" s="46" t="str">
        <f t="shared" si="138"/>
        <v/>
      </c>
      <c r="O169" s="46" t="str">
        <f t="shared" si="139"/>
        <v/>
      </c>
      <c r="P169" s="55" t="str">
        <f t="shared" si="140"/>
        <v/>
      </c>
    </row>
    <row r="170" spans="5:16" x14ac:dyDescent="0.45">
      <c r="E170" s="46" t="str">
        <f t="shared" si="141"/>
        <v/>
      </c>
      <c r="J170" s="62"/>
      <c r="L170" s="46" t="str">
        <f t="shared" si="136"/>
        <v/>
      </c>
      <c r="M170" s="46" t="str">
        <f t="shared" si="137"/>
        <v/>
      </c>
      <c r="N170" s="46" t="str">
        <f t="shared" si="138"/>
        <v/>
      </c>
      <c r="O170" s="46" t="str">
        <f t="shared" si="139"/>
        <v/>
      </c>
      <c r="P170" s="55" t="str">
        <f t="shared" si="140"/>
        <v/>
      </c>
    </row>
    <row r="171" spans="5:16" x14ac:dyDescent="0.45">
      <c r="E171" s="46" t="str">
        <f t="shared" si="141"/>
        <v/>
      </c>
      <c r="J171" s="62"/>
      <c r="L171" s="46" t="str">
        <f t="shared" si="136"/>
        <v/>
      </c>
      <c r="M171" s="46" t="str">
        <f t="shared" si="137"/>
        <v/>
      </c>
      <c r="N171" s="46" t="str">
        <f t="shared" si="138"/>
        <v/>
      </c>
      <c r="O171" s="46" t="str">
        <f t="shared" si="139"/>
        <v/>
      </c>
      <c r="P171" s="55" t="str">
        <f t="shared" si="140"/>
        <v/>
      </c>
    </row>
    <row r="172" spans="5:16" x14ac:dyDescent="0.45">
      <c r="E172" s="46" t="str">
        <f t="shared" si="141"/>
        <v/>
      </c>
      <c r="J172" s="62"/>
      <c r="L172" s="46" t="str">
        <f t="shared" si="136"/>
        <v/>
      </c>
      <c r="M172" s="46" t="str">
        <f t="shared" si="137"/>
        <v/>
      </c>
      <c r="N172" s="46" t="str">
        <f t="shared" si="138"/>
        <v/>
      </c>
      <c r="O172" s="46" t="str">
        <f t="shared" si="139"/>
        <v/>
      </c>
      <c r="P172" s="55" t="str">
        <f t="shared" si="140"/>
        <v/>
      </c>
    </row>
    <row r="173" spans="5:16" x14ac:dyDescent="0.45">
      <c r="E173" s="46" t="str">
        <f t="shared" si="141"/>
        <v/>
      </c>
      <c r="J173" s="62"/>
      <c r="L173" s="46" t="str">
        <f t="shared" si="136"/>
        <v/>
      </c>
      <c r="M173" s="46" t="str">
        <f t="shared" si="137"/>
        <v/>
      </c>
      <c r="N173" s="46" t="str">
        <f t="shared" si="138"/>
        <v/>
      </c>
      <c r="O173" s="46" t="str">
        <f t="shared" si="139"/>
        <v/>
      </c>
      <c r="P173" s="55" t="str">
        <f t="shared" si="140"/>
        <v/>
      </c>
    </row>
    <row r="174" spans="5:16" x14ac:dyDescent="0.45">
      <c r="E174" s="46" t="str">
        <f t="shared" si="141"/>
        <v/>
      </c>
      <c r="J174" s="62"/>
      <c r="L174" s="46" t="str">
        <f t="shared" si="136"/>
        <v/>
      </c>
      <c r="M174" s="46" t="str">
        <f t="shared" si="137"/>
        <v/>
      </c>
      <c r="N174" s="46" t="str">
        <f t="shared" si="138"/>
        <v/>
      </c>
      <c r="O174" s="46" t="str">
        <f t="shared" si="139"/>
        <v/>
      </c>
      <c r="P174" s="55" t="str">
        <f t="shared" si="140"/>
        <v/>
      </c>
    </row>
    <row r="175" spans="5:16" x14ac:dyDescent="0.45">
      <c r="E175" s="46" t="str">
        <f t="shared" si="141"/>
        <v/>
      </c>
      <c r="J175" s="62"/>
      <c r="L175" s="46" t="str">
        <f t="shared" si="136"/>
        <v/>
      </c>
      <c r="M175" s="46" t="str">
        <f t="shared" si="137"/>
        <v/>
      </c>
      <c r="N175" s="46" t="str">
        <f t="shared" si="138"/>
        <v/>
      </c>
      <c r="O175" s="46" t="str">
        <f t="shared" si="139"/>
        <v/>
      </c>
      <c r="P175" s="55" t="str">
        <f t="shared" si="140"/>
        <v/>
      </c>
    </row>
    <row r="176" spans="5:16" x14ac:dyDescent="0.45">
      <c r="E176" s="46" t="str">
        <f t="shared" si="141"/>
        <v/>
      </c>
      <c r="J176" s="62"/>
      <c r="L176" s="46" t="str">
        <f t="shared" si="136"/>
        <v/>
      </c>
      <c r="M176" s="46" t="str">
        <f t="shared" si="137"/>
        <v/>
      </c>
      <c r="N176" s="46" t="str">
        <f t="shared" si="138"/>
        <v/>
      </c>
      <c r="O176" s="46" t="str">
        <f t="shared" si="139"/>
        <v/>
      </c>
      <c r="P176" s="55" t="str">
        <f t="shared" si="140"/>
        <v/>
      </c>
    </row>
    <row r="177" spans="5:16" x14ac:dyDescent="0.45">
      <c r="E177" s="46" t="str">
        <f t="shared" si="141"/>
        <v/>
      </c>
      <c r="J177" s="62"/>
      <c r="L177" s="46" t="str">
        <f t="shared" si="136"/>
        <v/>
      </c>
      <c r="M177" s="46" t="str">
        <f t="shared" si="137"/>
        <v/>
      </c>
      <c r="N177" s="46" t="str">
        <f t="shared" si="138"/>
        <v/>
      </c>
      <c r="O177" s="46" t="str">
        <f t="shared" si="139"/>
        <v/>
      </c>
      <c r="P177" s="55" t="str">
        <f t="shared" si="140"/>
        <v/>
      </c>
    </row>
    <row r="178" spans="5:16" x14ac:dyDescent="0.45">
      <c r="E178" s="46" t="str">
        <f t="shared" si="141"/>
        <v/>
      </c>
      <c r="J178" s="62"/>
      <c r="L178" s="46" t="str">
        <f t="shared" si="136"/>
        <v/>
      </c>
      <c r="M178" s="46" t="str">
        <f t="shared" si="137"/>
        <v/>
      </c>
      <c r="N178" s="46" t="str">
        <f t="shared" si="138"/>
        <v/>
      </c>
      <c r="O178" s="46" t="str">
        <f t="shared" si="139"/>
        <v/>
      </c>
      <c r="P178" s="55" t="str">
        <f t="shared" si="140"/>
        <v/>
      </c>
    </row>
    <row r="179" spans="5:16" x14ac:dyDescent="0.45">
      <c r="E179" s="46" t="str">
        <f t="shared" si="141"/>
        <v/>
      </c>
      <c r="J179" s="62"/>
      <c r="L179" s="46" t="str">
        <f t="shared" si="136"/>
        <v/>
      </c>
      <c r="M179" s="46" t="str">
        <f t="shared" si="137"/>
        <v/>
      </c>
      <c r="N179" s="46" t="str">
        <f t="shared" si="138"/>
        <v/>
      </c>
      <c r="O179" s="46" t="str">
        <f t="shared" si="139"/>
        <v/>
      </c>
      <c r="P179" s="55" t="str">
        <f t="shared" si="140"/>
        <v/>
      </c>
    </row>
    <row r="180" spans="5:16" x14ac:dyDescent="0.45">
      <c r="E180" s="46" t="str">
        <f t="shared" si="141"/>
        <v/>
      </c>
      <c r="J180" s="62"/>
      <c r="L180" s="46" t="str">
        <f t="shared" si="136"/>
        <v/>
      </c>
      <c r="M180" s="46" t="str">
        <f t="shared" si="137"/>
        <v/>
      </c>
      <c r="N180" s="46" t="str">
        <f t="shared" si="138"/>
        <v/>
      </c>
      <c r="O180" s="46" t="str">
        <f t="shared" si="139"/>
        <v/>
      </c>
      <c r="P180" s="55" t="str">
        <f t="shared" si="140"/>
        <v/>
      </c>
    </row>
    <row r="181" spans="5:16" x14ac:dyDescent="0.45">
      <c r="E181" s="46" t="str">
        <f t="shared" si="141"/>
        <v/>
      </c>
      <c r="J181" s="62"/>
      <c r="L181" s="46" t="str">
        <f t="shared" si="136"/>
        <v/>
      </c>
      <c r="M181" s="46" t="str">
        <f t="shared" si="137"/>
        <v/>
      </c>
      <c r="N181" s="46" t="str">
        <f t="shared" si="138"/>
        <v/>
      </c>
      <c r="O181" s="46" t="str">
        <f t="shared" si="139"/>
        <v/>
      </c>
      <c r="P181" s="55" t="str">
        <f t="shared" si="140"/>
        <v/>
      </c>
    </row>
    <row r="182" spans="5:16" x14ac:dyDescent="0.45">
      <c r="E182" s="46" t="str">
        <f t="shared" si="141"/>
        <v/>
      </c>
      <c r="J182" s="62"/>
      <c r="L182" s="46" t="str">
        <f t="shared" si="136"/>
        <v/>
      </c>
      <c r="M182" s="46" t="str">
        <f t="shared" si="137"/>
        <v/>
      </c>
      <c r="N182" s="46" t="str">
        <f t="shared" si="138"/>
        <v/>
      </c>
      <c r="O182" s="46" t="str">
        <f t="shared" si="139"/>
        <v/>
      </c>
      <c r="P182" s="55" t="str">
        <f t="shared" si="140"/>
        <v/>
      </c>
    </row>
    <row r="183" spans="5:16" x14ac:dyDescent="0.45">
      <c r="E183" s="46" t="str">
        <f t="shared" si="141"/>
        <v/>
      </c>
      <c r="J183" s="62"/>
      <c r="L183" s="46" t="str">
        <f t="shared" si="136"/>
        <v/>
      </c>
      <c r="M183" s="46" t="str">
        <f t="shared" si="137"/>
        <v/>
      </c>
      <c r="N183" s="46" t="str">
        <f t="shared" si="138"/>
        <v/>
      </c>
      <c r="O183" s="46" t="str">
        <f t="shared" si="139"/>
        <v/>
      </c>
      <c r="P183" s="55" t="str">
        <f t="shared" si="140"/>
        <v/>
      </c>
    </row>
    <row r="184" spans="5:16" x14ac:dyDescent="0.45">
      <c r="E184" s="46" t="str">
        <f t="shared" si="141"/>
        <v/>
      </c>
      <c r="J184" s="62"/>
      <c r="L184" s="46" t="str">
        <f t="shared" si="136"/>
        <v/>
      </c>
      <c r="M184" s="46" t="str">
        <f t="shared" si="137"/>
        <v/>
      </c>
      <c r="N184" s="46" t="str">
        <f t="shared" si="138"/>
        <v/>
      </c>
      <c r="O184" s="46" t="str">
        <f t="shared" si="139"/>
        <v/>
      </c>
      <c r="P184" s="55" t="str">
        <f t="shared" si="140"/>
        <v/>
      </c>
    </row>
    <row r="185" spans="5:16" x14ac:dyDescent="0.45">
      <c r="E185" s="46" t="str">
        <f t="shared" si="141"/>
        <v/>
      </c>
      <c r="J185" s="62"/>
      <c r="L185" s="46" t="str">
        <f t="shared" si="136"/>
        <v/>
      </c>
      <c r="M185" s="46" t="str">
        <f t="shared" si="137"/>
        <v/>
      </c>
      <c r="N185" s="46" t="str">
        <f t="shared" si="138"/>
        <v/>
      </c>
      <c r="O185" s="46" t="str">
        <f t="shared" si="139"/>
        <v/>
      </c>
      <c r="P185" s="55" t="str">
        <f t="shared" si="140"/>
        <v/>
      </c>
    </row>
    <row r="186" spans="5:16" x14ac:dyDescent="0.45">
      <c r="E186" s="46" t="str">
        <f t="shared" si="141"/>
        <v/>
      </c>
      <c r="J186" s="62"/>
      <c r="L186" s="46" t="str">
        <f t="shared" si="136"/>
        <v/>
      </c>
      <c r="M186" s="46" t="str">
        <f t="shared" si="137"/>
        <v/>
      </c>
      <c r="N186" s="46" t="str">
        <f t="shared" si="138"/>
        <v/>
      </c>
      <c r="O186" s="46" t="str">
        <f t="shared" si="139"/>
        <v/>
      </c>
      <c r="P186" s="55" t="str">
        <f t="shared" si="140"/>
        <v/>
      </c>
    </row>
    <row r="187" spans="5:16" x14ac:dyDescent="0.45">
      <c r="E187" s="46" t="str">
        <f t="shared" si="141"/>
        <v/>
      </c>
      <c r="J187" s="62"/>
      <c r="L187" s="46" t="str">
        <f t="shared" si="136"/>
        <v/>
      </c>
      <c r="M187" s="46" t="str">
        <f t="shared" si="137"/>
        <v/>
      </c>
      <c r="N187" s="46" t="str">
        <f t="shared" si="138"/>
        <v/>
      </c>
      <c r="O187" s="46" t="str">
        <f t="shared" si="139"/>
        <v/>
      </c>
      <c r="P187" s="55" t="str">
        <f t="shared" si="140"/>
        <v/>
      </c>
    </row>
    <row r="188" spans="5:16" x14ac:dyDescent="0.45">
      <c r="E188" s="46" t="str">
        <f t="shared" si="141"/>
        <v/>
      </c>
      <c r="J188" s="62"/>
      <c r="L188" s="46" t="str">
        <f t="shared" si="136"/>
        <v/>
      </c>
      <c r="M188" s="46" t="str">
        <f t="shared" si="137"/>
        <v/>
      </c>
      <c r="N188" s="46" t="str">
        <f t="shared" si="138"/>
        <v/>
      </c>
      <c r="O188" s="46" t="str">
        <f t="shared" si="139"/>
        <v/>
      </c>
      <c r="P188" s="55" t="str">
        <f t="shared" si="140"/>
        <v/>
      </c>
    </row>
    <row r="189" spans="5:16" x14ac:dyDescent="0.45">
      <c r="E189" s="46" t="str">
        <f t="shared" si="141"/>
        <v/>
      </c>
      <c r="J189" s="62"/>
      <c r="L189" s="46" t="str">
        <f t="shared" si="136"/>
        <v/>
      </c>
      <c r="M189" s="46" t="str">
        <f t="shared" si="137"/>
        <v/>
      </c>
      <c r="N189" s="46" t="str">
        <f t="shared" si="138"/>
        <v/>
      </c>
      <c r="O189" s="46" t="str">
        <f t="shared" si="139"/>
        <v/>
      </c>
      <c r="P189" s="55" t="str">
        <f t="shared" si="140"/>
        <v/>
      </c>
    </row>
    <row r="190" spans="5:16" x14ac:dyDescent="0.45">
      <c r="E190" s="46" t="str">
        <f t="shared" si="141"/>
        <v/>
      </c>
      <c r="J190" s="62"/>
      <c r="L190" s="46" t="str">
        <f t="shared" si="136"/>
        <v/>
      </c>
      <c r="M190" s="46" t="str">
        <f t="shared" si="137"/>
        <v/>
      </c>
      <c r="N190" s="46" t="str">
        <f t="shared" si="138"/>
        <v/>
      </c>
      <c r="O190" s="46" t="str">
        <f t="shared" si="139"/>
        <v/>
      </c>
      <c r="P190" s="55" t="str">
        <f t="shared" si="140"/>
        <v/>
      </c>
    </row>
    <row r="191" spans="5:16" x14ac:dyDescent="0.45">
      <c r="E191" s="46" t="str">
        <f t="shared" si="141"/>
        <v/>
      </c>
      <c r="J191" s="62"/>
      <c r="L191" s="46" t="str">
        <f t="shared" si="136"/>
        <v/>
      </c>
      <c r="M191" s="46" t="str">
        <f t="shared" si="137"/>
        <v/>
      </c>
      <c r="N191" s="46" t="str">
        <f t="shared" si="138"/>
        <v/>
      </c>
      <c r="O191" s="46" t="str">
        <f t="shared" si="139"/>
        <v/>
      </c>
      <c r="P191" s="55" t="str">
        <f t="shared" si="140"/>
        <v/>
      </c>
    </row>
    <row r="192" spans="5:16" x14ac:dyDescent="0.45">
      <c r="E192" s="46" t="str">
        <f t="shared" si="141"/>
        <v/>
      </c>
      <c r="J192" s="62"/>
      <c r="L192" s="46" t="str">
        <f t="shared" si="136"/>
        <v/>
      </c>
      <c r="M192" s="46" t="str">
        <f t="shared" si="137"/>
        <v/>
      </c>
      <c r="N192" s="46" t="str">
        <f t="shared" si="138"/>
        <v/>
      </c>
      <c r="O192" s="46" t="str">
        <f t="shared" si="139"/>
        <v/>
      </c>
      <c r="P192" s="55" t="str">
        <f t="shared" si="140"/>
        <v/>
      </c>
    </row>
    <row r="193" spans="1:16" x14ac:dyDescent="0.45">
      <c r="E193" s="46" t="str">
        <f t="shared" si="141"/>
        <v/>
      </c>
      <c r="J193" s="62"/>
      <c r="L193" s="46" t="str">
        <f t="shared" si="136"/>
        <v/>
      </c>
      <c r="M193" s="46" t="str">
        <f t="shared" si="137"/>
        <v/>
      </c>
      <c r="N193" s="46" t="str">
        <f t="shared" si="138"/>
        <v/>
      </c>
      <c r="O193" s="46" t="str">
        <f t="shared" si="139"/>
        <v/>
      </c>
      <c r="P193" s="55" t="str">
        <f t="shared" si="140"/>
        <v/>
      </c>
    </row>
    <row r="194" spans="1:16" x14ac:dyDescent="0.45">
      <c r="E194" s="46" t="str">
        <f t="shared" si="141"/>
        <v/>
      </c>
      <c r="J194" s="62"/>
      <c r="L194" s="46" t="str">
        <f t="shared" si="136"/>
        <v/>
      </c>
      <c r="M194" s="46" t="str">
        <f t="shared" si="137"/>
        <v/>
      </c>
      <c r="N194" s="46" t="str">
        <f t="shared" si="138"/>
        <v/>
      </c>
      <c r="O194" s="46" t="str">
        <f t="shared" si="139"/>
        <v/>
      </c>
      <c r="P194" s="55" t="str">
        <f t="shared" si="140"/>
        <v/>
      </c>
    </row>
    <row r="195" spans="1:16" x14ac:dyDescent="0.45">
      <c r="E195" s="46" t="str">
        <f t="shared" si="141"/>
        <v/>
      </c>
      <c r="J195" s="62"/>
      <c r="L195" s="46" t="str">
        <f t="shared" ref="L195:L199" si="142">IF(G195="Y", (P195*E195),(""))</f>
        <v/>
      </c>
      <c r="M195" s="46" t="str">
        <f t="shared" ref="M195:M199" si="143">IF(G195="Y", (L195*2),(""))</f>
        <v/>
      </c>
      <c r="N195" s="46" t="str">
        <f t="shared" ref="N195:N199" si="144">IF(G195="Y", (L195*3),(""))</f>
        <v/>
      </c>
      <c r="O195" s="46" t="str">
        <f t="shared" ref="O195:O199" si="145">IF(G195="Y", (L195*4),(""))</f>
        <v/>
      </c>
      <c r="P195" s="55" t="str">
        <f t="shared" ref="P195:P199" si="146">IF(Q195&gt;0,((AcctSize/Q195)/H195),(""))</f>
        <v/>
      </c>
    </row>
    <row r="196" spans="1:16" x14ac:dyDescent="0.45">
      <c r="E196" s="46" t="str">
        <f t="shared" si="141"/>
        <v/>
      </c>
      <c r="J196" s="62"/>
      <c r="L196" s="46" t="str">
        <f t="shared" si="142"/>
        <v/>
      </c>
      <c r="M196" s="46" t="str">
        <f t="shared" si="143"/>
        <v/>
      </c>
      <c r="N196" s="46" t="str">
        <f t="shared" si="144"/>
        <v/>
      </c>
      <c r="O196" s="46" t="str">
        <f t="shared" si="145"/>
        <v/>
      </c>
      <c r="P196" s="55" t="str">
        <f t="shared" si="146"/>
        <v/>
      </c>
    </row>
    <row r="197" spans="1:16" x14ac:dyDescent="0.45">
      <c r="E197" s="46" t="str">
        <f t="shared" ref="E197:E199" si="147">IF(G197="Y",AG197,"")</f>
        <v/>
      </c>
      <c r="J197" s="62"/>
      <c r="L197" s="46" t="str">
        <f t="shared" si="142"/>
        <v/>
      </c>
      <c r="M197" s="46" t="str">
        <f t="shared" si="143"/>
        <v/>
      </c>
      <c r="N197" s="46" t="str">
        <f t="shared" si="144"/>
        <v/>
      </c>
      <c r="O197" s="46" t="str">
        <f t="shared" si="145"/>
        <v/>
      </c>
      <c r="P197" s="55" t="str">
        <f t="shared" si="146"/>
        <v/>
      </c>
    </row>
    <row r="198" spans="1:16" x14ac:dyDescent="0.45">
      <c r="E198" s="46" t="str">
        <f t="shared" si="147"/>
        <v/>
      </c>
      <c r="J198" s="62"/>
      <c r="L198" s="46" t="str">
        <f t="shared" si="142"/>
        <v/>
      </c>
      <c r="M198" s="46" t="str">
        <f t="shared" si="143"/>
        <v/>
      </c>
      <c r="N198" s="46" t="str">
        <f t="shared" si="144"/>
        <v/>
      </c>
      <c r="O198" s="46" t="str">
        <f t="shared" si="145"/>
        <v/>
      </c>
      <c r="P198" s="55" t="str">
        <f t="shared" si="146"/>
        <v/>
      </c>
    </row>
    <row r="199" spans="1:16" x14ac:dyDescent="0.45">
      <c r="E199" s="46" t="str">
        <f t="shared" si="147"/>
        <v/>
      </c>
      <c r="J199" s="62"/>
      <c r="L199" s="46" t="str">
        <f t="shared" si="142"/>
        <v/>
      </c>
      <c r="M199" s="46" t="str">
        <f t="shared" si="143"/>
        <v/>
      </c>
      <c r="N199" s="46" t="str">
        <f t="shared" si="144"/>
        <v/>
      </c>
      <c r="O199" s="46" t="str">
        <f t="shared" si="145"/>
        <v/>
      </c>
      <c r="P199" s="55" t="str">
        <f t="shared" si="146"/>
        <v/>
      </c>
    </row>
    <row r="200" spans="1:16" x14ac:dyDescent="0.45">
      <c r="E200" s="46" t="str">
        <f t="shared" ref="E200" si="148">IF(G200="Y",AG200,"")</f>
        <v/>
      </c>
      <c r="J200" s="62"/>
      <c r="L200" s="46" t="str">
        <f t="shared" ref="L200" si="149">IF(G200="Y", (P200*E200),(""))</f>
        <v/>
      </c>
      <c r="M200" s="46" t="str">
        <f t="shared" ref="M200" si="150">IF(G200="Y", (L200*2),(""))</f>
        <v/>
      </c>
      <c r="N200" s="46" t="str">
        <f t="shared" ref="N200" si="151">IF(G200="Y", (L200*3),(""))</f>
        <v/>
      </c>
      <c r="O200" s="46" t="str">
        <f t="shared" ref="O200" si="152">IF(G200="Y", (L200*4),(""))</f>
        <v/>
      </c>
      <c r="P200" s="55" t="str">
        <f t="shared" ref="P200" si="153">IF(Q200&gt;0,((AcctSize/Q200)/H200),(""))</f>
        <v/>
      </c>
    </row>
    <row r="201" spans="1:16" x14ac:dyDescent="0.45">
      <c r="A201" s="54"/>
      <c r="E201" s="46" t="str">
        <f t="shared" ref="E201:E259" si="154">IF(G201="Y",AG201,"")</f>
        <v/>
      </c>
      <c r="H201" s="63"/>
      <c r="I201" s="63"/>
      <c r="J201" s="63"/>
      <c r="K201" s="63"/>
      <c r="L201" s="46" t="str">
        <f t="shared" ref="L201:L259" si="155">IF(G201="Y", (P201*E201),(""))</f>
        <v/>
      </c>
      <c r="M201" s="46" t="str">
        <f t="shared" ref="M201:M259" si="156">IF(G201="Y", (L201*2),(""))</f>
        <v/>
      </c>
      <c r="N201" s="46" t="str">
        <f t="shared" ref="N201:N259" si="157">IF(G201="Y", (L201*3),(""))</f>
        <v/>
      </c>
      <c r="O201" s="46" t="str">
        <f t="shared" ref="O201:O259" si="158">IF(G201="Y", (L201*4),(""))</f>
        <v/>
      </c>
      <c r="P201" s="63"/>
    </row>
    <row r="202" spans="1:16" x14ac:dyDescent="0.45">
      <c r="A202" s="54"/>
      <c r="E202" s="46" t="str">
        <f t="shared" si="154"/>
        <v/>
      </c>
      <c r="H202" s="63"/>
      <c r="I202" s="63"/>
      <c r="J202" s="63"/>
      <c r="K202" s="63"/>
      <c r="L202" s="46" t="str">
        <f t="shared" si="155"/>
        <v/>
      </c>
      <c r="M202" s="46" t="str">
        <f t="shared" si="156"/>
        <v/>
      </c>
      <c r="N202" s="46" t="str">
        <f t="shared" si="157"/>
        <v/>
      </c>
      <c r="O202" s="46" t="str">
        <f t="shared" si="158"/>
        <v/>
      </c>
      <c r="P202" s="63"/>
    </row>
    <row r="203" spans="1:16" x14ac:dyDescent="0.45">
      <c r="A203" s="54"/>
      <c r="E203" s="46" t="str">
        <f t="shared" si="154"/>
        <v/>
      </c>
      <c r="H203" s="63"/>
      <c r="I203" s="63"/>
      <c r="J203" s="63"/>
      <c r="K203" s="63"/>
      <c r="L203" s="46" t="str">
        <f t="shared" si="155"/>
        <v/>
      </c>
      <c r="M203" s="46" t="str">
        <f t="shared" si="156"/>
        <v/>
      </c>
      <c r="N203" s="46" t="str">
        <f t="shared" si="157"/>
        <v/>
      </c>
      <c r="O203" s="46" t="str">
        <f t="shared" si="158"/>
        <v/>
      </c>
      <c r="P203" s="63"/>
    </row>
    <row r="204" spans="1:16" x14ac:dyDescent="0.45">
      <c r="A204" s="54"/>
      <c r="E204" s="46" t="str">
        <f t="shared" si="154"/>
        <v/>
      </c>
      <c r="H204" s="63"/>
      <c r="I204" s="63"/>
      <c r="J204" s="63"/>
      <c r="K204" s="63"/>
      <c r="L204" s="46" t="str">
        <f t="shared" si="155"/>
        <v/>
      </c>
      <c r="M204" s="46" t="str">
        <f t="shared" si="156"/>
        <v/>
      </c>
      <c r="N204" s="46" t="str">
        <f t="shared" si="157"/>
        <v/>
      </c>
      <c r="O204" s="46" t="str">
        <f t="shared" si="158"/>
        <v/>
      </c>
      <c r="P204" s="63"/>
    </row>
    <row r="205" spans="1:16" x14ac:dyDescent="0.45">
      <c r="A205" s="54"/>
      <c r="E205" s="46" t="str">
        <f t="shared" si="154"/>
        <v/>
      </c>
      <c r="H205" s="63"/>
      <c r="I205" s="63"/>
      <c r="J205" s="63"/>
      <c r="K205" s="63"/>
      <c r="L205" s="46" t="str">
        <f t="shared" si="155"/>
        <v/>
      </c>
      <c r="M205" s="46" t="str">
        <f t="shared" si="156"/>
        <v/>
      </c>
      <c r="N205" s="46" t="str">
        <f t="shared" si="157"/>
        <v/>
      </c>
      <c r="O205" s="46" t="str">
        <f t="shared" si="158"/>
        <v/>
      </c>
      <c r="P205" s="63"/>
    </row>
    <row r="206" spans="1:16" x14ac:dyDescent="0.45">
      <c r="A206" s="54"/>
      <c r="E206" s="46" t="str">
        <f t="shared" si="154"/>
        <v/>
      </c>
      <c r="H206" s="63"/>
      <c r="I206" s="63"/>
      <c r="J206" s="63"/>
      <c r="K206" s="63"/>
      <c r="L206" s="46" t="str">
        <f t="shared" si="155"/>
        <v/>
      </c>
      <c r="M206" s="46" t="str">
        <f t="shared" si="156"/>
        <v/>
      </c>
      <c r="N206" s="46" t="str">
        <f t="shared" si="157"/>
        <v/>
      </c>
      <c r="O206" s="46" t="str">
        <f t="shared" si="158"/>
        <v/>
      </c>
      <c r="P206" s="63"/>
    </row>
    <row r="207" spans="1:16" x14ac:dyDescent="0.45">
      <c r="A207" s="54"/>
      <c r="E207" s="46" t="str">
        <f t="shared" si="154"/>
        <v/>
      </c>
      <c r="H207" s="63"/>
      <c r="I207" s="63"/>
      <c r="J207" s="63"/>
      <c r="K207" s="63"/>
      <c r="L207" s="46" t="str">
        <f t="shared" si="155"/>
        <v/>
      </c>
      <c r="M207" s="46" t="str">
        <f t="shared" si="156"/>
        <v/>
      </c>
      <c r="N207" s="46" t="str">
        <f t="shared" si="157"/>
        <v/>
      </c>
      <c r="O207" s="46" t="str">
        <f t="shared" si="158"/>
        <v/>
      </c>
      <c r="P207" s="63"/>
    </row>
    <row r="208" spans="1:16" x14ac:dyDescent="0.45">
      <c r="A208" s="54"/>
      <c r="E208" s="46" t="str">
        <f t="shared" si="154"/>
        <v/>
      </c>
      <c r="H208" s="63"/>
      <c r="I208" s="63"/>
      <c r="J208" s="63"/>
      <c r="K208" s="63"/>
      <c r="L208" s="46" t="str">
        <f t="shared" si="155"/>
        <v/>
      </c>
      <c r="M208" s="46" t="str">
        <f t="shared" si="156"/>
        <v/>
      </c>
      <c r="N208" s="46" t="str">
        <f t="shared" si="157"/>
        <v/>
      </c>
      <c r="O208" s="46" t="str">
        <f t="shared" si="158"/>
        <v/>
      </c>
      <c r="P208" s="63"/>
    </row>
    <row r="209" spans="1:16" x14ac:dyDescent="0.45">
      <c r="A209" s="54"/>
      <c r="E209" s="46" t="str">
        <f t="shared" si="154"/>
        <v/>
      </c>
      <c r="H209" s="63"/>
      <c r="I209" s="63"/>
      <c r="J209" s="63"/>
      <c r="K209" s="63"/>
      <c r="L209" s="46" t="str">
        <f t="shared" si="155"/>
        <v/>
      </c>
      <c r="M209" s="46" t="str">
        <f t="shared" si="156"/>
        <v/>
      </c>
      <c r="N209" s="46" t="str">
        <f t="shared" si="157"/>
        <v/>
      </c>
      <c r="O209" s="46" t="str">
        <f t="shared" si="158"/>
        <v/>
      </c>
      <c r="P209" s="63"/>
    </row>
    <row r="210" spans="1:16" x14ac:dyDescent="0.45">
      <c r="A210" s="54"/>
      <c r="E210" s="46" t="str">
        <f t="shared" si="154"/>
        <v/>
      </c>
      <c r="H210" s="63"/>
      <c r="I210" s="63"/>
      <c r="J210" s="63"/>
      <c r="K210" s="63"/>
      <c r="L210" s="46" t="str">
        <f t="shared" si="155"/>
        <v/>
      </c>
      <c r="M210" s="46" t="str">
        <f t="shared" si="156"/>
        <v/>
      </c>
      <c r="N210" s="46" t="str">
        <f t="shared" si="157"/>
        <v/>
      </c>
      <c r="O210" s="46" t="str">
        <f t="shared" si="158"/>
        <v/>
      </c>
      <c r="P210" s="63"/>
    </row>
    <row r="211" spans="1:16" x14ac:dyDescent="0.45">
      <c r="A211" s="54"/>
      <c r="E211" s="46" t="str">
        <f t="shared" si="154"/>
        <v/>
      </c>
      <c r="H211" s="63"/>
      <c r="I211" s="63"/>
      <c r="J211" s="63"/>
      <c r="K211" s="63"/>
      <c r="L211" s="46" t="str">
        <f t="shared" si="155"/>
        <v/>
      </c>
      <c r="M211" s="46" t="str">
        <f t="shared" si="156"/>
        <v/>
      </c>
      <c r="N211" s="46" t="str">
        <f t="shared" si="157"/>
        <v/>
      </c>
      <c r="O211" s="46" t="str">
        <f t="shared" si="158"/>
        <v/>
      </c>
      <c r="P211" s="63"/>
    </row>
    <row r="212" spans="1:16" x14ac:dyDescent="0.45">
      <c r="A212" s="54"/>
      <c r="E212" s="46" t="str">
        <f t="shared" si="154"/>
        <v/>
      </c>
      <c r="H212" s="63"/>
      <c r="I212" s="63"/>
      <c r="J212" s="63"/>
      <c r="K212" s="63"/>
      <c r="L212" s="46" t="str">
        <f t="shared" si="155"/>
        <v/>
      </c>
      <c r="M212" s="46" t="str">
        <f t="shared" si="156"/>
        <v/>
      </c>
      <c r="N212" s="46" t="str">
        <f t="shared" si="157"/>
        <v/>
      </c>
      <c r="O212" s="46" t="str">
        <f t="shared" si="158"/>
        <v/>
      </c>
      <c r="P212" s="63"/>
    </row>
    <row r="213" spans="1:16" x14ac:dyDescent="0.45">
      <c r="A213" s="54"/>
      <c r="E213" s="46" t="str">
        <f t="shared" si="154"/>
        <v/>
      </c>
      <c r="H213" s="63"/>
      <c r="I213" s="63"/>
      <c r="J213" s="63"/>
      <c r="K213" s="63"/>
      <c r="L213" s="46" t="str">
        <f t="shared" si="155"/>
        <v/>
      </c>
      <c r="M213" s="46" t="str">
        <f t="shared" si="156"/>
        <v/>
      </c>
      <c r="N213" s="46" t="str">
        <f t="shared" si="157"/>
        <v/>
      </c>
      <c r="O213" s="46" t="str">
        <f t="shared" si="158"/>
        <v/>
      </c>
      <c r="P213" s="63"/>
    </row>
    <row r="214" spans="1:16" x14ac:dyDescent="0.45">
      <c r="A214" s="54"/>
      <c r="E214" s="46" t="str">
        <f t="shared" si="154"/>
        <v/>
      </c>
      <c r="H214" s="63"/>
      <c r="I214" s="63"/>
      <c r="J214" s="63"/>
      <c r="K214" s="63"/>
      <c r="L214" s="46" t="str">
        <f t="shared" si="155"/>
        <v/>
      </c>
      <c r="M214" s="46" t="str">
        <f t="shared" si="156"/>
        <v/>
      </c>
      <c r="N214" s="46" t="str">
        <f t="shared" si="157"/>
        <v/>
      </c>
      <c r="O214" s="46" t="str">
        <f t="shared" si="158"/>
        <v/>
      </c>
      <c r="P214" s="63"/>
    </row>
    <row r="215" spans="1:16" x14ac:dyDescent="0.45">
      <c r="A215" s="54"/>
      <c r="E215" s="46" t="str">
        <f t="shared" si="154"/>
        <v/>
      </c>
      <c r="H215" s="63"/>
      <c r="I215" s="63"/>
      <c r="J215" s="63"/>
      <c r="K215" s="63"/>
      <c r="L215" s="46" t="str">
        <f t="shared" si="155"/>
        <v/>
      </c>
      <c r="M215" s="46" t="str">
        <f t="shared" si="156"/>
        <v/>
      </c>
      <c r="N215" s="46" t="str">
        <f t="shared" si="157"/>
        <v/>
      </c>
      <c r="O215" s="46" t="str">
        <f t="shared" si="158"/>
        <v/>
      </c>
      <c r="P215" s="63"/>
    </row>
    <row r="216" spans="1:16" x14ac:dyDescent="0.45">
      <c r="A216" s="54"/>
      <c r="E216" s="46" t="str">
        <f t="shared" si="154"/>
        <v/>
      </c>
      <c r="H216" s="63"/>
      <c r="I216" s="63"/>
      <c r="J216" s="63"/>
      <c r="K216" s="63"/>
      <c r="L216" s="46" t="str">
        <f t="shared" si="155"/>
        <v/>
      </c>
      <c r="M216" s="46" t="str">
        <f t="shared" si="156"/>
        <v/>
      </c>
      <c r="N216" s="46" t="str">
        <f t="shared" si="157"/>
        <v/>
      </c>
      <c r="O216" s="46" t="str">
        <f t="shared" si="158"/>
        <v/>
      </c>
      <c r="P216" s="63"/>
    </row>
    <row r="217" spans="1:16" x14ac:dyDescent="0.45">
      <c r="A217" s="54"/>
      <c r="E217" s="46" t="str">
        <f t="shared" si="154"/>
        <v/>
      </c>
      <c r="H217" s="63"/>
      <c r="I217" s="63"/>
      <c r="J217" s="63"/>
      <c r="K217" s="63"/>
      <c r="L217" s="46" t="str">
        <f t="shared" si="155"/>
        <v/>
      </c>
      <c r="M217" s="46" t="str">
        <f t="shared" si="156"/>
        <v/>
      </c>
      <c r="N217" s="46" t="str">
        <f t="shared" si="157"/>
        <v/>
      </c>
      <c r="O217" s="46" t="str">
        <f t="shared" si="158"/>
        <v/>
      </c>
      <c r="P217" s="63"/>
    </row>
    <row r="218" spans="1:16" x14ac:dyDescent="0.45">
      <c r="A218" s="54"/>
      <c r="E218" s="46" t="str">
        <f t="shared" si="154"/>
        <v/>
      </c>
      <c r="H218" s="63"/>
      <c r="I218" s="63"/>
      <c r="J218" s="63"/>
      <c r="K218" s="63"/>
      <c r="L218" s="46" t="str">
        <f t="shared" si="155"/>
        <v/>
      </c>
      <c r="M218" s="46" t="str">
        <f t="shared" si="156"/>
        <v/>
      </c>
      <c r="N218" s="46" t="str">
        <f t="shared" si="157"/>
        <v/>
      </c>
      <c r="O218" s="46" t="str">
        <f t="shared" si="158"/>
        <v/>
      </c>
      <c r="P218" s="63"/>
    </row>
    <row r="219" spans="1:16" x14ac:dyDescent="0.45">
      <c r="A219" s="54"/>
      <c r="E219" s="46" t="str">
        <f t="shared" si="154"/>
        <v/>
      </c>
      <c r="H219" s="63"/>
      <c r="I219" s="63"/>
      <c r="J219" s="63"/>
      <c r="K219" s="63"/>
      <c r="L219" s="46" t="str">
        <f t="shared" si="155"/>
        <v/>
      </c>
      <c r="M219" s="46" t="str">
        <f t="shared" si="156"/>
        <v/>
      </c>
      <c r="N219" s="46" t="str">
        <f t="shared" si="157"/>
        <v/>
      </c>
      <c r="O219" s="46" t="str">
        <f t="shared" si="158"/>
        <v/>
      </c>
      <c r="P219" s="63"/>
    </row>
    <row r="220" spans="1:16" x14ac:dyDescent="0.45">
      <c r="A220" s="54"/>
      <c r="E220" s="46" t="str">
        <f t="shared" si="154"/>
        <v/>
      </c>
      <c r="H220" s="63"/>
      <c r="I220" s="63"/>
      <c r="J220" s="63"/>
      <c r="K220" s="63"/>
      <c r="L220" s="46" t="str">
        <f t="shared" si="155"/>
        <v/>
      </c>
      <c r="M220" s="46" t="str">
        <f t="shared" si="156"/>
        <v/>
      </c>
      <c r="N220" s="46" t="str">
        <f t="shared" si="157"/>
        <v/>
      </c>
      <c r="O220" s="46" t="str">
        <f t="shared" si="158"/>
        <v/>
      </c>
      <c r="P220" s="63"/>
    </row>
    <row r="221" spans="1:16" x14ac:dyDescent="0.45">
      <c r="A221" s="54"/>
      <c r="E221" s="46" t="str">
        <f t="shared" si="154"/>
        <v/>
      </c>
      <c r="H221" s="63"/>
      <c r="I221" s="63"/>
      <c r="J221" s="63"/>
      <c r="K221" s="63"/>
      <c r="L221" s="46" t="str">
        <f t="shared" si="155"/>
        <v/>
      </c>
      <c r="M221" s="46" t="str">
        <f t="shared" si="156"/>
        <v/>
      </c>
      <c r="N221" s="46" t="str">
        <f t="shared" si="157"/>
        <v/>
      </c>
      <c r="O221" s="46" t="str">
        <f t="shared" si="158"/>
        <v/>
      </c>
      <c r="P221" s="63"/>
    </row>
    <row r="222" spans="1:16" x14ac:dyDescent="0.45">
      <c r="A222" s="54"/>
      <c r="E222" s="46" t="str">
        <f t="shared" si="154"/>
        <v/>
      </c>
      <c r="H222" s="63"/>
      <c r="I222" s="63"/>
      <c r="J222" s="63"/>
      <c r="K222" s="63"/>
      <c r="L222" s="46" t="str">
        <f t="shared" si="155"/>
        <v/>
      </c>
      <c r="M222" s="46" t="str">
        <f t="shared" si="156"/>
        <v/>
      </c>
      <c r="N222" s="46" t="str">
        <f t="shared" si="157"/>
        <v/>
      </c>
      <c r="O222" s="46" t="str">
        <f t="shared" si="158"/>
        <v/>
      </c>
      <c r="P222" s="63"/>
    </row>
    <row r="223" spans="1:16" x14ac:dyDescent="0.45">
      <c r="A223" s="54"/>
      <c r="E223" s="46" t="str">
        <f t="shared" si="154"/>
        <v/>
      </c>
      <c r="H223" s="63"/>
      <c r="I223" s="63"/>
      <c r="J223" s="63"/>
      <c r="K223" s="63"/>
      <c r="L223" s="46" t="str">
        <f t="shared" si="155"/>
        <v/>
      </c>
      <c r="M223" s="46" t="str">
        <f t="shared" si="156"/>
        <v/>
      </c>
      <c r="N223" s="46" t="str">
        <f t="shared" si="157"/>
        <v/>
      </c>
      <c r="O223" s="46" t="str">
        <f t="shared" si="158"/>
        <v/>
      </c>
      <c r="P223" s="63"/>
    </row>
    <row r="224" spans="1:16" x14ac:dyDescent="0.45">
      <c r="A224" s="54"/>
      <c r="E224" s="46" t="str">
        <f t="shared" si="154"/>
        <v/>
      </c>
      <c r="H224" s="63"/>
      <c r="I224" s="63"/>
      <c r="J224" s="63"/>
      <c r="K224" s="63"/>
      <c r="L224" s="46" t="str">
        <f t="shared" si="155"/>
        <v/>
      </c>
      <c r="M224" s="46" t="str">
        <f t="shared" si="156"/>
        <v/>
      </c>
      <c r="N224" s="46" t="str">
        <f t="shared" si="157"/>
        <v/>
      </c>
      <c r="O224" s="46" t="str">
        <f t="shared" si="158"/>
        <v/>
      </c>
      <c r="P224" s="63"/>
    </row>
    <row r="225" spans="1:16" x14ac:dyDescent="0.45">
      <c r="A225" s="54"/>
      <c r="E225" s="46" t="str">
        <f t="shared" si="154"/>
        <v/>
      </c>
      <c r="H225" s="63"/>
      <c r="I225" s="63"/>
      <c r="J225" s="63"/>
      <c r="K225" s="63"/>
      <c r="L225" s="46" t="str">
        <f t="shared" si="155"/>
        <v/>
      </c>
      <c r="M225" s="46" t="str">
        <f t="shared" si="156"/>
        <v/>
      </c>
      <c r="N225" s="46" t="str">
        <f t="shared" si="157"/>
        <v/>
      </c>
      <c r="O225" s="46" t="str">
        <f t="shared" si="158"/>
        <v/>
      </c>
      <c r="P225" s="63"/>
    </row>
    <row r="226" spans="1:16" x14ac:dyDescent="0.45">
      <c r="A226" s="54"/>
      <c r="E226" s="46" t="str">
        <f t="shared" si="154"/>
        <v/>
      </c>
      <c r="H226" s="63"/>
      <c r="I226" s="63"/>
      <c r="J226" s="63"/>
      <c r="K226" s="63"/>
      <c r="L226" s="46" t="str">
        <f t="shared" si="155"/>
        <v/>
      </c>
      <c r="M226" s="46" t="str">
        <f t="shared" si="156"/>
        <v/>
      </c>
      <c r="N226" s="46" t="str">
        <f t="shared" si="157"/>
        <v/>
      </c>
      <c r="O226" s="46" t="str">
        <f t="shared" si="158"/>
        <v/>
      </c>
      <c r="P226" s="63"/>
    </row>
    <row r="227" spans="1:16" x14ac:dyDescent="0.45">
      <c r="A227" s="54"/>
      <c r="E227" s="46" t="str">
        <f t="shared" si="154"/>
        <v/>
      </c>
      <c r="H227" s="63"/>
      <c r="I227" s="63"/>
      <c r="J227" s="63"/>
      <c r="K227" s="63"/>
      <c r="L227" s="46" t="str">
        <f t="shared" si="155"/>
        <v/>
      </c>
      <c r="M227" s="46" t="str">
        <f t="shared" si="156"/>
        <v/>
      </c>
      <c r="N227" s="46" t="str">
        <f t="shared" si="157"/>
        <v/>
      </c>
      <c r="O227" s="46" t="str">
        <f t="shared" si="158"/>
        <v/>
      </c>
      <c r="P227" s="63"/>
    </row>
    <row r="228" spans="1:16" x14ac:dyDescent="0.45">
      <c r="A228" s="54"/>
      <c r="E228" s="46" t="str">
        <f t="shared" si="154"/>
        <v/>
      </c>
      <c r="H228" s="63"/>
      <c r="I228" s="63"/>
      <c r="J228" s="63"/>
      <c r="K228" s="63"/>
      <c r="L228" s="46" t="str">
        <f t="shared" si="155"/>
        <v/>
      </c>
      <c r="M228" s="46" t="str">
        <f t="shared" si="156"/>
        <v/>
      </c>
      <c r="N228" s="46" t="str">
        <f t="shared" si="157"/>
        <v/>
      </c>
      <c r="O228" s="46" t="str">
        <f t="shared" si="158"/>
        <v/>
      </c>
      <c r="P228" s="63"/>
    </row>
    <row r="229" spans="1:16" x14ac:dyDescent="0.45">
      <c r="A229" s="54"/>
      <c r="E229" s="46" t="str">
        <f t="shared" si="154"/>
        <v/>
      </c>
      <c r="H229" s="63"/>
      <c r="I229" s="63"/>
      <c r="J229" s="63"/>
      <c r="K229" s="63"/>
      <c r="L229" s="46" t="str">
        <f t="shared" si="155"/>
        <v/>
      </c>
      <c r="M229" s="46" t="str">
        <f t="shared" si="156"/>
        <v/>
      </c>
      <c r="N229" s="46" t="str">
        <f t="shared" si="157"/>
        <v/>
      </c>
      <c r="O229" s="46" t="str">
        <f t="shared" si="158"/>
        <v/>
      </c>
      <c r="P229" s="63"/>
    </row>
    <row r="230" spans="1:16" x14ac:dyDescent="0.45">
      <c r="A230" s="54"/>
      <c r="E230" s="46" t="str">
        <f t="shared" si="154"/>
        <v/>
      </c>
      <c r="H230" s="63"/>
      <c r="I230" s="63"/>
      <c r="J230" s="63"/>
      <c r="K230" s="63"/>
      <c r="L230" s="46" t="str">
        <f t="shared" si="155"/>
        <v/>
      </c>
      <c r="M230" s="46" t="str">
        <f t="shared" si="156"/>
        <v/>
      </c>
      <c r="N230" s="46" t="str">
        <f t="shared" si="157"/>
        <v/>
      </c>
      <c r="O230" s="46" t="str">
        <f t="shared" si="158"/>
        <v/>
      </c>
      <c r="P230" s="63"/>
    </row>
    <row r="231" spans="1:16" x14ac:dyDescent="0.45">
      <c r="A231" s="54"/>
      <c r="E231" s="46" t="str">
        <f t="shared" si="154"/>
        <v/>
      </c>
      <c r="H231" s="63"/>
      <c r="I231" s="63"/>
      <c r="J231" s="63"/>
      <c r="K231" s="63"/>
      <c r="L231" s="46" t="str">
        <f t="shared" si="155"/>
        <v/>
      </c>
      <c r="M231" s="46" t="str">
        <f t="shared" si="156"/>
        <v/>
      </c>
      <c r="N231" s="46" t="str">
        <f t="shared" si="157"/>
        <v/>
      </c>
      <c r="O231" s="46" t="str">
        <f t="shared" si="158"/>
        <v/>
      </c>
      <c r="P231" s="63"/>
    </row>
    <row r="232" spans="1:16" x14ac:dyDescent="0.45">
      <c r="A232" s="54"/>
      <c r="E232" s="46" t="str">
        <f t="shared" si="154"/>
        <v/>
      </c>
      <c r="H232" s="63"/>
      <c r="I232" s="63"/>
      <c r="J232" s="63"/>
      <c r="K232" s="63"/>
      <c r="L232" s="46" t="str">
        <f t="shared" si="155"/>
        <v/>
      </c>
      <c r="M232" s="46" t="str">
        <f t="shared" si="156"/>
        <v/>
      </c>
      <c r="N232" s="46" t="str">
        <f t="shared" si="157"/>
        <v/>
      </c>
      <c r="O232" s="46" t="str">
        <f t="shared" si="158"/>
        <v/>
      </c>
      <c r="P232" s="63"/>
    </row>
    <row r="233" spans="1:16" x14ac:dyDescent="0.45">
      <c r="A233" s="54"/>
      <c r="E233" s="46" t="str">
        <f t="shared" si="154"/>
        <v/>
      </c>
      <c r="H233" s="63"/>
      <c r="I233" s="63"/>
      <c r="J233" s="63"/>
      <c r="K233" s="63"/>
      <c r="L233" s="46" t="str">
        <f t="shared" si="155"/>
        <v/>
      </c>
      <c r="M233" s="46" t="str">
        <f t="shared" si="156"/>
        <v/>
      </c>
      <c r="N233" s="46" t="str">
        <f t="shared" si="157"/>
        <v/>
      </c>
      <c r="O233" s="46" t="str">
        <f t="shared" si="158"/>
        <v/>
      </c>
      <c r="P233" s="63"/>
    </row>
    <row r="234" spans="1:16" x14ac:dyDescent="0.45">
      <c r="A234" s="54"/>
      <c r="E234" s="46" t="str">
        <f t="shared" si="154"/>
        <v/>
      </c>
      <c r="H234" s="63"/>
      <c r="I234" s="63"/>
      <c r="J234" s="63"/>
      <c r="K234" s="63"/>
      <c r="L234" s="46" t="str">
        <f t="shared" si="155"/>
        <v/>
      </c>
      <c r="M234" s="46" t="str">
        <f t="shared" si="156"/>
        <v/>
      </c>
      <c r="N234" s="46" t="str">
        <f t="shared" si="157"/>
        <v/>
      </c>
      <c r="O234" s="46" t="str">
        <f t="shared" si="158"/>
        <v/>
      </c>
      <c r="P234" s="63"/>
    </row>
    <row r="235" spans="1:16" x14ac:dyDescent="0.45">
      <c r="A235" s="54"/>
      <c r="E235" s="46" t="str">
        <f t="shared" si="154"/>
        <v/>
      </c>
      <c r="H235" s="63"/>
      <c r="I235" s="63"/>
      <c r="J235" s="63"/>
      <c r="K235" s="63"/>
      <c r="L235" s="46" t="str">
        <f t="shared" si="155"/>
        <v/>
      </c>
      <c r="M235" s="46" t="str">
        <f t="shared" si="156"/>
        <v/>
      </c>
      <c r="N235" s="46" t="str">
        <f t="shared" si="157"/>
        <v/>
      </c>
      <c r="O235" s="46" t="str">
        <f t="shared" si="158"/>
        <v/>
      </c>
      <c r="P235" s="63"/>
    </row>
    <row r="236" spans="1:16" x14ac:dyDescent="0.45">
      <c r="A236" s="54"/>
      <c r="E236" s="46" t="str">
        <f t="shared" si="154"/>
        <v/>
      </c>
      <c r="H236" s="63"/>
      <c r="I236" s="63"/>
      <c r="J236" s="63"/>
      <c r="K236" s="63"/>
      <c r="L236" s="46" t="str">
        <f t="shared" si="155"/>
        <v/>
      </c>
      <c r="M236" s="46" t="str">
        <f t="shared" si="156"/>
        <v/>
      </c>
      <c r="N236" s="46" t="str">
        <f t="shared" si="157"/>
        <v/>
      </c>
      <c r="O236" s="46" t="str">
        <f t="shared" si="158"/>
        <v/>
      </c>
      <c r="P236" s="63"/>
    </row>
    <row r="237" spans="1:16" x14ac:dyDescent="0.45">
      <c r="A237" s="54"/>
      <c r="E237" s="46" t="str">
        <f t="shared" si="154"/>
        <v/>
      </c>
      <c r="H237" s="63"/>
      <c r="I237" s="63"/>
      <c r="J237" s="63"/>
      <c r="K237" s="63"/>
      <c r="L237" s="46" t="str">
        <f t="shared" si="155"/>
        <v/>
      </c>
      <c r="M237" s="46" t="str">
        <f t="shared" si="156"/>
        <v/>
      </c>
      <c r="N237" s="46" t="str">
        <f t="shared" si="157"/>
        <v/>
      </c>
      <c r="O237" s="46" t="str">
        <f t="shared" si="158"/>
        <v/>
      </c>
      <c r="P237" s="63"/>
    </row>
    <row r="238" spans="1:16" x14ac:dyDescent="0.45">
      <c r="A238" s="54"/>
      <c r="E238" s="46" t="str">
        <f t="shared" si="154"/>
        <v/>
      </c>
      <c r="H238" s="63"/>
      <c r="I238" s="63"/>
      <c r="J238" s="63"/>
      <c r="K238" s="63"/>
      <c r="L238" s="46" t="str">
        <f t="shared" si="155"/>
        <v/>
      </c>
      <c r="M238" s="46" t="str">
        <f t="shared" si="156"/>
        <v/>
      </c>
      <c r="N238" s="46" t="str">
        <f t="shared" si="157"/>
        <v/>
      </c>
      <c r="O238" s="46" t="str">
        <f t="shared" si="158"/>
        <v/>
      </c>
      <c r="P238" s="63"/>
    </row>
    <row r="239" spans="1:16" x14ac:dyDescent="0.45">
      <c r="A239" s="54"/>
      <c r="E239" s="46" t="str">
        <f t="shared" si="154"/>
        <v/>
      </c>
      <c r="H239" s="63"/>
      <c r="I239" s="63"/>
      <c r="J239" s="63"/>
      <c r="K239" s="63"/>
      <c r="L239" s="46" t="str">
        <f t="shared" si="155"/>
        <v/>
      </c>
      <c r="M239" s="46" t="str">
        <f t="shared" si="156"/>
        <v/>
      </c>
      <c r="N239" s="46" t="str">
        <f t="shared" si="157"/>
        <v/>
      </c>
      <c r="O239" s="46" t="str">
        <f t="shared" si="158"/>
        <v/>
      </c>
      <c r="P239" s="63"/>
    </row>
    <row r="240" spans="1:16" x14ac:dyDescent="0.45">
      <c r="A240" s="54"/>
      <c r="E240" s="46" t="str">
        <f t="shared" si="154"/>
        <v/>
      </c>
      <c r="H240" s="63"/>
      <c r="I240" s="63"/>
      <c r="J240" s="63"/>
      <c r="K240" s="63"/>
      <c r="L240" s="46" t="str">
        <f t="shared" si="155"/>
        <v/>
      </c>
      <c r="M240" s="46" t="str">
        <f t="shared" si="156"/>
        <v/>
      </c>
      <c r="N240" s="46" t="str">
        <f t="shared" si="157"/>
        <v/>
      </c>
      <c r="O240" s="46" t="str">
        <f t="shared" si="158"/>
        <v/>
      </c>
      <c r="P240" s="63"/>
    </row>
    <row r="241" spans="1:16" x14ac:dyDescent="0.45">
      <c r="A241" s="54"/>
      <c r="E241" s="46" t="str">
        <f t="shared" si="154"/>
        <v/>
      </c>
      <c r="H241" s="63"/>
      <c r="I241" s="63"/>
      <c r="J241" s="63"/>
      <c r="K241" s="63"/>
      <c r="L241" s="46" t="str">
        <f t="shared" si="155"/>
        <v/>
      </c>
      <c r="M241" s="46" t="str">
        <f t="shared" si="156"/>
        <v/>
      </c>
      <c r="N241" s="46" t="str">
        <f t="shared" si="157"/>
        <v/>
      </c>
      <c r="O241" s="46" t="str">
        <f t="shared" si="158"/>
        <v/>
      </c>
      <c r="P241" s="63"/>
    </row>
    <row r="242" spans="1:16" x14ac:dyDescent="0.45">
      <c r="A242" s="54"/>
      <c r="E242" s="46" t="str">
        <f t="shared" si="154"/>
        <v/>
      </c>
      <c r="H242" s="63"/>
      <c r="I242" s="63"/>
      <c r="J242" s="63"/>
      <c r="K242" s="63"/>
      <c r="L242" s="46" t="str">
        <f t="shared" si="155"/>
        <v/>
      </c>
      <c r="M242" s="46" t="str">
        <f t="shared" si="156"/>
        <v/>
      </c>
      <c r="N242" s="46" t="str">
        <f t="shared" si="157"/>
        <v/>
      </c>
      <c r="O242" s="46" t="str">
        <f t="shared" si="158"/>
        <v/>
      </c>
      <c r="P242" s="63"/>
    </row>
    <row r="243" spans="1:16" x14ac:dyDescent="0.45">
      <c r="A243" s="54"/>
      <c r="E243" s="46" t="str">
        <f t="shared" si="154"/>
        <v/>
      </c>
      <c r="H243" s="63"/>
      <c r="I243" s="63"/>
      <c r="J243" s="63"/>
      <c r="K243" s="63"/>
      <c r="L243" s="46" t="str">
        <f t="shared" si="155"/>
        <v/>
      </c>
      <c r="M243" s="46" t="str">
        <f t="shared" si="156"/>
        <v/>
      </c>
      <c r="N243" s="46" t="str">
        <f t="shared" si="157"/>
        <v/>
      </c>
      <c r="O243" s="46" t="str">
        <f t="shared" si="158"/>
        <v/>
      </c>
      <c r="P243" s="63"/>
    </row>
    <row r="244" spans="1:16" x14ac:dyDescent="0.45">
      <c r="A244" s="54"/>
      <c r="E244" s="46" t="str">
        <f t="shared" si="154"/>
        <v/>
      </c>
      <c r="H244" s="63"/>
      <c r="I244" s="63"/>
      <c r="J244" s="63"/>
      <c r="K244" s="63"/>
      <c r="L244" s="46" t="str">
        <f t="shared" si="155"/>
        <v/>
      </c>
      <c r="M244" s="46" t="str">
        <f t="shared" si="156"/>
        <v/>
      </c>
      <c r="N244" s="46" t="str">
        <f t="shared" si="157"/>
        <v/>
      </c>
      <c r="O244" s="46" t="str">
        <f t="shared" si="158"/>
        <v/>
      </c>
      <c r="P244" s="63"/>
    </row>
    <row r="245" spans="1:16" x14ac:dyDescent="0.45">
      <c r="A245" s="54"/>
      <c r="E245" s="46" t="str">
        <f t="shared" si="154"/>
        <v/>
      </c>
      <c r="H245" s="63"/>
      <c r="I245" s="63"/>
      <c r="J245" s="63"/>
      <c r="K245" s="63"/>
      <c r="L245" s="46" t="str">
        <f t="shared" si="155"/>
        <v/>
      </c>
      <c r="M245" s="46" t="str">
        <f t="shared" si="156"/>
        <v/>
      </c>
      <c r="N245" s="46" t="str">
        <f t="shared" si="157"/>
        <v/>
      </c>
      <c r="O245" s="46" t="str">
        <f t="shared" si="158"/>
        <v/>
      </c>
      <c r="P245" s="63"/>
    </row>
    <row r="246" spans="1:16" x14ac:dyDescent="0.45">
      <c r="A246" s="54"/>
      <c r="E246" s="46" t="str">
        <f t="shared" si="154"/>
        <v/>
      </c>
      <c r="H246" s="63"/>
      <c r="I246" s="63"/>
      <c r="J246" s="63"/>
      <c r="K246" s="63"/>
      <c r="L246" s="46" t="str">
        <f t="shared" si="155"/>
        <v/>
      </c>
      <c r="M246" s="46" t="str">
        <f t="shared" si="156"/>
        <v/>
      </c>
      <c r="N246" s="46" t="str">
        <f t="shared" si="157"/>
        <v/>
      </c>
      <c r="O246" s="46" t="str">
        <f t="shared" si="158"/>
        <v/>
      </c>
      <c r="P246" s="63"/>
    </row>
    <row r="247" spans="1:16" x14ac:dyDescent="0.45">
      <c r="A247" s="54"/>
      <c r="E247" s="46" t="str">
        <f t="shared" si="154"/>
        <v/>
      </c>
      <c r="H247" s="63"/>
      <c r="I247" s="63"/>
      <c r="J247" s="63"/>
      <c r="K247" s="63"/>
      <c r="L247" s="46" t="str">
        <f t="shared" si="155"/>
        <v/>
      </c>
      <c r="M247" s="46" t="str">
        <f t="shared" si="156"/>
        <v/>
      </c>
      <c r="N247" s="46" t="str">
        <f t="shared" si="157"/>
        <v/>
      </c>
      <c r="O247" s="46" t="str">
        <f t="shared" si="158"/>
        <v/>
      </c>
      <c r="P247" s="63"/>
    </row>
    <row r="248" spans="1:16" x14ac:dyDescent="0.45">
      <c r="A248" s="54"/>
      <c r="E248" s="46" t="str">
        <f t="shared" si="154"/>
        <v/>
      </c>
      <c r="H248" s="63"/>
      <c r="I248" s="63"/>
      <c r="J248" s="63"/>
      <c r="K248" s="63"/>
      <c r="L248" s="46" t="str">
        <f t="shared" si="155"/>
        <v/>
      </c>
      <c r="M248" s="46" t="str">
        <f t="shared" si="156"/>
        <v/>
      </c>
      <c r="N248" s="46" t="str">
        <f t="shared" si="157"/>
        <v/>
      </c>
      <c r="O248" s="46" t="str">
        <f t="shared" si="158"/>
        <v/>
      </c>
      <c r="P248" s="63"/>
    </row>
    <row r="249" spans="1:16" x14ac:dyDescent="0.45">
      <c r="A249" s="54"/>
      <c r="E249" s="46" t="str">
        <f t="shared" si="154"/>
        <v/>
      </c>
      <c r="H249" s="63"/>
      <c r="I249" s="63"/>
      <c r="J249" s="63"/>
      <c r="K249" s="63"/>
      <c r="L249" s="46" t="str">
        <f t="shared" si="155"/>
        <v/>
      </c>
      <c r="M249" s="46" t="str">
        <f t="shared" si="156"/>
        <v/>
      </c>
      <c r="N249" s="46" t="str">
        <f t="shared" si="157"/>
        <v/>
      </c>
      <c r="O249" s="46" t="str">
        <f t="shared" si="158"/>
        <v/>
      </c>
      <c r="P249" s="63"/>
    </row>
    <row r="250" spans="1:16" x14ac:dyDescent="0.45">
      <c r="A250" s="54"/>
      <c r="E250" s="46" t="str">
        <f t="shared" si="154"/>
        <v/>
      </c>
      <c r="H250" s="63"/>
      <c r="I250" s="63"/>
      <c r="J250" s="63"/>
      <c r="K250" s="63"/>
      <c r="L250" s="46" t="str">
        <f t="shared" si="155"/>
        <v/>
      </c>
      <c r="M250" s="46" t="str">
        <f t="shared" si="156"/>
        <v/>
      </c>
      <c r="N250" s="46" t="str">
        <f t="shared" si="157"/>
        <v/>
      </c>
      <c r="O250" s="46" t="str">
        <f t="shared" si="158"/>
        <v/>
      </c>
      <c r="P250" s="63"/>
    </row>
    <row r="251" spans="1:16" x14ac:dyDescent="0.45">
      <c r="A251" s="54"/>
      <c r="E251" s="46" t="str">
        <f t="shared" si="154"/>
        <v/>
      </c>
      <c r="H251" s="63"/>
      <c r="I251" s="63"/>
      <c r="J251" s="63"/>
      <c r="K251" s="63"/>
      <c r="L251" s="46" t="str">
        <f t="shared" si="155"/>
        <v/>
      </c>
      <c r="M251" s="46" t="str">
        <f t="shared" si="156"/>
        <v/>
      </c>
      <c r="N251" s="46" t="str">
        <f t="shared" si="157"/>
        <v/>
      </c>
      <c r="O251" s="46" t="str">
        <f t="shared" si="158"/>
        <v/>
      </c>
      <c r="P251" s="63"/>
    </row>
    <row r="252" spans="1:16" x14ac:dyDescent="0.45">
      <c r="A252" s="54"/>
      <c r="E252" s="46" t="str">
        <f t="shared" si="154"/>
        <v/>
      </c>
      <c r="H252" s="63"/>
      <c r="I252" s="63"/>
      <c r="J252" s="63"/>
      <c r="K252" s="63"/>
      <c r="L252" s="46" t="str">
        <f t="shared" si="155"/>
        <v/>
      </c>
      <c r="M252" s="46" t="str">
        <f t="shared" si="156"/>
        <v/>
      </c>
      <c r="N252" s="46" t="str">
        <f t="shared" si="157"/>
        <v/>
      </c>
      <c r="O252" s="46" t="str">
        <f t="shared" si="158"/>
        <v/>
      </c>
      <c r="P252" s="63"/>
    </row>
    <row r="253" spans="1:16" x14ac:dyDescent="0.45">
      <c r="A253" s="54"/>
      <c r="E253" s="46" t="str">
        <f t="shared" si="154"/>
        <v/>
      </c>
      <c r="H253" s="63"/>
      <c r="I253" s="63"/>
      <c r="J253" s="63"/>
      <c r="K253" s="63"/>
      <c r="L253" s="46" t="str">
        <f t="shared" si="155"/>
        <v/>
      </c>
      <c r="M253" s="46" t="str">
        <f t="shared" si="156"/>
        <v/>
      </c>
      <c r="N253" s="46" t="str">
        <f t="shared" si="157"/>
        <v/>
      </c>
      <c r="O253" s="46" t="str">
        <f t="shared" si="158"/>
        <v/>
      </c>
      <c r="P253" s="63"/>
    </row>
    <row r="254" spans="1:16" x14ac:dyDescent="0.45">
      <c r="A254" s="54"/>
      <c r="E254" s="46" t="str">
        <f t="shared" si="154"/>
        <v/>
      </c>
      <c r="H254" s="63"/>
      <c r="I254" s="63"/>
      <c r="J254" s="63"/>
      <c r="K254" s="63"/>
      <c r="L254" s="46" t="str">
        <f t="shared" si="155"/>
        <v/>
      </c>
      <c r="M254" s="46" t="str">
        <f t="shared" si="156"/>
        <v/>
      </c>
      <c r="N254" s="46" t="str">
        <f t="shared" si="157"/>
        <v/>
      </c>
      <c r="O254" s="46" t="str">
        <f t="shared" si="158"/>
        <v/>
      </c>
      <c r="P254" s="63"/>
    </row>
    <row r="255" spans="1:16" x14ac:dyDescent="0.45">
      <c r="A255" s="54"/>
      <c r="E255" s="46" t="str">
        <f t="shared" si="154"/>
        <v/>
      </c>
      <c r="H255" s="63"/>
      <c r="I255" s="63"/>
      <c r="J255" s="63"/>
      <c r="K255" s="63"/>
      <c r="L255" s="46" t="str">
        <f t="shared" si="155"/>
        <v/>
      </c>
      <c r="M255" s="46" t="str">
        <f t="shared" si="156"/>
        <v/>
      </c>
      <c r="N255" s="46" t="str">
        <f t="shared" si="157"/>
        <v/>
      </c>
      <c r="O255" s="46" t="str">
        <f t="shared" si="158"/>
        <v/>
      </c>
      <c r="P255" s="63"/>
    </row>
    <row r="256" spans="1:16" x14ac:dyDescent="0.45">
      <c r="A256" s="54"/>
      <c r="E256" s="46" t="str">
        <f t="shared" si="154"/>
        <v/>
      </c>
      <c r="H256" s="63"/>
      <c r="I256" s="63"/>
      <c r="J256" s="63"/>
      <c r="K256" s="63"/>
      <c r="L256" s="46" t="str">
        <f t="shared" si="155"/>
        <v/>
      </c>
      <c r="M256" s="46" t="str">
        <f t="shared" si="156"/>
        <v/>
      </c>
      <c r="N256" s="46" t="str">
        <f t="shared" si="157"/>
        <v/>
      </c>
      <c r="O256" s="46" t="str">
        <f t="shared" si="158"/>
        <v/>
      </c>
      <c r="P256" s="63"/>
    </row>
    <row r="257" spans="1:16" x14ac:dyDescent="0.45">
      <c r="A257" s="54"/>
      <c r="E257" s="46" t="str">
        <f t="shared" si="154"/>
        <v/>
      </c>
      <c r="H257" s="63"/>
      <c r="I257" s="63"/>
      <c r="J257" s="63"/>
      <c r="K257" s="63"/>
      <c r="L257" s="46" t="str">
        <f t="shared" si="155"/>
        <v/>
      </c>
      <c r="M257" s="46" t="str">
        <f t="shared" si="156"/>
        <v/>
      </c>
      <c r="N257" s="46" t="str">
        <f t="shared" si="157"/>
        <v/>
      </c>
      <c r="O257" s="46" t="str">
        <f t="shared" si="158"/>
        <v/>
      </c>
      <c r="P257" s="63"/>
    </row>
    <row r="258" spans="1:16" x14ac:dyDescent="0.45">
      <c r="A258" s="54"/>
      <c r="E258" s="46" t="str">
        <f t="shared" si="154"/>
        <v/>
      </c>
      <c r="H258" s="63"/>
      <c r="I258" s="63"/>
      <c r="J258" s="63"/>
      <c r="K258" s="63"/>
      <c r="L258" s="46" t="str">
        <f t="shared" si="155"/>
        <v/>
      </c>
      <c r="M258" s="46" t="str">
        <f t="shared" si="156"/>
        <v/>
      </c>
      <c r="N258" s="46" t="str">
        <f t="shared" si="157"/>
        <v/>
      </c>
      <c r="O258" s="46" t="str">
        <f t="shared" si="158"/>
        <v/>
      </c>
      <c r="P258" s="63"/>
    </row>
    <row r="259" spans="1:16" x14ac:dyDescent="0.45">
      <c r="A259" s="54"/>
      <c r="E259" s="46" t="str">
        <f t="shared" si="154"/>
        <v/>
      </c>
      <c r="H259" s="63"/>
      <c r="I259" s="63"/>
      <c r="J259" s="63"/>
      <c r="K259" s="63"/>
      <c r="L259" s="46" t="str">
        <f t="shared" si="155"/>
        <v/>
      </c>
      <c r="M259" s="46" t="str">
        <f t="shared" si="156"/>
        <v/>
      </c>
      <c r="N259" s="46" t="str">
        <f t="shared" si="157"/>
        <v/>
      </c>
      <c r="O259" s="46" t="str">
        <f t="shared" si="158"/>
        <v/>
      </c>
      <c r="P259" s="63"/>
    </row>
    <row r="260" spans="1:16" x14ac:dyDescent="0.45">
      <c r="A260" s="54"/>
      <c r="E260" s="46" t="str">
        <f t="shared" ref="E260:E323" si="159">IF(G260="Y",AG260,"")</f>
        <v/>
      </c>
      <c r="H260" s="63"/>
      <c r="I260" s="63"/>
      <c r="J260" s="63"/>
      <c r="K260" s="63"/>
      <c r="L260" s="46" t="str">
        <f t="shared" ref="L260:L323" si="160">IF(G260="Y", (P260*E260),(""))</f>
        <v/>
      </c>
      <c r="M260" s="46" t="str">
        <f t="shared" ref="M260:M323" si="161">IF(G260="Y", (L260*2),(""))</f>
        <v/>
      </c>
      <c r="N260" s="46" t="str">
        <f t="shared" ref="N260:N323" si="162">IF(G260="Y", (L260*3),(""))</f>
        <v/>
      </c>
      <c r="O260" s="46" t="str">
        <f t="shared" ref="O260:O323" si="163">IF(G260="Y", (L260*4),(""))</f>
        <v/>
      </c>
      <c r="P260" s="63"/>
    </row>
    <row r="261" spans="1:16" x14ac:dyDescent="0.45">
      <c r="A261" s="54"/>
      <c r="E261" s="46" t="str">
        <f t="shared" si="159"/>
        <v/>
      </c>
      <c r="H261" s="63"/>
      <c r="I261" s="63"/>
      <c r="J261" s="63"/>
      <c r="K261" s="63"/>
      <c r="L261" s="46" t="str">
        <f t="shared" si="160"/>
        <v/>
      </c>
      <c r="M261" s="46" t="str">
        <f t="shared" si="161"/>
        <v/>
      </c>
      <c r="N261" s="46" t="str">
        <f t="shared" si="162"/>
        <v/>
      </c>
      <c r="O261" s="46" t="str">
        <f t="shared" si="163"/>
        <v/>
      </c>
      <c r="P261" s="63"/>
    </row>
    <row r="262" spans="1:16" x14ac:dyDescent="0.45">
      <c r="A262" s="54"/>
      <c r="E262" s="46" t="str">
        <f t="shared" si="159"/>
        <v/>
      </c>
      <c r="H262" s="63"/>
      <c r="I262" s="63"/>
      <c r="J262" s="63"/>
      <c r="K262" s="63"/>
      <c r="L262" s="46" t="str">
        <f t="shared" si="160"/>
        <v/>
      </c>
      <c r="M262" s="46" t="str">
        <f t="shared" si="161"/>
        <v/>
      </c>
      <c r="N262" s="46" t="str">
        <f t="shared" si="162"/>
        <v/>
      </c>
      <c r="O262" s="46" t="str">
        <f t="shared" si="163"/>
        <v/>
      </c>
      <c r="P262" s="63"/>
    </row>
    <row r="263" spans="1:16" x14ac:dyDescent="0.45">
      <c r="A263" s="54"/>
      <c r="E263" s="46" t="str">
        <f t="shared" si="159"/>
        <v/>
      </c>
      <c r="H263" s="63"/>
      <c r="I263" s="63"/>
      <c r="J263" s="63"/>
      <c r="K263" s="63"/>
      <c r="L263" s="46" t="str">
        <f t="shared" si="160"/>
        <v/>
      </c>
      <c r="M263" s="46" t="str">
        <f t="shared" si="161"/>
        <v/>
      </c>
      <c r="N263" s="46" t="str">
        <f t="shared" si="162"/>
        <v/>
      </c>
      <c r="O263" s="46" t="str">
        <f t="shared" si="163"/>
        <v/>
      </c>
      <c r="P263" s="63"/>
    </row>
    <row r="264" spans="1:16" x14ac:dyDescent="0.45">
      <c r="A264" s="54"/>
      <c r="E264" s="46" t="str">
        <f t="shared" si="159"/>
        <v/>
      </c>
      <c r="H264" s="63"/>
      <c r="I264" s="63"/>
      <c r="J264" s="63"/>
      <c r="K264" s="63"/>
      <c r="L264" s="46" t="str">
        <f t="shared" si="160"/>
        <v/>
      </c>
      <c r="M264" s="46" t="str">
        <f t="shared" si="161"/>
        <v/>
      </c>
      <c r="N264" s="46" t="str">
        <f t="shared" si="162"/>
        <v/>
      </c>
      <c r="O264" s="46" t="str">
        <f t="shared" si="163"/>
        <v/>
      </c>
      <c r="P264" s="63"/>
    </row>
    <row r="265" spans="1:16" x14ac:dyDescent="0.45">
      <c r="A265" s="54"/>
      <c r="E265" s="46" t="str">
        <f t="shared" si="159"/>
        <v/>
      </c>
      <c r="H265" s="63"/>
      <c r="I265" s="63"/>
      <c r="J265" s="63"/>
      <c r="K265" s="63"/>
      <c r="L265" s="46" t="str">
        <f t="shared" si="160"/>
        <v/>
      </c>
      <c r="M265" s="46" t="str">
        <f t="shared" si="161"/>
        <v/>
      </c>
      <c r="N265" s="46" t="str">
        <f t="shared" si="162"/>
        <v/>
      </c>
      <c r="O265" s="46" t="str">
        <f t="shared" si="163"/>
        <v/>
      </c>
      <c r="P265" s="63"/>
    </row>
    <row r="266" spans="1:16" x14ac:dyDescent="0.45">
      <c r="A266" s="54"/>
      <c r="E266" s="46" t="str">
        <f t="shared" si="159"/>
        <v/>
      </c>
      <c r="H266" s="63"/>
      <c r="I266" s="63"/>
      <c r="J266" s="63"/>
      <c r="K266" s="63"/>
      <c r="L266" s="46" t="str">
        <f t="shared" si="160"/>
        <v/>
      </c>
      <c r="M266" s="46" t="str">
        <f t="shared" si="161"/>
        <v/>
      </c>
      <c r="N266" s="46" t="str">
        <f t="shared" si="162"/>
        <v/>
      </c>
      <c r="O266" s="46" t="str">
        <f t="shared" si="163"/>
        <v/>
      </c>
      <c r="P266" s="63"/>
    </row>
    <row r="267" spans="1:16" x14ac:dyDescent="0.45">
      <c r="A267" s="54"/>
      <c r="E267" s="46" t="str">
        <f t="shared" si="159"/>
        <v/>
      </c>
      <c r="H267" s="63"/>
      <c r="I267" s="63"/>
      <c r="J267" s="63"/>
      <c r="K267" s="63"/>
      <c r="L267" s="46" t="str">
        <f t="shared" si="160"/>
        <v/>
      </c>
      <c r="M267" s="46" t="str">
        <f t="shared" si="161"/>
        <v/>
      </c>
      <c r="N267" s="46" t="str">
        <f t="shared" si="162"/>
        <v/>
      </c>
      <c r="O267" s="46" t="str">
        <f t="shared" si="163"/>
        <v/>
      </c>
      <c r="P267" s="63"/>
    </row>
    <row r="268" spans="1:16" x14ac:dyDescent="0.45">
      <c r="A268" s="54"/>
      <c r="E268" s="46" t="str">
        <f t="shared" si="159"/>
        <v/>
      </c>
      <c r="H268" s="63"/>
      <c r="I268" s="63"/>
      <c r="J268" s="63"/>
      <c r="K268" s="63"/>
      <c r="L268" s="46" t="str">
        <f t="shared" si="160"/>
        <v/>
      </c>
      <c r="M268" s="46" t="str">
        <f t="shared" si="161"/>
        <v/>
      </c>
      <c r="N268" s="46" t="str">
        <f t="shared" si="162"/>
        <v/>
      </c>
      <c r="O268" s="46" t="str">
        <f t="shared" si="163"/>
        <v/>
      </c>
      <c r="P268" s="63"/>
    </row>
    <row r="269" spans="1:16" x14ac:dyDescent="0.45">
      <c r="A269" s="54"/>
      <c r="E269" s="46" t="str">
        <f t="shared" si="159"/>
        <v/>
      </c>
      <c r="H269" s="63"/>
      <c r="I269" s="63"/>
      <c r="J269" s="63"/>
      <c r="K269" s="63"/>
      <c r="L269" s="46" t="str">
        <f t="shared" si="160"/>
        <v/>
      </c>
      <c r="M269" s="46" t="str">
        <f t="shared" si="161"/>
        <v/>
      </c>
      <c r="N269" s="46" t="str">
        <f t="shared" si="162"/>
        <v/>
      </c>
      <c r="O269" s="46" t="str">
        <f t="shared" si="163"/>
        <v/>
      </c>
      <c r="P269" s="63"/>
    </row>
    <row r="270" spans="1:16" x14ac:dyDescent="0.45">
      <c r="A270" s="54"/>
      <c r="E270" s="46" t="str">
        <f t="shared" si="159"/>
        <v/>
      </c>
      <c r="H270" s="63"/>
      <c r="I270" s="63"/>
      <c r="J270" s="63"/>
      <c r="K270" s="63"/>
      <c r="L270" s="46" t="str">
        <f t="shared" si="160"/>
        <v/>
      </c>
      <c r="M270" s="46" t="str">
        <f t="shared" si="161"/>
        <v/>
      </c>
      <c r="N270" s="46" t="str">
        <f t="shared" si="162"/>
        <v/>
      </c>
      <c r="O270" s="46" t="str">
        <f t="shared" si="163"/>
        <v/>
      </c>
      <c r="P270" s="63"/>
    </row>
    <row r="271" spans="1:16" x14ac:dyDescent="0.45">
      <c r="A271" s="54"/>
      <c r="E271" s="46" t="str">
        <f t="shared" si="159"/>
        <v/>
      </c>
      <c r="H271" s="63"/>
      <c r="I271" s="63"/>
      <c r="J271" s="63"/>
      <c r="K271" s="63"/>
      <c r="L271" s="46" t="str">
        <f t="shared" si="160"/>
        <v/>
      </c>
      <c r="M271" s="46" t="str">
        <f t="shared" si="161"/>
        <v/>
      </c>
      <c r="N271" s="46" t="str">
        <f t="shared" si="162"/>
        <v/>
      </c>
      <c r="O271" s="46" t="str">
        <f t="shared" si="163"/>
        <v/>
      </c>
      <c r="P271" s="63"/>
    </row>
    <row r="272" spans="1:16" x14ac:dyDescent="0.45">
      <c r="A272" s="54"/>
      <c r="E272" s="46" t="str">
        <f t="shared" si="159"/>
        <v/>
      </c>
      <c r="H272" s="63"/>
      <c r="I272" s="63"/>
      <c r="J272" s="63"/>
      <c r="K272" s="63"/>
      <c r="L272" s="46" t="str">
        <f t="shared" si="160"/>
        <v/>
      </c>
      <c r="M272" s="46" t="str">
        <f t="shared" si="161"/>
        <v/>
      </c>
      <c r="N272" s="46" t="str">
        <f t="shared" si="162"/>
        <v/>
      </c>
      <c r="O272" s="46" t="str">
        <f t="shared" si="163"/>
        <v/>
      </c>
      <c r="P272" s="63"/>
    </row>
    <row r="273" spans="1:16" x14ac:dyDescent="0.45">
      <c r="A273" s="54"/>
      <c r="E273" s="46" t="str">
        <f t="shared" si="159"/>
        <v/>
      </c>
      <c r="H273" s="63"/>
      <c r="I273" s="63"/>
      <c r="J273" s="63"/>
      <c r="K273" s="63"/>
      <c r="L273" s="46" t="str">
        <f t="shared" si="160"/>
        <v/>
      </c>
      <c r="M273" s="46" t="str">
        <f t="shared" si="161"/>
        <v/>
      </c>
      <c r="N273" s="46" t="str">
        <f t="shared" si="162"/>
        <v/>
      </c>
      <c r="O273" s="46" t="str">
        <f t="shared" si="163"/>
        <v/>
      </c>
      <c r="P273" s="63"/>
    </row>
    <row r="274" spans="1:16" x14ac:dyDescent="0.45">
      <c r="A274" s="54"/>
      <c r="E274" s="46" t="str">
        <f t="shared" si="159"/>
        <v/>
      </c>
      <c r="H274" s="63"/>
      <c r="I274" s="63"/>
      <c r="J274" s="63"/>
      <c r="K274" s="63"/>
      <c r="L274" s="46" t="str">
        <f t="shared" si="160"/>
        <v/>
      </c>
      <c r="M274" s="46" t="str">
        <f t="shared" si="161"/>
        <v/>
      </c>
      <c r="N274" s="46" t="str">
        <f t="shared" si="162"/>
        <v/>
      </c>
      <c r="O274" s="46" t="str">
        <f t="shared" si="163"/>
        <v/>
      </c>
      <c r="P274" s="63"/>
    </row>
    <row r="275" spans="1:16" x14ac:dyDescent="0.45">
      <c r="A275" s="54"/>
      <c r="E275" s="46" t="str">
        <f t="shared" si="159"/>
        <v/>
      </c>
      <c r="H275" s="63"/>
      <c r="I275" s="63"/>
      <c r="J275" s="63"/>
      <c r="K275" s="63"/>
      <c r="L275" s="46" t="str">
        <f t="shared" si="160"/>
        <v/>
      </c>
      <c r="M275" s="46" t="str">
        <f t="shared" si="161"/>
        <v/>
      </c>
      <c r="N275" s="46" t="str">
        <f t="shared" si="162"/>
        <v/>
      </c>
      <c r="O275" s="46" t="str">
        <f t="shared" si="163"/>
        <v/>
      </c>
      <c r="P275" s="63"/>
    </row>
    <row r="276" spans="1:16" x14ac:dyDescent="0.45">
      <c r="A276" s="54"/>
      <c r="E276" s="46" t="str">
        <f t="shared" si="159"/>
        <v/>
      </c>
      <c r="H276" s="63"/>
      <c r="I276" s="63"/>
      <c r="J276" s="63"/>
      <c r="K276" s="63"/>
      <c r="L276" s="46" t="str">
        <f t="shared" si="160"/>
        <v/>
      </c>
      <c r="M276" s="46" t="str">
        <f t="shared" si="161"/>
        <v/>
      </c>
      <c r="N276" s="46" t="str">
        <f t="shared" si="162"/>
        <v/>
      </c>
      <c r="O276" s="46" t="str">
        <f t="shared" si="163"/>
        <v/>
      </c>
      <c r="P276" s="63"/>
    </row>
    <row r="277" spans="1:16" x14ac:dyDescent="0.45">
      <c r="A277" s="54"/>
      <c r="E277" s="46" t="str">
        <f t="shared" si="159"/>
        <v/>
      </c>
      <c r="H277" s="63"/>
      <c r="I277" s="63"/>
      <c r="J277" s="63"/>
      <c r="K277" s="63"/>
      <c r="L277" s="46" t="str">
        <f t="shared" si="160"/>
        <v/>
      </c>
      <c r="M277" s="46" t="str">
        <f t="shared" si="161"/>
        <v/>
      </c>
      <c r="N277" s="46" t="str">
        <f t="shared" si="162"/>
        <v/>
      </c>
      <c r="O277" s="46" t="str">
        <f t="shared" si="163"/>
        <v/>
      </c>
      <c r="P277" s="63"/>
    </row>
    <row r="278" spans="1:16" x14ac:dyDescent="0.45">
      <c r="A278" s="54"/>
      <c r="E278" s="46" t="str">
        <f t="shared" si="159"/>
        <v/>
      </c>
      <c r="H278" s="63"/>
      <c r="I278" s="63"/>
      <c r="J278" s="63"/>
      <c r="K278" s="63"/>
      <c r="L278" s="46" t="str">
        <f t="shared" si="160"/>
        <v/>
      </c>
      <c r="M278" s="46" t="str">
        <f t="shared" si="161"/>
        <v/>
      </c>
      <c r="N278" s="46" t="str">
        <f t="shared" si="162"/>
        <v/>
      </c>
      <c r="O278" s="46" t="str">
        <f t="shared" si="163"/>
        <v/>
      </c>
      <c r="P278" s="63"/>
    </row>
    <row r="279" spans="1:16" x14ac:dyDescent="0.45">
      <c r="A279" s="54"/>
      <c r="E279" s="46" t="str">
        <f t="shared" si="159"/>
        <v/>
      </c>
      <c r="H279" s="63"/>
      <c r="I279" s="63"/>
      <c r="J279" s="63"/>
      <c r="K279" s="63"/>
      <c r="L279" s="46" t="str">
        <f t="shared" si="160"/>
        <v/>
      </c>
      <c r="M279" s="46" t="str">
        <f t="shared" si="161"/>
        <v/>
      </c>
      <c r="N279" s="46" t="str">
        <f t="shared" si="162"/>
        <v/>
      </c>
      <c r="O279" s="46" t="str">
        <f t="shared" si="163"/>
        <v/>
      </c>
      <c r="P279" s="63"/>
    </row>
    <row r="280" spans="1:16" x14ac:dyDescent="0.45">
      <c r="A280" s="54"/>
      <c r="E280" s="46" t="str">
        <f t="shared" si="159"/>
        <v/>
      </c>
      <c r="H280" s="63"/>
      <c r="I280" s="63"/>
      <c r="J280" s="63"/>
      <c r="K280" s="63"/>
      <c r="L280" s="46" t="str">
        <f t="shared" si="160"/>
        <v/>
      </c>
      <c r="M280" s="46" t="str">
        <f t="shared" si="161"/>
        <v/>
      </c>
      <c r="N280" s="46" t="str">
        <f t="shared" si="162"/>
        <v/>
      </c>
      <c r="O280" s="46" t="str">
        <f t="shared" si="163"/>
        <v/>
      </c>
      <c r="P280" s="63"/>
    </row>
    <row r="281" spans="1:16" x14ac:dyDescent="0.45">
      <c r="A281" s="54"/>
      <c r="E281" s="46" t="str">
        <f t="shared" si="159"/>
        <v/>
      </c>
      <c r="H281" s="63"/>
      <c r="I281" s="63"/>
      <c r="J281" s="63"/>
      <c r="K281" s="63"/>
      <c r="L281" s="46" t="str">
        <f t="shared" si="160"/>
        <v/>
      </c>
      <c r="M281" s="46" t="str">
        <f t="shared" si="161"/>
        <v/>
      </c>
      <c r="N281" s="46" t="str">
        <f t="shared" si="162"/>
        <v/>
      </c>
      <c r="O281" s="46" t="str">
        <f t="shared" si="163"/>
        <v/>
      </c>
      <c r="P281" s="63"/>
    </row>
    <row r="282" spans="1:16" x14ac:dyDescent="0.45">
      <c r="A282" s="54"/>
      <c r="E282" s="46" t="str">
        <f t="shared" si="159"/>
        <v/>
      </c>
      <c r="H282" s="63"/>
      <c r="I282" s="63"/>
      <c r="J282" s="63"/>
      <c r="K282" s="63"/>
      <c r="L282" s="46" t="str">
        <f t="shared" si="160"/>
        <v/>
      </c>
      <c r="M282" s="46" t="str">
        <f t="shared" si="161"/>
        <v/>
      </c>
      <c r="N282" s="46" t="str">
        <f t="shared" si="162"/>
        <v/>
      </c>
      <c r="O282" s="46" t="str">
        <f t="shared" si="163"/>
        <v/>
      </c>
      <c r="P282" s="63"/>
    </row>
    <row r="283" spans="1:16" x14ac:dyDescent="0.45">
      <c r="A283" s="54"/>
      <c r="E283" s="46" t="str">
        <f t="shared" si="159"/>
        <v/>
      </c>
      <c r="H283" s="63"/>
      <c r="I283" s="63"/>
      <c r="J283" s="63"/>
      <c r="K283" s="63"/>
      <c r="L283" s="46" t="str">
        <f t="shared" si="160"/>
        <v/>
      </c>
      <c r="M283" s="46" t="str">
        <f t="shared" si="161"/>
        <v/>
      </c>
      <c r="N283" s="46" t="str">
        <f t="shared" si="162"/>
        <v/>
      </c>
      <c r="O283" s="46" t="str">
        <f t="shared" si="163"/>
        <v/>
      </c>
      <c r="P283" s="63"/>
    </row>
    <row r="284" spans="1:16" x14ac:dyDescent="0.45">
      <c r="A284" s="54"/>
      <c r="E284" s="46" t="str">
        <f t="shared" si="159"/>
        <v/>
      </c>
      <c r="H284" s="63"/>
      <c r="I284" s="63"/>
      <c r="J284" s="63"/>
      <c r="K284" s="63"/>
      <c r="L284" s="46" t="str">
        <f t="shared" si="160"/>
        <v/>
      </c>
      <c r="M284" s="46" t="str">
        <f t="shared" si="161"/>
        <v/>
      </c>
      <c r="N284" s="46" t="str">
        <f t="shared" si="162"/>
        <v/>
      </c>
      <c r="O284" s="46" t="str">
        <f t="shared" si="163"/>
        <v/>
      </c>
      <c r="P284" s="63"/>
    </row>
    <row r="285" spans="1:16" x14ac:dyDescent="0.45">
      <c r="A285" s="54"/>
      <c r="E285" s="46" t="str">
        <f t="shared" si="159"/>
        <v/>
      </c>
      <c r="H285" s="63"/>
      <c r="I285" s="63"/>
      <c r="J285" s="63"/>
      <c r="K285" s="63"/>
      <c r="L285" s="46" t="str">
        <f t="shared" si="160"/>
        <v/>
      </c>
      <c r="M285" s="46" t="str">
        <f t="shared" si="161"/>
        <v/>
      </c>
      <c r="N285" s="46" t="str">
        <f t="shared" si="162"/>
        <v/>
      </c>
      <c r="O285" s="46" t="str">
        <f t="shared" si="163"/>
        <v/>
      </c>
      <c r="P285" s="63"/>
    </row>
    <row r="286" spans="1:16" x14ac:dyDescent="0.45">
      <c r="A286" s="54"/>
      <c r="E286" s="46" t="str">
        <f t="shared" si="159"/>
        <v/>
      </c>
      <c r="H286" s="63"/>
      <c r="I286" s="63"/>
      <c r="J286" s="63"/>
      <c r="K286" s="63"/>
      <c r="L286" s="46" t="str">
        <f t="shared" si="160"/>
        <v/>
      </c>
      <c r="M286" s="46" t="str">
        <f t="shared" si="161"/>
        <v/>
      </c>
      <c r="N286" s="46" t="str">
        <f t="shared" si="162"/>
        <v/>
      </c>
      <c r="O286" s="46" t="str">
        <f t="shared" si="163"/>
        <v/>
      </c>
      <c r="P286" s="63"/>
    </row>
    <row r="287" spans="1:16" x14ac:dyDescent="0.45">
      <c r="A287" s="54"/>
      <c r="E287" s="46" t="str">
        <f t="shared" si="159"/>
        <v/>
      </c>
      <c r="H287" s="63"/>
      <c r="I287" s="63"/>
      <c r="J287" s="63"/>
      <c r="K287" s="63"/>
      <c r="L287" s="46" t="str">
        <f t="shared" si="160"/>
        <v/>
      </c>
      <c r="M287" s="46" t="str">
        <f t="shared" si="161"/>
        <v/>
      </c>
      <c r="N287" s="46" t="str">
        <f t="shared" si="162"/>
        <v/>
      </c>
      <c r="O287" s="46" t="str">
        <f t="shared" si="163"/>
        <v/>
      </c>
      <c r="P287" s="63"/>
    </row>
    <row r="288" spans="1:16" x14ac:dyDescent="0.45">
      <c r="A288" s="54"/>
      <c r="E288" s="46" t="str">
        <f t="shared" si="159"/>
        <v/>
      </c>
      <c r="H288" s="63"/>
      <c r="I288" s="63"/>
      <c r="J288" s="63"/>
      <c r="K288" s="63"/>
      <c r="L288" s="46" t="str">
        <f t="shared" si="160"/>
        <v/>
      </c>
      <c r="M288" s="46" t="str">
        <f t="shared" si="161"/>
        <v/>
      </c>
      <c r="N288" s="46" t="str">
        <f t="shared" si="162"/>
        <v/>
      </c>
      <c r="O288" s="46" t="str">
        <f t="shared" si="163"/>
        <v/>
      </c>
      <c r="P288" s="63"/>
    </row>
    <row r="289" spans="1:16" x14ac:dyDescent="0.45">
      <c r="A289" s="54"/>
      <c r="E289" s="46" t="str">
        <f t="shared" si="159"/>
        <v/>
      </c>
      <c r="H289" s="63"/>
      <c r="I289" s="63"/>
      <c r="J289" s="63"/>
      <c r="K289" s="63"/>
      <c r="L289" s="46" t="str">
        <f t="shared" si="160"/>
        <v/>
      </c>
      <c r="M289" s="46" t="str">
        <f t="shared" si="161"/>
        <v/>
      </c>
      <c r="N289" s="46" t="str">
        <f t="shared" si="162"/>
        <v/>
      </c>
      <c r="O289" s="46" t="str">
        <f t="shared" si="163"/>
        <v/>
      </c>
      <c r="P289" s="63"/>
    </row>
    <row r="290" spans="1:16" x14ac:dyDescent="0.45">
      <c r="A290" s="54"/>
      <c r="E290" s="46" t="str">
        <f t="shared" si="159"/>
        <v/>
      </c>
      <c r="H290" s="63"/>
      <c r="I290" s="63"/>
      <c r="J290" s="63"/>
      <c r="K290" s="63"/>
      <c r="L290" s="46" t="str">
        <f t="shared" si="160"/>
        <v/>
      </c>
      <c r="M290" s="46" t="str">
        <f t="shared" si="161"/>
        <v/>
      </c>
      <c r="N290" s="46" t="str">
        <f t="shared" si="162"/>
        <v/>
      </c>
      <c r="O290" s="46" t="str">
        <f t="shared" si="163"/>
        <v/>
      </c>
      <c r="P290" s="63"/>
    </row>
    <row r="291" spans="1:16" x14ac:dyDescent="0.45">
      <c r="A291" s="54"/>
      <c r="E291" s="46" t="str">
        <f t="shared" si="159"/>
        <v/>
      </c>
      <c r="H291" s="63"/>
      <c r="I291" s="63"/>
      <c r="J291" s="63"/>
      <c r="K291" s="63"/>
      <c r="L291" s="46" t="str">
        <f t="shared" si="160"/>
        <v/>
      </c>
      <c r="M291" s="46" t="str">
        <f t="shared" si="161"/>
        <v/>
      </c>
      <c r="N291" s="46" t="str">
        <f t="shared" si="162"/>
        <v/>
      </c>
      <c r="O291" s="46" t="str">
        <f t="shared" si="163"/>
        <v/>
      </c>
      <c r="P291" s="63"/>
    </row>
    <row r="292" spans="1:16" x14ac:dyDescent="0.45">
      <c r="A292" s="54"/>
      <c r="E292" s="46" t="str">
        <f t="shared" si="159"/>
        <v/>
      </c>
      <c r="H292" s="63"/>
      <c r="I292" s="63"/>
      <c r="J292" s="63"/>
      <c r="K292" s="63"/>
      <c r="L292" s="46" t="str">
        <f t="shared" si="160"/>
        <v/>
      </c>
      <c r="M292" s="46" t="str">
        <f t="shared" si="161"/>
        <v/>
      </c>
      <c r="N292" s="46" t="str">
        <f t="shared" si="162"/>
        <v/>
      </c>
      <c r="O292" s="46" t="str">
        <f t="shared" si="163"/>
        <v/>
      </c>
      <c r="P292" s="63"/>
    </row>
    <row r="293" spans="1:16" x14ac:dyDescent="0.45">
      <c r="A293" s="54"/>
      <c r="E293" s="46" t="str">
        <f t="shared" si="159"/>
        <v/>
      </c>
      <c r="H293" s="63"/>
      <c r="I293" s="63"/>
      <c r="J293" s="63"/>
      <c r="K293" s="63"/>
      <c r="L293" s="46" t="str">
        <f t="shared" si="160"/>
        <v/>
      </c>
      <c r="M293" s="46" t="str">
        <f t="shared" si="161"/>
        <v/>
      </c>
      <c r="N293" s="46" t="str">
        <f t="shared" si="162"/>
        <v/>
      </c>
      <c r="O293" s="46" t="str">
        <f t="shared" si="163"/>
        <v/>
      </c>
      <c r="P293" s="63"/>
    </row>
    <row r="294" spans="1:16" x14ac:dyDescent="0.45">
      <c r="A294" s="54"/>
      <c r="E294" s="46" t="str">
        <f t="shared" si="159"/>
        <v/>
      </c>
      <c r="H294" s="63"/>
      <c r="I294" s="63"/>
      <c r="J294" s="63"/>
      <c r="K294" s="63"/>
      <c r="L294" s="46" t="str">
        <f t="shared" si="160"/>
        <v/>
      </c>
      <c r="M294" s="46" t="str">
        <f t="shared" si="161"/>
        <v/>
      </c>
      <c r="N294" s="46" t="str">
        <f t="shared" si="162"/>
        <v/>
      </c>
      <c r="O294" s="46" t="str">
        <f t="shared" si="163"/>
        <v/>
      </c>
      <c r="P294" s="63"/>
    </row>
    <row r="295" spans="1:16" x14ac:dyDescent="0.45">
      <c r="A295" s="54"/>
      <c r="E295" s="46" t="str">
        <f t="shared" si="159"/>
        <v/>
      </c>
      <c r="H295" s="63"/>
      <c r="I295" s="63"/>
      <c r="J295" s="63"/>
      <c r="K295" s="63"/>
      <c r="L295" s="46" t="str">
        <f t="shared" si="160"/>
        <v/>
      </c>
      <c r="M295" s="46" t="str">
        <f t="shared" si="161"/>
        <v/>
      </c>
      <c r="N295" s="46" t="str">
        <f t="shared" si="162"/>
        <v/>
      </c>
      <c r="O295" s="46" t="str">
        <f t="shared" si="163"/>
        <v/>
      </c>
      <c r="P295" s="63"/>
    </row>
    <row r="296" spans="1:16" x14ac:dyDescent="0.45">
      <c r="A296" s="54"/>
      <c r="E296" s="46" t="str">
        <f t="shared" si="159"/>
        <v/>
      </c>
      <c r="H296" s="63"/>
      <c r="I296" s="63"/>
      <c r="J296" s="63"/>
      <c r="K296" s="63"/>
      <c r="L296" s="46" t="str">
        <f t="shared" si="160"/>
        <v/>
      </c>
      <c r="M296" s="46" t="str">
        <f t="shared" si="161"/>
        <v/>
      </c>
      <c r="N296" s="46" t="str">
        <f t="shared" si="162"/>
        <v/>
      </c>
      <c r="O296" s="46" t="str">
        <f t="shared" si="163"/>
        <v/>
      </c>
      <c r="P296" s="63"/>
    </row>
    <row r="297" spans="1:16" x14ac:dyDescent="0.45">
      <c r="A297" s="54"/>
      <c r="E297" s="46" t="str">
        <f t="shared" si="159"/>
        <v/>
      </c>
      <c r="H297" s="63"/>
      <c r="I297" s="63"/>
      <c r="J297" s="63"/>
      <c r="K297" s="63"/>
      <c r="L297" s="46" t="str">
        <f t="shared" si="160"/>
        <v/>
      </c>
      <c r="M297" s="46" t="str">
        <f t="shared" si="161"/>
        <v/>
      </c>
      <c r="N297" s="46" t="str">
        <f t="shared" si="162"/>
        <v/>
      </c>
      <c r="O297" s="46" t="str">
        <f t="shared" si="163"/>
        <v/>
      </c>
      <c r="P297" s="63"/>
    </row>
    <row r="298" spans="1:16" x14ac:dyDescent="0.45">
      <c r="A298" s="54"/>
      <c r="E298" s="46" t="str">
        <f t="shared" si="159"/>
        <v/>
      </c>
      <c r="H298" s="63"/>
      <c r="I298" s="63"/>
      <c r="J298" s="63"/>
      <c r="K298" s="63"/>
      <c r="L298" s="46" t="str">
        <f t="shared" si="160"/>
        <v/>
      </c>
      <c r="M298" s="46" t="str">
        <f t="shared" si="161"/>
        <v/>
      </c>
      <c r="N298" s="46" t="str">
        <f t="shared" si="162"/>
        <v/>
      </c>
      <c r="O298" s="46" t="str">
        <f t="shared" si="163"/>
        <v/>
      </c>
      <c r="P298" s="63"/>
    </row>
    <row r="299" spans="1:16" x14ac:dyDescent="0.45">
      <c r="A299" s="54"/>
      <c r="E299" s="46" t="str">
        <f t="shared" si="159"/>
        <v/>
      </c>
      <c r="H299" s="63"/>
      <c r="I299" s="63"/>
      <c r="J299" s="63"/>
      <c r="K299" s="63"/>
      <c r="L299" s="46" t="str">
        <f t="shared" si="160"/>
        <v/>
      </c>
      <c r="M299" s="46" t="str">
        <f t="shared" si="161"/>
        <v/>
      </c>
      <c r="N299" s="46" t="str">
        <f t="shared" si="162"/>
        <v/>
      </c>
      <c r="O299" s="46" t="str">
        <f t="shared" si="163"/>
        <v/>
      </c>
      <c r="P299" s="63"/>
    </row>
    <row r="300" spans="1:16" x14ac:dyDescent="0.45">
      <c r="A300" s="54"/>
      <c r="E300" s="46" t="str">
        <f t="shared" si="159"/>
        <v/>
      </c>
      <c r="H300" s="63"/>
      <c r="I300" s="63"/>
      <c r="J300" s="63"/>
      <c r="K300" s="63"/>
      <c r="L300" s="46" t="str">
        <f t="shared" si="160"/>
        <v/>
      </c>
      <c r="M300" s="46" t="str">
        <f t="shared" si="161"/>
        <v/>
      </c>
      <c r="N300" s="46" t="str">
        <f t="shared" si="162"/>
        <v/>
      </c>
      <c r="O300" s="46" t="str">
        <f t="shared" si="163"/>
        <v/>
      </c>
      <c r="P300" s="63"/>
    </row>
    <row r="301" spans="1:16" x14ac:dyDescent="0.45">
      <c r="A301" s="54"/>
      <c r="E301" s="46" t="str">
        <f t="shared" si="159"/>
        <v/>
      </c>
      <c r="H301" s="63"/>
      <c r="I301" s="63"/>
      <c r="J301" s="63"/>
      <c r="K301" s="63"/>
      <c r="L301" s="46" t="str">
        <f t="shared" si="160"/>
        <v/>
      </c>
      <c r="M301" s="46" t="str">
        <f t="shared" si="161"/>
        <v/>
      </c>
      <c r="N301" s="46" t="str">
        <f t="shared" si="162"/>
        <v/>
      </c>
      <c r="O301" s="46" t="str">
        <f t="shared" si="163"/>
        <v/>
      </c>
      <c r="P301" s="63"/>
    </row>
    <row r="302" spans="1:16" x14ac:dyDescent="0.45">
      <c r="A302" s="54"/>
      <c r="E302" s="46" t="str">
        <f t="shared" si="159"/>
        <v/>
      </c>
      <c r="H302" s="63"/>
      <c r="I302" s="63"/>
      <c r="J302" s="63"/>
      <c r="K302" s="63"/>
      <c r="L302" s="46" t="str">
        <f t="shared" si="160"/>
        <v/>
      </c>
      <c r="M302" s="46" t="str">
        <f t="shared" si="161"/>
        <v/>
      </c>
      <c r="N302" s="46" t="str">
        <f t="shared" si="162"/>
        <v/>
      </c>
      <c r="O302" s="46" t="str">
        <f t="shared" si="163"/>
        <v/>
      </c>
      <c r="P302" s="63"/>
    </row>
    <row r="303" spans="1:16" x14ac:dyDescent="0.45">
      <c r="A303" s="54"/>
      <c r="E303" s="46" t="str">
        <f t="shared" si="159"/>
        <v/>
      </c>
      <c r="H303" s="63"/>
      <c r="I303" s="63"/>
      <c r="J303" s="63"/>
      <c r="K303" s="63"/>
      <c r="L303" s="46" t="str">
        <f t="shared" si="160"/>
        <v/>
      </c>
      <c r="M303" s="46" t="str">
        <f t="shared" si="161"/>
        <v/>
      </c>
      <c r="N303" s="46" t="str">
        <f t="shared" si="162"/>
        <v/>
      </c>
      <c r="O303" s="46" t="str">
        <f t="shared" si="163"/>
        <v/>
      </c>
      <c r="P303" s="63"/>
    </row>
    <row r="304" spans="1:16" x14ac:dyDescent="0.45">
      <c r="A304" s="54"/>
      <c r="E304" s="46" t="str">
        <f t="shared" si="159"/>
        <v/>
      </c>
      <c r="H304" s="63"/>
      <c r="I304" s="63"/>
      <c r="J304" s="63"/>
      <c r="K304" s="63"/>
      <c r="L304" s="46" t="str">
        <f t="shared" si="160"/>
        <v/>
      </c>
      <c r="M304" s="46" t="str">
        <f t="shared" si="161"/>
        <v/>
      </c>
      <c r="N304" s="46" t="str">
        <f t="shared" si="162"/>
        <v/>
      </c>
      <c r="O304" s="46" t="str">
        <f t="shared" si="163"/>
        <v/>
      </c>
      <c r="P304" s="63"/>
    </row>
    <row r="305" spans="1:16" x14ac:dyDescent="0.45">
      <c r="A305" s="54"/>
      <c r="E305" s="46" t="str">
        <f t="shared" si="159"/>
        <v/>
      </c>
      <c r="H305" s="63"/>
      <c r="I305" s="63"/>
      <c r="J305" s="63"/>
      <c r="K305" s="63"/>
      <c r="L305" s="46" t="str">
        <f t="shared" si="160"/>
        <v/>
      </c>
      <c r="M305" s="46" t="str">
        <f t="shared" si="161"/>
        <v/>
      </c>
      <c r="N305" s="46" t="str">
        <f t="shared" si="162"/>
        <v/>
      </c>
      <c r="O305" s="46" t="str">
        <f t="shared" si="163"/>
        <v/>
      </c>
      <c r="P305" s="63"/>
    </row>
    <row r="306" spans="1:16" x14ac:dyDescent="0.45">
      <c r="A306" s="54"/>
      <c r="E306" s="46" t="str">
        <f t="shared" si="159"/>
        <v/>
      </c>
      <c r="H306" s="63"/>
      <c r="I306" s="63"/>
      <c r="J306" s="63"/>
      <c r="K306" s="63"/>
      <c r="L306" s="46" t="str">
        <f t="shared" si="160"/>
        <v/>
      </c>
      <c r="M306" s="46" t="str">
        <f t="shared" si="161"/>
        <v/>
      </c>
      <c r="N306" s="46" t="str">
        <f t="shared" si="162"/>
        <v/>
      </c>
      <c r="O306" s="46" t="str">
        <f t="shared" si="163"/>
        <v/>
      </c>
      <c r="P306" s="63"/>
    </row>
    <row r="307" spans="1:16" x14ac:dyDescent="0.45">
      <c r="A307" s="54"/>
      <c r="E307" s="46" t="str">
        <f t="shared" si="159"/>
        <v/>
      </c>
      <c r="H307" s="63"/>
      <c r="I307" s="63"/>
      <c r="J307" s="63"/>
      <c r="K307" s="63"/>
      <c r="L307" s="46" t="str">
        <f t="shared" si="160"/>
        <v/>
      </c>
      <c r="M307" s="46" t="str">
        <f t="shared" si="161"/>
        <v/>
      </c>
      <c r="N307" s="46" t="str">
        <f t="shared" si="162"/>
        <v/>
      </c>
      <c r="O307" s="46" t="str">
        <f t="shared" si="163"/>
        <v/>
      </c>
      <c r="P307" s="63"/>
    </row>
    <row r="308" spans="1:16" x14ac:dyDescent="0.45">
      <c r="A308" s="54"/>
      <c r="E308" s="46" t="str">
        <f t="shared" si="159"/>
        <v/>
      </c>
      <c r="H308" s="63"/>
      <c r="I308" s="63"/>
      <c r="J308" s="63"/>
      <c r="K308" s="63"/>
      <c r="L308" s="46" t="str">
        <f t="shared" si="160"/>
        <v/>
      </c>
      <c r="M308" s="46" t="str">
        <f t="shared" si="161"/>
        <v/>
      </c>
      <c r="N308" s="46" t="str">
        <f t="shared" si="162"/>
        <v/>
      </c>
      <c r="O308" s="46" t="str">
        <f t="shared" si="163"/>
        <v/>
      </c>
      <c r="P308" s="63"/>
    </row>
    <row r="309" spans="1:16" x14ac:dyDescent="0.45">
      <c r="A309" s="54"/>
      <c r="E309" s="46" t="str">
        <f t="shared" si="159"/>
        <v/>
      </c>
      <c r="H309" s="63"/>
      <c r="I309" s="63"/>
      <c r="J309" s="63"/>
      <c r="K309" s="63"/>
      <c r="L309" s="46" t="str">
        <f t="shared" si="160"/>
        <v/>
      </c>
      <c r="M309" s="46" t="str">
        <f t="shared" si="161"/>
        <v/>
      </c>
      <c r="N309" s="46" t="str">
        <f t="shared" si="162"/>
        <v/>
      </c>
      <c r="O309" s="46" t="str">
        <f t="shared" si="163"/>
        <v/>
      </c>
      <c r="P309" s="63"/>
    </row>
    <row r="310" spans="1:16" x14ac:dyDescent="0.45">
      <c r="A310" s="54"/>
      <c r="E310" s="46" t="str">
        <f t="shared" si="159"/>
        <v/>
      </c>
      <c r="H310" s="63"/>
      <c r="I310" s="63"/>
      <c r="J310" s="63"/>
      <c r="K310" s="63"/>
      <c r="L310" s="46" t="str">
        <f t="shared" si="160"/>
        <v/>
      </c>
      <c r="M310" s="46" t="str">
        <f t="shared" si="161"/>
        <v/>
      </c>
      <c r="N310" s="46" t="str">
        <f t="shared" si="162"/>
        <v/>
      </c>
      <c r="O310" s="46" t="str">
        <f t="shared" si="163"/>
        <v/>
      </c>
      <c r="P310" s="63"/>
    </row>
    <row r="311" spans="1:16" x14ac:dyDescent="0.45">
      <c r="A311" s="54"/>
      <c r="E311" s="46" t="str">
        <f t="shared" si="159"/>
        <v/>
      </c>
      <c r="H311" s="63"/>
      <c r="I311" s="63"/>
      <c r="J311" s="63"/>
      <c r="K311" s="63"/>
      <c r="L311" s="46" t="str">
        <f t="shared" si="160"/>
        <v/>
      </c>
      <c r="M311" s="46" t="str">
        <f t="shared" si="161"/>
        <v/>
      </c>
      <c r="N311" s="46" t="str">
        <f t="shared" si="162"/>
        <v/>
      </c>
      <c r="O311" s="46" t="str">
        <f t="shared" si="163"/>
        <v/>
      </c>
      <c r="P311" s="63"/>
    </row>
    <row r="312" spans="1:16" x14ac:dyDescent="0.45">
      <c r="A312" s="54"/>
      <c r="E312" s="46" t="str">
        <f t="shared" si="159"/>
        <v/>
      </c>
      <c r="H312" s="63"/>
      <c r="I312" s="63"/>
      <c r="J312" s="63"/>
      <c r="K312" s="63"/>
      <c r="L312" s="46" t="str">
        <f t="shared" si="160"/>
        <v/>
      </c>
      <c r="M312" s="46" t="str">
        <f t="shared" si="161"/>
        <v/>
      </c>
      <c r="N312" s="46" t="str">
        <f t="shared" si="162"/>
        <v/>
      </c>
      <c r="O312" s="46" t="str">
        <f t="shared" si="163"/>
        <v/>
      </c>
      <c r="P312" s="63"/>
    </row>
    <row r="313" spans="1:16" x14ac:dyDescent="0.45">
      <c r="A313" s="54"/>
      <c r="E313" s="46" t="str">
        <f t="shared" si="159"/>
        <v/>
      </c>
      <c r="H313" s="63"/>
      <c r="I313" s="63"/>
      <c r="J313" s="63"/>
      <c r="K313" s="63"/>
      <c r="L313" s="46" t="str">
        <f t="shared" si="160"/>
        <v/>
      </c>
      <c r="M313" s="46" t="str">
        <f t="shared" si="161"/>
        <v/>
      </c>
      <c r="N313" s="46" t="str">
        <f t="shared" si="162"/>
        <v/>
      </c>
      <c r="O313" s="46" t="str">
        <f t="shared" si="163"/>
        <v/>
      </c>
      <c r="P313" s="63"/>
    </row>
    <row r="314" spans="1:16" x14ac:dyDescent="0.45">
      <c r="A314" s="54"/>
      <c r="E314" s="46" t="str">
        <f t="shared" si="159"/>
        <v/>
      </c>
      <c r="H314" s="63"/>
      <c r="I314" s="63"/>
      <c r="J314" s="63"/>
      <c r="K314" s="63"/>
      <c r="L314" s="46" t="str">
        <f t="shared" si="160"/>
        <v/>
      </c>
      <c r="M314" s="46" t="str">
        <f t="shared" si="161"/>
        <v/>
      </c>
      <c r="N314" s="46" t="str">
        <f t="shared" si="162"/>
        <v/>
      </c>
      <c r="O314" s="46" t="str">
        <f t="shared" si="163"/>
        <v/>
      </c>
      <c r="P314" s="63"/>
    </row>
    <row r="315" spans="1:16" x14ac:dyDescent="0.45">
      <c r="A315" s="54"/>
      <c r="E315" s="46" t="str">
        <f t="shared" si="159"/>
        <v/>
      </c>
      <c r="H315" s="63"/>
      <c r="I315" s="63"/>
      <c r="J315" s="63"/>
      <c r="K315" s="63"/>
      <c r="L315" s="46" t="str">
        <f t="shared" si="160"/>
        <v/>
      </c>
      <c r="M315" s="46" t="str">
        <f t="shared" si="161"/>
        <v/>
      </c>
      <c r="N315" s="46" t="str">
        <f t="shared" si="162"/>
        <v/>
      </c>
      <c r="O315" s="46" t="str">
        <f t="shared" si="163"/>
        <v/>
      </c>
      <c r="P315" s="63"/>
    </row>
    <row r="316" spans="1:16" x14ac:dyDescent="0.45">
      <c r="A316" s="54"/>
      <c r="E316" s="46" t="str">
        <f t="shared" si="159"/>
        <v/>
      </c>
      <c r="H316" s="63"/>
      <c r="I316" s="63"/>
      <c r="J316" s="63"/>
      <c r="K316" s="63"/>
      <c r="L316" s="46" t="str">
        <f t="shared" si="160"/>
        <v/>
      </c>
      <c r="M316" s="46" t="str">
        <f t="shared" si="161"/>
        <v/>
      </c>
      <c r="N316" s="46" t="str">
        <f t="shared" si="162"/>
        <v/>
      </c>
      <c r="O316" s="46" t="str">
        <f t="shared" si="163"/>
        <v/>
      </c>
      <c r="P316" s="63"/>
    </row>
    <row r="317" spans="1:16" x14ac:dyDescent="0.45">
      <c r="A317" s="54"/>
      <c r="E317" s="46" t="str">
        <f t="shared" si="159"/>
        <v/>
      </c>
      <c r="H317" s="63"/>
      <c r="I317" s="63"/>
      <c r="J317" s="63"/>
      <c r="K317" s="63"/>
      <c r="L317" s="46" t="str">
        <f t="shared" si="160"/>
        <v/>
      </c>
      <c r="M317" s="46" t="str">
        <f t="shared" si="161"/>
        <v/>
      </c>
      <c r="N317" s="46" t="str">
        <f t="shared" si="162"/>
        <v/>
      </c>
      <c r="O317" s="46" t="str">
        <f t="shared" si="163"/>
        <v/>
      </c>
      <c r="P317" s="63"/>
    </row>
    <row r="318" spans="1:16" x14ac:dyDescent="0.45">
      <c r="A318" s="54"/>
      <c r="E318" s="46" t="str">
        <f t="shared" si="159"/>
        <v/>
      </c>
      <c r="H318" s="63"/>
      <c r="I318" s="63"/>
      <c r="J318" s="63"/>
      <c r="K318" s="63"/>
      <c r="L318" s="46" t="str">
        <f t="shared" si="160"/>
        <v/>
      </c>
      <c r="M318" s="46" t="str">
        <f t="shared" si="161"/>
        <v/>
      </c>
      <c r="N318" s="46" t="str">
        <f t="shared" si="162"/>
        <v/>
      </c>
      <c r="O318" s="46" t="str">
        <f t="shared" si="163"/>
        <v/>
      </c>
      <c r="P318" s="63"/>
    </row>
    <row r="319" spans="1:16" x14ac:dyDescent="0.45">
      <c r="A319" s="54"/>
      <c r="E319" s="46" t="str">
        <f t="shared" si="159"/>
        <v/>
      </c>
      <c r="H319" s="63"/>
      <c r="I319" s="63"/>
      <c r="J319" s="63"/>
      <c r="K319" s="63"/>
      <c r="L319" s="46" t="str">
        <f t="shared" si="160"/>
        <v/>
      </c>
      <c r="M319" s="46" t="str">
        <f t="shared" si="161"/>
        <v/>
      </c>
      <c r="N319" s="46" t="str">
        <f t="shared" si="162"/>
        <v/>
      </c>
      <c r="O319" s="46" t="str">
        <f t="shared" si="163"/>
        <v/>
      </c>
      <c r="P319" s="63"/>
    </row>
    <row r="320" spans="1:16" x14ac:dyDescent="0.45">
      <c r="A320" s="54"/>
      <c r="E320" s="46" t="str">
        <f t="shared" si="159"/>
        <v/>
      </c>
      <c r="H320" s="63"/>
      <c r="I320" s="63"/>
      <c r="J320" s="63"/>
      <c r="K320" s="63"/>
      <c r="L320" s="46" t="str">
        <f t="shared" si="160"/>
        <v/>
      </c>
      <c r="M320" s="46" t="str">
        <f t="shared" si="161"/>
        <v/>
      </c>
      <c r="N320" s="46" t="str">
        <f t="shared" si="162"/>
        <v/>
      </c>
      <c r="O320" s="46" t="str">
        <f t="shared" si="163"/>
        <v/>
      </c>
      <c r="P320" s="63"/>
    </row>
    <row r="321" spans="1:16" x14ac:dyDescent="0.45">
      <c r="A321" s="54"/>
      <c r="E321" s="46" t="str">
        <f t="shared" si="159"/>
        <v/>
      </c>
      <c r="H321" s="63"/>
      <c r="I321" s="63"/>
      <c r="J321" s="63"/>
      <c r="K321" s="63"/>
      <c r="L321" s="46" t="str">
        <f t="shared" si="160"/>
        <v/>
      </c>
      <c r="M321" s="46" t="str">
        <f t="shared" si="161"/>
        <v/>
      </c>
      <c r="N321" s="46" t="str">
        <f t="shared" si="162"/>
        <v/>
      </c>
      <c r="O321" s="46" t="str">
        <f t="shared" si="163"/>
        <v/>
      </c>
      <c r="P321" s="63"/>
    </row>
    <row r="322" spans="1:16" x14ac:dyDescent="0.45">
      <c r="A322" s="54"/>
      <c r="E322" s="46" t="str">
        <f t="shared" si="159"/>
        <v/>
      </c>
      <c r="H322" s="63"/>
      <c r="I322" s="63"/>
      <c r="J322" s="63"/>
      <c r="K322" s="63"/>
      <c r="L322" s="46" t="str">
        <f t="shared" si="160"/>
        <v/>
      </c>
      <c r="M322" s="46" t="str">
        <f t="shared" si="161"/>
        <v/>
      </c>
      <c r="N322" s="46" t="str">
        <f t="shared" si="162"/>
        <v/>
      </c>
      <c r="O322" s="46" t="str">
        <f t="shared" si="163"/>
        <v/>
      </c>
      <c r="P322" s="63"/>
    </row>
    <row r="323" spans="1:16" x14ac:dyDescent="0.45">
      <c r="A323" s="54"/>
      <c r="E323" s="46" t="str">
        <f t="shared" si="159"/>
        <v/>
      </c>
      <c r="H323" s="63"/>
      <c r="I323" s="63"/>
      <c r="J323" s="63"/>
      <c r="K323" s="63"/>
      <c r="L323" s="46" t="str">
        <f t="shared" si="160"/>
        <v/>
      </c>
      <c r="M323" s="46" t="str">
        <f t="shared" si="161"/>
        <v/>
      </c>
      <c r="N323" s="46" t="str">
        <f t="shared" si="162"/>
        <v/>
      </c>
      <c r="O323" s="46" t="str">
        <f t="shared" si="163"/>
        <v/>
      </c>
      <c r="P323" s="63"/>
    </row>
    <row r="324" spans="1:16" x14ac:dyDescent="0.45">
      <c r="A324" s="54"/>
      <c r="E324" s="46" t="str">
        <f t="shared" ref="E324:E387" si="164">IF(G324="Y",AG324,"")</f>
        <v/>
      </c>
      <c r="H324" s="63"/>
      <c r="I324" s="63"/>
      <c r="J324" s="63"/>
      <c r="K324" s="63"/>
      <c r="L324" s="46" t="str">
        <f t="shared" ref="L324:L387" si="165">IF(G324="Y", (P324*E324),(""))</f>
        <v/>
      </c>
      <c r="M324" s="46" t="str">
        <f t="shared" ref="M324:M387" si="166">IF(G324="Y", (L324*2),(""))</f>
        <v/>
      </c>
      <c r="N324" s="46" t="str">
        <f t="shared" ref="N324:N387" si="167">IF(G324="Y", (L324*3),(""))</f>
        <v/>
      </c>
      <c r="O324" s="46" t="str">
        <f t="shared" ref="O324:O387" si="168">IF(G324="Y", (L324*4),(""))</f>
        <v/>
      </c>
      <c r="P324" s="63"/>
    </row>
    <row r="325" spans="1:16" x14ac:dyDescent="0.45">
      <c r="A325" s="54"/>
      <c r="E325" s="46" t="str">
        <f t="shared" si="164"/>
        <v/>
      </c>
      <c r="H325" s="63"/>
      <c r="I325" s="63"/>
      <c r="J325" s="63"/>
      <c r="K325" s="63"/>
      <c r="L325" s="46" t="str">
        <f t="shared" si="165"/>
        <v/>
      </c>
      <c r="M325" s="46" t="str">
        <f t="shared" si="166"/>
        <v/>
      </c>
      <c r="N325" s="46" t="str">
        <f t="shared" si="167"/>
        <v/>
      </c>
      <c r="O325" s="46" t="str">
        <f t="shared" si="168"/>
        <v/>
      </c>
      <c r="P325" s="63"/>
    </row>
    <row r="326" spans="1:16" x14ac:dyDescent="0.45">
      <c r="A326" s="54"/>
      <c r="E326" s="46" t="str">
        <f t="shared" si="164"/>
        <v/>
      </c>
      <c r="H326" s="63"/>
      <c r="I326" s="63"/>
      <c r="J326" s="63"/>
      <c r="K326" s="63"/>
      <c r="L326" s="46" t="str">
        <f t="shared" si="165"/>
        <v/>
      </c>
      <c r="M326" s="46" t="str">
        <f t="shared" si="166"/>
        <v/>
      </c>
      <c r="N326" s="46" t="str">
        <f t="shared" si="167"/>
        <v/>
      </c>
      <c r="O326" s="46" t="str">
        <f t="shared" si="168"/>
        <v/>
      </c>
      <c r="P326" s="63"/>
    </row>
    <row r="327" spans="1:16" x14ac:dyDescent="0.45">
      <c r="A327" s="54"/>
      <c r="E327" s="46" t="str">
        <f t="shared" si="164"/>
        <v/>
      </c>
      <c r="H327" s="63"/>
      <c r="I327" s="63"/>
      <c r="J327" s="63"/>
      <c r="K327" s="63"/>
      <c r="L327" s="46" t="str">
        <f t="shared" si="165"/>
        <v/>
      </c>
      <c r="M327" s="46" t="str">
        <f t="shared" si="166"/>
        <v/>
      </c>
      <c r="N327" s="46" t="str">
        <f t="shared" si="167"/>
        <v/>
      </c>
      <c r="O327" s="46" t="str">
        <f t="shared" si="168"/>
        <v/>
      </c>
      <c r="P327" s="63"/>
    </row>
    <row r="328" spans="1:16" x14ac:dyDescent="0.45">
      <c r="A328" s="54"/>
      <c r="E328" s="46" t="str">
        <f t="shared" si="164"/>
        <v/>
      </c>
      <c r="H328" s="63"/>
      <c r="I328" s="63"/>
      <c r="J328" s="63"/>
      <c r="K328" s="63"/>
      <c r="L328" s="46" t="str">
        <f t="shared" si="165"/>
        <v/>
      </c>
      <c r="M328" s="46" t="str">
        <f t="shared" si="166"/>
        <v/>
      </c>
      <c r="N328" s="46" t="str">
        <f t="shared" si="167"/>
        <v/>
      </c>
      <c r="O328" s="46" t="str">
        <f t="shared" si="168"/>
        <v/>
      </c>
      <c r="P328" s="63"/>
    </row>
    <row r="329" spans="1:16" x14ac:dyDescent="0.45">
      <c r="A329" s="54"/>
      <c r="E329" s="46" t="str">
        <f t="shared" si="164"/>
        <v/>
      </c>
      <c r="H329" s="63"/>
      <c r="I329" s="63"/>
      <c r="J329" s="63"/>
      <c r="K329" s="63"/>
      <c r="L329" s="46" t="str">
        <f t="shared" si="165"/>
        <v/>
      </c>
      <c r="M329" s="46" t="str">
        <f t="shared" si="166"/>
        <v/>
      </c>
      <c r="N329" s="46" t="str">
        <f t="shared" si="167"/>
        <v/>
      </c>
      <c r="O329" s="46" t="str">
        <f t="shared" si="168"/>
        <v/>
      </c>
      <c r="P329" s="63"/>
    </row>
    <row r="330" spans="1:16" x14ac:dyDescent="0.45">
      <c r="A330" s="54"/>
      <c r="E330" s="46" t="str">
        <f t="shared" si="164"/>
        <v/>
      </c>
      <c r="H330" s="63"/>
      <c r="I330" s="63"/>
      <c r="J330" s="63"/>
      <c r="K330" s="63"/>
      <c r="L330" s="46" t="str">
        <f t="shared" si="165"/>
        <v/>
      </c>
      <c r="M330" s="46" t="str">
        <f t="shared" si="166"/>
        <v/>
      </c>
      <c r="N330" s="46" t="str">
        <f t="shared" si="167"/>
        <v/>
      </c>
      <c r="O330" s="46" t="str">
        <f t="shared" si="168"/>
        <v/>
      </c>
      <c r="P330" s="63"/>
    </row>
    <row r="331" spans="1:16" x14ac:dyDescent="0.45">
      <c r="A331" s="54"/>
      <c r="E331" s="46" t="str">
        <f t="shared" si="164"/>
        <v/>
      </c>
      <c r="H331" s="63"/>
      <c r="I331" s="63"/>
      <c r="J331" s="63"/>
      <c r="K331" s="63"/>
      <c r="L331" s="46" t="str">
        <f t="shared" si="165"/>
        <v/>
      </c>
      <c r="M331" s="46" t="str">
        <f t="shared" si="166"/>
        <v/>
      </c>
      <c r="N331" s="46" t="str">
        <f t="shared" si="167"/>
        <v/>
      </c>
      <c r="O331" s="46" t="str">
        <f t="shared" si="168"/>
        <v/>
      </c>
      <c r="P331" s="63"/>
    </row>
    <row r="332" spans="1:16" x14ac:dyDescent="0.45">
      <c r="A332" s="54"/>
      <c r="E332" s="46" t="str">
        <f t="shared" si="164"/>
        <v/>
      </c>
      <c r="H332" s="63"/>
      <c r="I332" s="63"/>
      <c r="J332" s="63"/>
      <c r="K332" s="63"/>
      <c r="L332" s="46" t="str">
        <f t="shared" si="165"/>
        <v/>
      </c>
      <c r="M332" s="46" t="str">
        <f t="shared" si="166"/>
        <v/>
      </c>
      <c r="N332" s="46" t="str">
        <f t="shared" si="167"/>
        <v/>
      </c>
      <c r="O332" s="46" t="str">
        <f t="shared" si="168"/>
        <v/>
      </c>
      <c r="P332" s="63"/>
    </row>
    <row r="333" spans="1:16" x14ac:dyDescent="0.45">
      <c r="A333" s="54"/>
      <c r="E333" s="46" t="str">
        <f t="shared" si="164"/>
        <v/>
      </c>
      <c r="H333" s="63"/>
      <c r="I333" s="63"/>
      <c r="J333" s="63"/>
      <c r="K333" s="63"/>
      <c r="L333" s="46" t="str">
        <f t="shared" si="165"/>
        <v/>
      </c>
      <c r="M333" s="46" t="str">
        <f t="shared" si="166"/>
        <v/>
      </c>
      <c r="N333" s="46" t="str">
        <f t="shared" si="167"/>
        <v/>
      </c>
      <c r="O333" s="46" t="str">
        <f t="shared" si="168"/>
        <v/>
      </c>
      <c r="P333" s="63"/>
    </row>
    <row r="334" spans="1:16" x14ac:dyDescent="0.45">
      <c r="A334" s="54"/>
      <c r="E334" s="46" t="str">
        <f t="shared" si="164"/>
        <v/>
      </c>
      <c r="H334" s="63"/>
      <c r="I334" s="63"/>
      <c r="J334" s="63"/>
      <c r="K334" s="63"/>
      <c r="L334" s="46" t="str">
        <f t="shared" si="165"/>
        <v/>
      </c>
      <c r="M334" s="46" t="str">
        <f t="shared" si="166"/>
        <v/>
      </c>
      <c r="N334" s="46" t="str">
        <f t="shared" si="167"/>
        <v/>
      </c>
      <c r="O334" s="46" t="str">
        <f t="shared" si="168"/>
        <v/>
      </c>
      <c r="P334" s="63"/>
    </row>
    <row r="335" spans="1:16" x14ac:dyDescent="0.45">
      <c r="A335" s="54"/>
      <c r="E335" s="46" t="str">
        <f t="shared" si="164"/>
        <v/>
      </c>
      <c r="H335" s="63"/>
      <c r="I335" s="63"/>
      <c r="J335" s="63"/>
      <c r="K335" s="63"/>
      <c r="L335" s="46" t="str">
        <f t="shared" si="165"/>
        <v/>
      </c>
      <c r="M335" s="46" t="str">
        <f t="shared" si="166"/>
        <v/>
      </c>
      <c r="N335" s="46" t="str">
        <f t="shared" si="167"/>
        <v/>
      </c>
      <c r="O335" s="46" t="str">
        <f t="shared" si="168"/>
        <v/>
      </c>
      <c r="P335" s="63"/>
    </row>
    <row r="336" spans="1:16" x14ac:dyDescent="0.45">
      <c r="A336" s="54"/>
      <c r="E336" s="46" t="str">
        <f t="shared" si="164"/>
        <v/>
      </c>
      <c r="H336" s="63"/>
      <c r="I336" s="63"/>
      <c r="J336" s="63"/>
      <c r="K336" s="63"/>
      <c r="L336" s="46" t="str">
        <f t="shared" si="165"/>
        <v/>
      </c>
      <c r="M336" s="46" t="str">
        <f t="shared" si="166"/>
        <v/>
      </c>
      <c r="N336" s="46" t="str">
        <f t="shared" si="167"/>
        <v/>
      </c>
      <c r="O336" s="46" t="str">
        <f t="shared" si="168"/>
        <v/>
      </c>
      <c r="P336" s="63"/>
    </row>
    <row r="337" spans="1:16" x14ac:dyDescent="0.45">
      <c r="A337" s="54"/>
      <c r="E337" s="46" t="str">
        <f t="shared" si="164"/>
        <v/>
      </c>
      <c r="H337" s="63"/>
      <c r="I337" s="63"/>
      <c r="J337" s="63"/>
      <c r="K337" s="63"/>
      <c r="L337" s="46" t="str">
        <f t="shared" si="165"/>
        <v/>
      </c>
      <c r="M337" s="46" t="str">
        <f t="shared" si="166"/>
        <v/>
      </c>
      <c r="N337" s="46" t="str">
        <f t="shared" si="167"/>
        <v/>
      </c>
      <c r="O337" s="46" t="str">
        <f t="shared" si="168"/>
        <v/>
      </c>
      <c r="P337" s="63"/>
    </row>
    <row r="338" spans="1:16" x14ac:dyDescent="0.45">
      <c r="A338" s="54"/>
      <c r="E338" s="46" t="str">
        <f t="shared" si="164"/>
        <v/>
      </c>
      <c r="H338" s="63"/>
      <c r="I338" s="63"/>
      <c r="J338" s="63"/>
      <c r="K338" s="63"/>
      <c r="L338" s="46" t="str">
        <f t="shared" si="165"/>
        <v/>
      </c>
      <c r="M338" s="46" t="str">
        <f t="shared" si="166"/>
        <v/>
      </c>
      <c r="N338" s="46" t="str">
        <f t="shared" si="167"/>
        <v/>
      </c>
      <c r="O338" s="46" t="str">
        <f t="shared" si="168"/>
        <v/>
      </c>
      <c r="P338" s="63"/>
    </row>
    <row r="339" spans="1:16" x14ac:dyDescent="0.45">
      <c r="A339" s="54"/>
      <c r="E339" s="46" t="str">
        <f t="shared" si="164"/>
        <v/>
      </c>
      <c r="H339" s="63"/>
      <c r="I339" s="63"/>
      <c r="J339" s="63"/>
      <c r="K339" s="63"/>
      <c r="L339" s="46" t="str">
        <f t="shared" si="165"/>
        <v/>
      </c>
      <c r="M339" s="46" t="str">
        <f t="shared" si="166"/>
        <v/>
      </c>
      <c r="N339" s="46" t="str">
        <f t="shared" si="167"/>
        <v/>
      </c>
      <c r="O339" s="46" t="str">
        <f t="shared" si="168"/>
        <v/>
      </c>
      <c r="P339" s="63"/>
    </row>
    <row r="340" spans="1:16" x14ac:dyDescent="0.45">
      <c r="A340" s="54"/>
      <c r="E340" s="46" t="str">
        <f t="shared" si="164"/>
        <v/>
      </c>
      <c r="H340" s="63"/>
      <c r="I340" s="63"/>
      <c r="J340" s="63"/>
      <c r="K340" s="63"/>
      <c r="L340" s="46" t="str">
        <f t="shared" si="165"/>
        <v/>
      </c>
      <c r="M340" s="46" t="str">
        <f t="shared" si="166"/>
        <v/>
      </c>
      <c r="N340" s="46" t="str">
        <f t="shared" si="167"/>
        <v/>
      </c>
      <c r="O340" s="46" t="str">
        <f t="shared" si="168"/>
        <v/>
      </c>
      <c r="P340" s="63"/>
    </row>
    <row r="341" spans="1:16" x14ac:dyDescent="0.45">
      <c r="A341" s="54"/>
      <c r="E341" s="46" t="str">
        <f t="shared" si="164"/>
        <v/>
      </c>
      <c r="H341" s="63"/>
      <c r="I341" s="63"/>
      <c r="J341" s="63"/>
      <c r="K341" s="63"/>
      <c r="L341" s="46" t="str">
        <f t="shared" si="165"/>
        <v/>
      </c>
      <c r="M341" s="46" t="str">
        <f t="shared" si="166"/>
        <v/>
      </c>
      <c r="N341" s="46" t="str">
        <f t="shared" si="167"/>
        <v/>
      </c>
      <c r="O341" s="46" t="str">
        <f t="shared" si="168"/>
        <v/>
      </c>
      <c r="P341" s="63"/>
    </row>
    <row r="342" spans="1:16" x14ac:dyDescent="0.45">
      <c r="A342" s="54"/>
      <c r="E342" s="46" t="str">
        <f t="shared" si="164"/>
        <v/>
      </c>
      <c r="H342" s="63"/>
      <c r="I342" s="63"/>
      <c r="J342" s="63"/>
      <c r="K342" s="63"/>
      <c r="L342" s="46" t="str">
        <f t="shared" si="165"/>
        <v/>
      </c>
      <c r="M342" s="46" t="str">
        <f t="shared" si="166"/>
        <v/>
      </c>
      <c r="N342" s="46" t="str">
        <f t="shared" si="167"/>
        <v/>
      </c>
      <c r="O342" s="46" t="str">
        <f t="shared" si="168"/>
        <v/>
      </c>
      <c r="P342" s="63"/>
    </row>
    <row r="343" spans="1:16" x14ac:dyDescent="0.45">
      <c r="A343" s="54"/>
      <c r="E343" s="46" t="str">
        <f t="shared" si="164"/>
        <v/>
      </c>
      <c r="H343" s="63"/>
      <c r="I343" s="63"/>
      <c r="J343" s="63"/>
      <c r="K343" s="63"/>
      <c r="L343" s="46" t="str">
        <f t="shared" si="165"/>
        <v/>
      </c>
      <c r="M343" s="46" t="str">
        <f t="shared" si="166"/>
        <v/>
      </c>
      <c r="N343" s="46" t="str">
        <f t="shared" si="167"/>
        <v/>
      </c>
      <c r="O343" s="46" t="str">
        <f t="shared" si="168"/>
        <v/>
      </c>
      <c r="P343" s="63"/>
    </row>
    <row r="344" spans="1:16" x14ac:dyDescent="0.45">
      <c r="A344" s="54"/>
      <c r="E344" s="46" t="str">
        <f t="shared" si="164"/>
        <v/>
      </c>
      <c r="H344" s="63"/>
      <c r="I344" s="63"/>
      <c r="J344" s="63"/>
      <c r="K344" s="63"/>
      <c r="L344" s="46" t="str">
        <f t="shared" si="165"/>
        <v/>
      </c>
      <c r="M344" s="46" t="str">
        <f t="shared" si="166"/>
        <v/>
      </c>
      <c r="N344" s="46" t="str">
        <f t="shared" si="167"/>
        <v/>
      </c>
      <c r="O344" s="46" t="str">
        <f t="shared" si="168"/>
        <v/>
      </c>
      <c r="P344" s="63"/>
    </row>
    <row r="345" spans="1:16" x14ac:dyDescent="0.45">
      <c r="A345" s="54"/>
      <c r="E345" s="46" t="str">
        <f t="shared" si="164"/>
        <v/>
      </c>
      <c r="H345" s="63"/>
      <c r="I345" s="63"/>
      <c r="J345" s="63"/>
      <c r="K345" s="63"/>
      <c r="L345" s="46" t="str">
        <f t="shared" si="165"/>
        <v/>
      </c>
      <c r="M345" s="46" t="str">
        <f t="shared" si="166"/>
        <v/>
      </c>
      <c r="N345" s="46" t="str">
        <f t="shared" si="167"/>
        <v/>
      </c>
      <c r="O345" s="46" t="str">
        <f t="shared" si="168"/>
        <v/>
      </c>
      <c r="P345" s="63"/>
    </row>
    <row r="346" spans="1:16" x14ac:dyDescent="0.45">
      <c r="A346" s="54"/>
      <c r="E346" s="46" t="str">
        <f t="shared" si="164"/>
        <v/>
      </c>
      <c r="H346" s="63"/>
      <c r="I346" s="63"/>
      <c r="J346" s="63"/>
      <c r="K346" s="63"/>
      <c r="L346" s="46" t="str">
        <f t="shared" si="165"/>
        <v/>
      </c>
      <c r="M346" s="46" t="str">
        <f t="shared" si="166"/>
        <v/>
      </c>
      <c r="N346" s="46" t="str">
        <f t="shared" si="167"/>
        <v/>
      </c>
      <c r="O346" s="46" t="str">
        <f t="shared" si="168"/>
        <v/>
      </c>
      <c r="P346" s="63"/>
    </row>
    <row r="347" spans="1:16" x14ac:dyDescent="0.45">
      <c r="A347" s="54"/>
      <c r="E347" s="46" t="str">
        <f t="shared" si="164"/>
        <v/>
      </c>
      <c r="H347" s="63"/>
      <c r="I347" s="63"/>
      <c r="J347" s="63"/>
      <c r="K347" s="63"/>
      <c r="L347" s="46" t="str">
        <f t="shared" si="165"/>
        <v/>
      </c>
      <c r="M347" s="46" t="str">
        <f t="shared" si="166"/>
        <v/>
      </c>
      <c r="N347" s="46" t="str">
        <f t="shared" si="167"/>
        <v/>
      </c>
      <c r="O347" s="46" t="str">
        <f t="shared" si="168"/>
        <v/>
      </c>
      <c r="P347" s="63"/>
    </row>
    <row r="348" spans="1:16" x14ac:dyDescent="0.45">
      <c r="A348" s="54"/>
      <c r="E348" s="46" t="str">
        <f t="shared" si="164"/>
        <v/>
      </c>
      <c r="H348" s="63"/>
      <c r="I348" s="63"/>
      <c r="J348" s="63"/>
      <c r="K348" s="63"/>
      <c r="L348" s="46" t="str">
        <f t="shared" si="165"/>
        <v/>
      </c>
      <c r="M348" s="46" t="str">
        <f t="shared" si="166"/>
        <v/>
      </c>
      <c r="N348" s="46" t="str">
        <f t="shared" si="167"/>
        <v/>
      </c>
      <c r="O348" s="46" t="str">
        <f t="shared" si="168"/>
        <v/>
      </c>
      <c r="P348" s="63"/>
    </row>
    <row r="349" spans="1:16" x14ac:dyDescent="0.45">
      <c r="A349" s="54"/>
      <c r="E349" s="46" t="str">
        <f t="shared" si="164"/>
        <v/>
      </c>
      <c r="H349" s="63"/>
      <c r="I349" s="63"/>
      <c r="J349" s="63"/>
      <c r="K349" s="63"/>
      <c r="L349" s="46" t="str">
        <f t="shared" si="165"/>
        <v/>
      </c>
      <c r="M349" s="46" t="str">
        <f t="shared" si="166"/>
        <v/>
      </c>
      <c r="N349" s="46" t="str">
        <f t="shared" si="167"/>
        <v/>
      </c>
      <c r="O349" s="46" t="str">
        <f t="shared" si="168"/>
        <v/>
      </c>
      <c r="P349" s="63"/>
    </row>
    <row r="350" spans="1:16" x14ac:dyDescent="0.45">
      <c r="A350" s="54"/>
      <c r="E350" s="46" t="str">
        <f t="shared" si="164"/>
        <v/>
      </c>
      <c r="H350" s="63"/>
      <c r="I350" s="63"/>
      <c r="J350" s="63"/>
      <c r="K350" s="63"/>
      <c r="L350" s="46" t="str">
        <f t="shared" si="165"/>
        <v/>
      </c>
      <c r="M350" s="46" t="str">
        <f t="shared" si="166"/>
        <v/>
      </c>
      <c r="N350" s="46" t="str">
        <f t="shared" si="167"/>
        <v/>
      </c>
      <c r="O350" s="46" t="str">
        <f t="shared" si="168"/>
        <v/>
      </c>
      <c r="P350" s="63"/>
    </row>
    <row r="351" spans="1:16" x14ac:dyDescent="0.45">
      <c r="A351" s="54"/>
      <c r="E351" s="46" t="str">
        <f t="shared" si="164"/>
        <v/>
      </c>
      <c r="H351" s="63"/>
      <c r="I351" s="63"/>
      <c r="J351" s="63"/>
      <c r="K351" s="63"/>
      <c r="L351" s="46" t="str">
        <f t="shared" si="165"/>
        <v/>
      </c>
      <c r="M351" s="46" t="str">
        <f t="shared" si="166"/>
        <v/>
      </c>
      <c r="N351" s="46" t="str">
        <f t="shared" si="167"/>
        <v/>
      </c>
      <c r="O351" s="46" t="str">
        <f t="shared" si="168"/>
        <v/>
      </c>
      <c r="P351" s="63"/>
    </row>
    <row r="352" spans="1:16" x14ac:dyDescent="0.45">
      <c r="A352" s="54"/>
      <c r="E352" s="46" t="str">
        <f t="shared" si="164"/>
        <v/>
      </c>
      <c r="H352" s="63"/>
      <c r="I352" s="63"/>
      <c r="J352" s="63"/>
      <c r="K352" s="63"/>
      <c r="L352" s="46" t="str">
        <f t="shared" si="165"/>
        <v/>
      </c>
      <c r="M352" s="46" t="str">
        <f t="shared" si="166"/>
        <v/>
      </c>
      <c r="N352" s="46" t="str">
        <f t="shared" si="167"/>
        <v/>
      </c>
      <c r="O352" s="46" t="str">
        <f t="shared" si="168"/>
        <v/>
      </c>
      <c r="P352" s="63"/>
    </row>
    <row r="353" spans="1:16" x14ac:dyDescent="0.45">
      <c r="A353" s="54"/>
      <c r="E353" s="46" t="str">
        <f t="shared" si="164"/>
        <v/>
      </c>
      <c r="H353" s="63"/>
      <c r="I353" s="63"/>
      <c r="J353" s="63"/>
      <c r="K353" s="63"/>
      <c r="L353" s="46" t="str">
        <f t="shared" si="165"/>
        <v/>
      </c>
      <c r="M353" s="46" t="str">
        <f t="shared" si="166"/>
        <v/>
      </c>
      <c r="N353" s="46" t="str">
        <f t="shared" si="167"/>
        <v/>
      </c>
      <c r="O353" s="46" t="str">
        <f t="shared" si="168"/>
        <v/>
      </c>
      <c r="P353" s="63"/>
    </row>
    <row r="354" spans="1:16" x14ac:dyDescent="0.45">
      <c r="A354" s="54"/>
      <c r="E354" s="46" t="str">
        <f t="shared" si="164"/>
        <v/>
      </c>
      <c r="H354" s="63"/>
      <c r="I354" s="63"/>
      <c r="J354" s="63"/>
      <c r="K354" s="63"/>
      <c r="L354" s="46" t="str">
        <f t="shared" si="165"/>
        <v/>
      </c>
      <c r="M354" s="46" t="str">
        <f t="shared" si="166"/>
        <v/>
      </c>
      <c r="N354" s="46" t="str">
        <f t="shared" si="167"/>
        <v/>
      </c>
      <c r="O354" s="46" t="str">
        <f t="shared" si="168"/>
        <v/>
      </c>
      <c r="P354" s="63"/>
    </row>
    <row r="355" spans="1:16" x14ac:dyDescent="0.45">
      <c r="A355" s="54"/>
      <c r="E355" s="46" t="str">
        <f t="shared" si="164"/>
        <v/>
      </c>
      <c r="H355" s="63"/>
      <c r="I355" s="63"/>
      <c r="J355" s="63"/>
      <c r="K355" s="63"/>
      <c r="L355" s="46" t="str">
        <f t="shared" si="165"/>
        <v/>
      </c>
      <c r="M355" s="46" t="str">
        <f t="shared" si="166"/>
        <v/>
      </c>
      <c r="N355" s="46" t="str">
        <f t="shared" si="167"/>
        <v/>
      </c>
      <c r="O355" s="46" t="str">
        <f t="shared" si="168"/>
        <v/>
      </c>
      <c r="P355" s="63"/>
    </row>
    <row r="356" spans="1:16" x14ac:dyDescent="0.45">
      <c r="A356" s="54"/>
      <c r="E356" s="46" t="str">
        <f t="shared" si="164"/>
        <v/>
      </c>
      <c r="H356" s="63"/>
      <c r="I356" s="63"/>
      <c r="J356" s="63"/>
      <c r="K356" s="63"/>
      <c r="L356" s="46" t="str">
        <f t="shared" si="165"/>
        <v/>
      </c>
      <c r="M356" s="46" t="str">
        <f t="shared" si="166"/>
        <v/>
      </c>
      <c r="N356" s="46" t="str">
        <f t="shared" si="167"/>
        <v/>
      </c>
      <c r="O356" s="46" t="str">
        <f t="shared" si="168"/>
        <v/>
      </c>
      <c r="P356" s="63"/>
    </row>
    <row r="357" spans="1:16" x14ac:dyDescent="0.45">
      <c r="A357" s="54"/>
      <c r="E357" s="46" t="str">
        <f t="shared" si="164"/>
        <v/>
      </c>
      <c r="H357" s="63"/>
      <c r="I357" s="63"/>
      <c r="J357" s="63"/>
      <c r="K357" s="63"/>
      <c r="L357" s="46" t="str">
        <f t="shared" si="165"/>
        <v/>
      </c>
      <c r="M357" s="46" t="str">
        <f t="shared" si="166"/>
        <v/>
      </c>
      <c r="N357" s="46" t="str">
        <f t="shared" si="167"/>
        <v/>
      </c>
      <c r="O357" s="46" t="str">
        <f t="shared" si="168"/>
        <v/>
      </c>
      <c r="P357" s="63"/>
    </row>
    <row r="358" spans="1:16" x14ac:dyDescent="0.45">
      <c r="A358" s="54"/>
      <c r="E358" s="46" t="str">
        <f t="shared" si="164"/>
        <v/>
      </c>
      <c r="H358" s="63"/>
      <c r="I358" s="63"/>
      <c r="J358" s="63"/>
      <c r="K358" s="63"/>
      <c r="L358" s="46" t="str">
        <f t="shared" si="165"/>
        <v/>
      </c>
      <c r="M358" s="46" t="str">
        <f t="shared" si="166"/>
        <v/>
      </c>
      <c r="N358" s="46" t="str">
        <f t="shared" si="167"/>
        <v/>
      </c>
      <c r="O358" s="46" t="str">
        <f t="shared" si="168"/>
        <v/>
      </c>
      <c r="P358" s="63"/>
    </row>
    <row r="359" spans="1:16" x14ac:dyDescent="0.45">
      <c r="A359" s="54"/>
      <c r="E359" s="46" t="str">
        <f t="shared" si="164"/>
        <v/>
      </c>
      <c r="H359" s="63"/>
      <c r="I359" s="63"/>
      <c r="J359" s="63"/>
      <c r="K359" s="63"/>
      <c r="L359" s="46" t="str">
        <f t="shared" si="165"/>
        <v/>
      </c>
      <c r="M359" s="46" t="str">
        <f t="shared" si="166"/>
        <v/>
      </c>
      <c r="N359" s="46" t="str">
        <f t="shared" si="167"/>
        <v/>
      </c>
      <c r="O359" s="46" t="str">
        <f t="shared" si="168"/>
        <v/>
      </c>
      <c r="P359" s="63"/>
    </row>
    <row r="360" spans="1:16" x14ac:dyDescent="0.45">
      <c r="A360" s="54"/>
      <c r="E360" s="46" t="str">
        <f t="shared" si="164"/>
        <v/>
      </c>
      <c r="H360" s="63"/>
      <c r="I360" s="63"/>
      <c r="J360" s="63"/>
      <c r="K360" s="63"/>
      <c r="L360" s="46" t="str">
        <f t="shared" si="165"/>
        <v/>
      </c>
      <c r="M360" s="46" t="str">
        <f t="shared" si="166"/>
        <v/>
      </c>
      <c r="N360" s="46" t="str">
        <f t="shared" si="167"/>
        <v/>
      </c>
      <c r="O360" s="46" t="str">
        <f t="shared" si="168"/>
        <v/>
      </c>
      <c r="P360" s="63"/>
    </row>
    <row r="361" spans="1:16" x14ac:dyDescent="0.45">
      <c r="A361" s="54"/>
      <c r="E361" s="46" t="str">
        <f t="shared" si="164"/>
        <v/>
      </c>
      <c r="H361" s="63"/>
      <c r="I361" s="63"/>
      <c r="J361" s="63"/>
      <c r="K361" s="63"/>
      <c r="L361" s="46" t="str">
        <f t="shared" si="165"/>
        <v/>
      </c>
      <c r="M361" s="46" t="str">
        <f t="shared" si="166"/>
        <v/>
      </c>
      <c r="N361" s="46" t="str">
        <f t="shared" si="167"/>
        <v/>
      </c>
      <c r="O361" s="46" t="str">
        <f t="shared" si="168"/>
        <v/>
      </c>
      <c r="P361" s="63"/>
    </row>
    <row r="362" spans="1:16" x14ac:dyDescent="0.45">
      <c r="A362" s="54"/>
      <c r="E362" s="46" t="str">
        <f t="shared" si="164"/>
        <v/>
      </c>
      <c r="H362" s="63"/>
      <c r="I362" s="63"/>
      <c r="J362" s="63"/>
      <c r="K362" s="63"/>
      <c r="L362" s="46" t="str">
        <f t="shared" si="165"/>
        <v/>
      </c>
      <c r="M362" s="46" t="str">
        <f t="shared" si="166"/>
        <v/>
      </c>
      <c r="N362" s="46" t="str">
        <f t="shared" si="167"/>
        <v/>
      </c>
      <c r="O362" s="46" t="str">
        <f t="shared" si="168"/>
        <v/>
      </c>
      <c r="P362" s="63"/>
    </row>
    <row r="363" spans="1:16" x14ac:dyDescent="0.45">
      <c r="A363" s="54"/>
      <c r="E363" s="46" t="str">
        <f t="shared" si="164"/>
        <v/>
      </c>
      <c r="H363" s="63"/>
      <c r="I363" s="63"/>
      <c r="J363" s="63"/>
      <c r="K363" s="63"/>
      <c r="L363" s="46" t="str">
        <f t="shared" si="165"/>
        <v/>
      </c>
      <c r="M363" s="46" t="str">
        <f t="shared" si="166"/>
        <v/>
      </c>
      <c r="N363" s="46" t="str">
        <f t="shared" si="167"/>
        <v/>
      </c>
      <c r="O363" s="46" t="str">
        <f t="shared" si="168"/>
        <v/>
      </c>
      <c r="P363" s="63"/>
    </row>
    <row r="364" spans="1:16" x14ac:dyDescent="0.45">
      <c r="A364" s="54"/>
      <c r="E364" s="46" t="str">
        <f t="shared" si="164"/>
        <v/>
      </c>
      <c r="H364" s="63"/>
      <c r="I364" s="63"/>
      <c r="J364" s="63"/>
      <c r="K364" s="63"/>
      <c r="L364" s="46" t="str">
        <f t="shared" si="165"/>
        <v/>
      </c>
      <c r="M364" s="46" t="str">
        <f t="shared" si="166"/>
        <v/>
      </c>
      <c r="N364" s="46" t="str">
        <f t="shared" si="167"/>
        <v/>
      </c>
      <c r="O364" s="46" t="str">
        <f t="shared" si="168"/>
        <v/>
      </c>
      <c r="P364" s="63"/>
    </row>
    <row r="365" spans="1:16" x14ac:dyDescent="0.45">
      <c r="A365" s="54"/>
      <c r="E365" s="46" t="str">
        <f t="shared" si="164"/>
        <v/>
      </c>
      <c r="H365" s="63"/>
      <c r="I365" s="63"/>
      <c r="J365" s="63"/>
      <c r="K365" s="63"/>
      <c r="L365" s="46" t="str">
        <f t="shared" si="165"/>
        <v/>
      </c>
      <c r="M365" s="46" t="str">
        <f t="shared" si="166"/>
        <v/>
      </c>
      <c r="N365" s="46" t="str">
        <f t="shared" si="167"/>
        <v/>
      </c>
      <c r="O365" s="46" t="str">
        <f t="shared" si="168"/>
        <v/>
      </c>
      <c r="P365" s="63"/>
    </row>
    <row r="366" spans="1:16" x14ac:dyDescent="0.45">
      <c r="A366" s="54"/>
      <c r="E366" s="46" t="str">
        <f t="shared" si="164"/>
        <v/>
      </c>
      <c r="H366" s="63"/>
      <c r="I366" s="63"/>
      <c r="J366" s="63"/>
      <c r="K366" s="63"/>
      <c r="L366" s="46" t="str">
        <f t="shared" si="165"/>
        <v/>
      </c>
      <c r="M366" s="46" t="str">
        <f t="shared" si="166"/>
        <v/>
      </c>
      <c r="N366" s="46" t="str">
        <f t="shared" si="167"/>
        <v/>
      </c>
      <c r="O366" s="46" t="str">
        <f t="shared" si="168"/>
        <v/>
      </c>
      <c r="P366" s="63"/>
    </row>
    <row r="367" spans="1:16" x14ac:dyDescent="0.45">
      <c r="A367" s="54"/>
      <c r="E367" s="46" t="str">
        <f t="shared" si="164"/>
        <v/>
      </c>
      <c r="H367" s="63"/>
      <c r="I367" s="63"/>
      <c r="J367" s="63"/>
      <c r="K367" s="63"/>
      <c r="L367" s="46" t="str">
        <f t="shared" si="165"/>
        <v/>
      </c>
      <c r="M367" s="46" t="str">
        <f t="shared" si="166"/>
        <v/>
      </c>
      <c r="N367" s="46" t="str">
        <f t="shared" si="167"/>
        <v/>
      </c>
      <c r="O367" s="46" t="str">
        <f t="shared" si="168"/>
        <v/>
      </c>
      <c r="P367" s="63"/>
    </row>
    <row r="368" spans="1:16" x14ac:dyDescent="0.45">
      <c r="A368" s="54"/>
      <c r="E368" s="46" t="str">
        <f t="shared" si="164"/>
        <v/>
      </c>
      <c r="H368" s="63"/>
      <c r="I368" s="63"/>
      <c r="J368" s="63"/>
      <c r="K368" s="63"/>
      <c r="L368" s="46" t="str">
        <f t="shared" si="165"/>
        <v/>
      </c>
      <c r="M368" s="46" t="str">
        <f t="shared" si="166"/>
        <v/>
      </c>
      <c r="N368" s="46" t="str">
        <f t="shared" si="167"/>
        <v/>
      </c>
      <c r="O368" s="46" t="str">
        <f t="shared" si="168"/>
        <v/>
      </c>
      <c r="P368" s="63"/>
    </row>
    <row r="369" spans="1:16" x14ac:dyDescent="0.45">
      <c r="A369" s="54"/>
      <c r="E369" s="46" t="str">
        <f t="shared" si="164"/>
        <v/>
      </c>
      <c r="H369" s="63"/>
      <c r="I369" s="63"/>
      <c r="J369" s="63"/>
      <c r="K369" s="63"/>
      <c r="L369" s="46" t="str">
        <f t="shared" si="165"/>
        <v/>
      </c>
      <c r="M369" s="46" t="str">
        <f t="shared" si="166"/>
        <v/>
      </c>
      <c r="N369" s="46" t="str">
        <f t="shared" si="167"/>
        <v/>
      </c>
      <c r="O369" s="46" t="str">
        <f t="shared" si="168"/>
        <v/>
      </c>
      <c r="P369" s="63"/>
    </row>
    <row r="370" spans="1:16" x14ac:dyDescent="0.45">
      <c r="A370" s="54"/>
      <c r="E370" s="46" t="str">
        <f t="shared" si="164"/>
        <v/>
      </c>
      <c r="H370" s="63"/>
      <c r="I370" s="63"/>
      <c r="J370" s="63"/>
      <c r="K370" s="63"/>
      <c r="L370" s="46" t="str">
        <f t="shared" si="165"/>
        <v/>
      </c>
      <c r="M370" s="46" t="str">
        <f t="shared" si="166"/>
        <v/>
      </c>
      <c r="N370" s="46" t="str">
        <f t="shared" si="167"/>
        <v/>
      </c>
      <c r="O370" s="46" t="str">
        <f t="shared" si="168"/>
        <v/>
      </c>
      <c r="P370" s="63"/>
    </row>
    <row r="371" spans="1:16" x14ac:dyDescent="0.45">
      <c r="A371" s="54"/>
      <c r="E371" s="46" t="str">
        <f t="shared" si="164"/>
        <v/>
      </c>
      <c r="H371" s="63"/>
      <c r="I371" s="63"/>
      <c r="J371" s="63"/>
      <c r="K371" s="63"/>
      <c r="L371" s="46" t="str">
        <f t="shared" si="165"/>
        <v/>
      </c>
      <c r="M371" s="46" t="str">
        <f t="shared" si="166"/>
        <v/>
      </c>
      <c r="N371" s="46" t="str">
        <f t="shared" si="167"/>
        <v/>
      </c>
      <c r="O371" s="46" t="str">
        <f t="shared" si="168"/>
        <v/>
      </c>
      <c r="P371" s="63"/>
    </row>
    <row r="372" spans="1:16" x14ac:dyDescent="0.45">
      <c r="A372" s="54"/>
      <c r="E372" s="46" t="str">
        <f t="shared" si="164"/>
        <v/>
      </c>
      <c r="H372" s="63"/>
      <c r="I372" s="63"/>
      <c r="J372" s="63"/>
      <c r="K372" s="63"/>
      <c r="L372" s="46" t="str">
        <f t="shared" si="165"/>
        <v/>
      </c>
      <c r="M372" s="46" t="str">
        <f t="shared" si="166"/>
        <v/>
      </c>
      <c r="N372" s="46" t="str">
        <f t="shared" si="167"/>
        <v/>
      </c>
      <c r="O372" s="46" t="str">
        <f t="shared" si="168"/>
        <v/>
      </c>
      <c r="P372" s="63"/>
    </row>
    <row r="373" spans="1:16" x14ac:dyDescent="0.45">
      <c r="A373" s="54"/>
      <c r="E373" s="46" t="str">
        <f t="shared" si="164"/>
        <v/>
      </c>
      <c r="H373" s="63"/>
      <c r="I373" s="63"/>
      <c r="J373" s="63"/>
      <c r="K373" s="63"/>
      <c r="L373" s="46" t="str">
        <f t="shared" si="165"/>
        <v/>
      </c>
      <c r="M373" s="46" t="str">
        <f t="shared" si="166"/>
        <v/>
      </c>
      <c r="N373" s="46" t="str">
        <f t="shared" si="167"/>
        <v/>
      </c>
      <c r="O373" s="46" t="str">
        <f t="shared" si="168"/>
        <v/>
      </c>
      <c r="P373" s="63"/>
    </row>
    <row r="374" spans="1:16" x14ac:dyDescent="0.45">
      <c r="A374" s="54"/>
      <c r="E374" s="46" t="str">
        <f t="shared" si="164"/>
        <v/>
      </c>
      <c r="H374" s="63"/>
      <c r="I374" s="63"/>
      <c r="J374" s="63"/>
      <c r="K374" s="63"/>
      <c r="L374" s="46" t="str">
        <f t="shared" si="165"/>
        <v/>
      </c>
      <c r="M374" s="46" t="str">
        <f t="shared" si="166"/>
        <v/>
      </c>
      <c r="N374" s="46" t="str">
        <f t="shared" si="167"/>
        <v/>
      </c>
      <c r="O374" s="46" t="str">
        <f t="shared" si="168"/>
        <v/>
      </c>
      <c r="P374" s="63"/>
    </row>
    <row r="375" spans="1:16" x14ac:dyDescent="0.45">
      <c r="A375" s="54"/>
      <c r="E375" s="46" t="str">
        <f t="shared" si="164"/>
        <v/>
      </c>
      <c r="H375" s="63"/>
      <c r="I375" s="63"/>
      <c r="J375" s="63"/>
      <c r="K375" s="63"/>
      <c r="L375" s="46" t="str">
        <f t="shared" si="165"/>
        <v/>
      </c>
      <c r="M375" s="46" t="str">
        <f t="shared" si="166"/>
        <v/>
      </c>
      <c r="N375" s="46" t="str">
        <f t="shared" si="167"/>
        <v/>
      </c>
      <c r="O375" s="46" t="str">
        <f t="shared" si="168"/>
        <v/>
      </c>
      <c r="P375" s="63"/>
    </row>
    <row r="376" spans="1:16" x14ac:dyDescent="0.45">
      <c r="A376" s="54"/>
      <c r="E376" s="46" t="str">
        <f t="shared" si="164"/>
        <v/>
      </c>
      <c r="H376" s="63"/>
      <c r="I376" s="63"/>
      <c r="J376" s="63"/>
      <c r="K376" s="63"/>
      <c r="L376" s="46" t="str">
        <f t="shared" si="165"/>
        <v/>
      </c>
      <c r="M376" s="46" t="str">
        <f t="shared" si="166"/>
        <v/>
      </c>
      <c r="N376" s="46" t="str">
        <f t="shared" si="167"/>
        <v/>
      </c>
      <c r="O376" s="46" t="str">
        <f t="shared" si="168"/>
        <v/>
      </c>
      <c r="P376" s="63"/>
    </row>
    <row r="377" spans="1:16" x14ac:dyDescent="0.45">
      <c r="A377" s="54"/>
      <c r="E377" s="46" t="str">
        <f t="shared" si="164"/>
        <v/>
      </c>
      <c r="H377" s="63"/>
      <c r="I377" s="63"/>
      <c r="J377" s="63"/>
      <c r="K377" s="63"/>
      <c r="L377" s="46" t="str">
        <f t="shared" si="165"/>
        <v/>
      </c>
      <c r="M377" s="46" t="str">
        <f t="shared" si="166"/>
        <v/>
      </c>
      <c r="N377" s="46" t="str">
        <f t="shared" si="167"/>
        <v/>
      </c>
      <c r="O377" s="46" t="str">
        <f t="shared" si="168"/>
        <v/>
      </c>
      <c r="P377" s="63"/>
    </row>
    <row r="378" spans="1:16" x14ac:dyDescent="0.45">
      <c r="A378" s="54"/>
      <c r="E378" s="46" t="str">
        <f t="shared" si="164"/>
        <v/>
      </c>
      <c r="H378" s="63"/>
      <c r="I378" s="63"/>
      <c r="J378" s="63"/>
      <c r="K378" s="63"/>
      <c r="L378" s="46" t="str">
        <f t="shared" si="165"/>
        <v/>
      </c>
      <c r="M378" s="46" t="str">
        <f t="shared" si="166"/>
        <v/>
      </c>
      <c r="N378" s="46" t="str">
        <f t="shared" si="167"/>
        <v/>
      </c>
      <c r="O378" s="46" t="str">
        <f t="shared" si="168"/>
        <v/>
      </c>
      <c r="P378" s="63"/>
    </row>
    <row r="379" spans="1:16" x14ac:dyDescent="0.45">
      <c r="A379" s="54"/>
      <c r="E379" s="46" t="str">
        <f t="shared" si="164"/>
        <v/>
      </c>
      <c r="H379" s="63"/>
      <c r="I379" s="63"/>
      <c r="J379" s="63"/>
      <c r="K379" s="63"/>
      <c r="L379" s="46" t="str">
        <f t="shared" si="165"/>
        <v/>
      </c>
      <c r="M379" s="46" t="str">
        <f t="shared" si="166"/>
        <v/>
      </c>
      <c r="N379" s="46" t="str">
        <f t="shared" si="167"/>
        <v/>
      </c>
      <c r="O379" s="46" t="str">
        <f t="shared" si="168"/>
        <v/>
      </c>
      <c r="P379" s="63"/>
    </row>
    <row r="380" spans="1:16" x14ac:dyDescent="0.45">
      <c r="A380" s="54"/>
      <c r="E380" s="46" t="str">
        <f t="shared" si="164"/>
        <v/>
      </c>
      <c r="H380" s="63"/>
      <c r="I380" s="63"/>
      <c r="J380" s="63"/>
      <c r="K380" s="63"/>
      <c r="L380" s="46" t="str">
        <f t="shared" si="165"/>
        <v/>
      </c>
      <c r="M380" s="46" t="str">
        <f t="shared" si="166"/>
        <v/>
      </c>
      <c r="N380" s="46" t="str">
        <f t="shared" si="167"/>
        <v/>
      </c>
      <c r="O380" s="46" t="str">
        <f t="shared" si="168"/>
        <v/>
      </c>
      <c r="P380" s="63"/>
    </row>
    <row r="381" spans="1:16" x14ac:dyDescent="0.45">
      <c r="A381" s="54"/>
      <c r="E381" s="46" t="str">
        <f t="shared" si="164"/>
        <v/>
      </c>
      <c r="H381" s="63"/>
      <c r="I381" s="63"/>
      <c r="J381" s="63"/>
      <c r="K381" s="63"/>
      <c r="L381" s="46" t="str">
        <f t="shared" si="165"/>
        <v/>
      </c>
      <c r="M381" s="46" t="str">
        <f t="shared" si="166"/>
        <v/>
      </c>
      <c r="N381" s="46" t="str">
        <f t="shared" si="167"/>
        <v/>
      </c>
      <c r="O381" s="46" t="str">
        <f t="shared" si="168"/>
        <v/>
      </c>
      <c r="P381" s="63"/>
    </row>
    <row r="382" spans="1:16" x14ac:dyDescent="0.45">
      <c r="A382" s="54"/>
      <c r="E382" s="46" t="str">
        <f t="shared" si="164"/>
        <v/>
      </c>
      <c r="H382" s="63"/>
      <c r="I382" s="63"/>
      <c r="J382" s="63"/>
      <c r="K382" s="63"/>
      <c r="L382" s="46" t="str">
        <f t="shared" si="165"/>
        <v/>
      </c>
      <c r="M382" s="46" t="str">
        <f t="shared" si="166"/>
        <v/>
      </c>
      <c r="N382" s="46" t="str">
        <f t="shared" si="167"/>
        <v/>
      </c>
      <c r="O382" s="46" t="str">
        <f t="shared" si="168"/>
        <v/>
      </c>
      <c r="P382" s="63"/>
    </row>
    <row r="383" spans="1:16" x14ac:dyDescent="0.45">
      <c r="A383" s="54"/>
      <c r="E383" s="46" t="str">
        <f t="shared" si="164"/>
        <v/>
      </c>
      <c r="H383" s="63"/>
      <c r="I383" s="63"/>
      <c r="J383" s="63"/>
      <c r="K383" s="63"/>
      <c r="L383" s="46" t="str">
        <f t="shared" si="165"/>
        <v/>
      </c>
      <c r="M383" s="46" t="str">
        <f t="shared" si="166"/>
        <v/>
      </c>
      <c r="N383" s="46" t="str">
        <f t="shared" si="167"/>
        <v/>
      </c>
      <c r="O383" s="46" t="str">
        <f t="shared" si="168"/>
        <v/>
      </c>
      <c r="P383" s="63"/>
    </row>
    <row r="384" spans="1:16" x14ac:dyDescent="0.45">
      <c r="A384" s="54"/>
      <c r="E384" s="46" t="str">
        <f t="shared" si="164"/>
        <v/>
      </c>
      <c r="H384" s="63"/>
      <c r="I384" s="63"/>
      <c r="J384" s="63"/>
      <c r="K384" s="63"/>
      <c r="L384" s="46" t="str">
        <f t="shared" si="165"/>
        <v/>
      </c>
      <c r="M384" s="46" t="str">
        <f t="shared" si="166"/>
        <v/>
      </c>
      <c r="N384" s="46" t="str">
        <f t="shared" si="167"/>
        <v/>
      </c>
      <c r="O384" s="46" t="str">
        <f t="shared" si="168"/>
        <v/>
      </c>
      <c r="P384" s="63"/>
    </row>
    <row r="385" spans="1:16" x14ac:dyDescent="0.45">
      <c r="A385" s="54"/>
      <c r="E385" s="46" t="str">
        <f t="shared" si="164"/>
        <v/>
      </c>
      <c r="H385" s="63"/>
      <c r="I385" s="63"/>
      <c r="J385" s="63"/>
      <c r="K385" s="63"/>
      <c r="L385" s="46" t="str">
        <f t="shared" si="165"/>
        <v/>
      </c>
      <c r="M385" s="46" t="str">
        <f t="shared" si="166"/>
        <v/>
      </c>
      <c r="N385" s="46" t="str">
        <f t="shared" si="167"/>
        <v/>
      </c>
      <c r="O385" s="46" t="str">
        <f t="shared" si="168"/>
        <v/>
      </c>
      <c r="P385" s="63"/>
    </row>
    <row r="386" spans="1:16" x14ac:dyDescent="0.45">
      <c r="A386" s="54"/>
      <c r="E386" s="46" t="str">
        <f t="shared" si="164"/>
        <v/>
      </c>
      <c r="H386" s="63"/>
      <c r="I386" s="63"/>
      <c r="J386" s="63"/>
      <c r="K386" s="63"/>
      <c r="L386" s="46" t="str">
        <f t="shared" si="165"/>
        <v/>
      </c>
      <c r="M386" s="46" t="str">
        <f t="shared" si="166"/>
        <v/>
      </c>
      <c r="N386" s="46" t="str">
        <f t="shared" si="167"/>
        <v/>
      </c>
      <c r="O386" s="46" t="str">
        <f t="shared" si="168"/>
        <v/>
      </c>
      <c r="P386" s="63"/>
    </row>
    <row r="387" spans="1:16" x14ac:dyDescent="0.45">
      <c r="A387" s="54"/>
      <c r="E387" s="46" t="str">
        <f t="shared" si="164"/>
        <v/>
      </c>
      <c r="H387" s="63"/>
      <c r="I387" s="63"/>
      <c r="J387" s="63"/>
      <c r="K387" s="63"/>
      <c r="L387" s="46" t="str">
        <f t="shared" si="165"/>
        <v/>
      </c>
      <c r="M387" s="46" t="str">
        <f t="shared" si="166"/>
        <v/>
      </c>
      <c r="N387" s="46" t="str">
        <f t="shared" si="167"/>
        <v/>
      </c>
      <c r="O387" s="46" t="str">
        <f t="shared" si="168"/>
        <v/>
      </c>
      <c r="P387" s="63"/>
    </row>
    <row r="388" spans="1:16" x14ac:dyDescent="0.45">
      <c r="A388" s="54"/>
      <c r="H388" s="63"/>
      <c r="I388" s="63"/>
      <c r="J388" s="63"/>
      <c r="K388" s="63"/>
      <c r="L388" s="63"/>
      <c r="M388" s="63"/>
      <c r="N388" s="63"/>
      <c r="O388" s="63"/>
      <c r="P388" s="63"/>
    </row>
  </sheetData>
  <sheetProtection selectLockedCells="1"/>
  <mergeCells count="10">
    <mergeCell ref="T98:V98"/>
    <mergeCell ref="T3:V3"/>
    <mergeCell ref="T19:V19"/>
    <mergeCell ref="T35:V35"/>
    <mergeCell ref="T51:V51"/>
    <mergeCell ref="T82:V82"/>
    <mergeCell ref="T57:V57"/>
    <mergeCell ref="T58:V58"/>
    <mergeCell ref="T66:V66"/>
    <mergeCell ref="T67:V67"/>
  </mergeCells>
  <pageMargins left="0.7" right="0.7" top="0.75" bottom="0.75" header="0.3" footer="0.3"/>
  <pageSetup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A1:AG388"/>
  <sheetViews>
    <sheetView showGridLines="0" workbookViewId="0"/>
  </sheetViews>
  <sheetFormatPr defaultColWidth="9.1328125" defaultRowHeight="14.25" x14ac:dyDescent="0.45"/>
  <cols>
    <col min="1" max="1" width="10.59765625" style="27" bestFit="1" customWidth="1"/>
    <col min="2" max="2" width="13.59765625" style="27" customWidth="1"/>
    <col min="3" max="3" width="12.59765625" style="27" customWidth="1"/>
    <col min="4" max="4" width="14.1328125" style="27" customWidth="1"/>
    <col min="5" max="5" width="12.59765625" style="27" customWidth="1"/>
    <col min="6" max="6" width="9.1328125" style="27"/>
    <col min="7" max="7" width="10" style="29" customWidth="1"/>
    <col min="8" max="8" width="13.59765625" style="27" customWidth="1"/>
    <col min="9" max="9" width="13.3984375" style="27" customWidth="1"/>
    <col min="10" max="10" width="22.1328125" style="27" customWidth="1"/>
    <col min="11" max="17" width="12.59765625" style="27" customWidth="1"/>
    <col min="18" max="19" width="1.59765625" style="27" customWidth="1"/>
    <col min="20" max="20" width="11.59765625" style="27" customWidth="1"/>
    <col min="21" max="21" width="1.86328125" style="27" customWidth="1"/>
    <col min="22" max="22" width="13.59765625" style="27" customWidth="1"/>
    <col min="23" max="23" width="2.3984375" style="27" customWidth="1"/>
    <col min="24" max="32" width="9.1328125" style="27"/>
    <col min="33" max="33" width="14" style="42" customWidth="1"/>
    <col min="34" max="16384" width="9.1328125" style="27"/>
  </cols>
  <sheetData>
    <row r="1" spans="1:33" ht="19.5" x14ac:dyDescent="0.6"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1" t="s">
        <v>48</v>
      </c>
    </row>
    <row r="3" spans="1:33" ht="14.65" thickTop="1" x14ac:dyDescent="0.45">
      <c r="A3" s="28">
        <v>43040</v>
      </c>
      <c r="B3" s="27" t="s">
        <v>444</v>
      </c>
      <c r="C3" s="27" t="s">
        <v>33</v>
      </c>
      <c r="E3" s="29" t="str">
        <f>IF(G3="Y",AG3,"")</f>
        <v/>
      </c>
      <c r="F3" s="27" t="s">
        <v>61</v>
      </c>
      <c r="G3" s="29" t="s">
        <v>34</v>
      </c>
      <c r="H3" s="29">
        <v>46.61</v>
      </c>
      <c r="I3" s="29">
        <v>46.29</v>
      </c>
      <c r="J3" s="27">
        <v>47.12</v>
      </c>
      <c r="K3" s="29"/>
      <c r="L3" s="29" t="str">
        <f t="shared" ref="L3:L66" si="0">IF(G3="Y", (P3*E3),(""))</f>
        <v/>
      </c>
      <c r="M3" s="29" t="str">
        <f t="shared" ref="M3:M66" si="1">IF(G3="Y", (L3*2),(""))</f>
        <v/>
      </c>
      <c r="N3" s="29" t="str">
        <f t="shared" ref="N3:N66" si="2">IF(G3="Y", (L3*3),(""))</f>
        <v/>
      </c>
      <c r="O3" s="29" t="str">
        <f t="shared" ref="O3:O66" si="3">IF(G3="Y", (L3*4),(""))</f>
        <v/>
      </c>
      <c r="P3" s="33">
        <f t="shared" ref="P3:P66" si="4">IF(Q3&gt;0,((AcctSize/Q3)/H3),(""))</f>
        <v>268.18279339197596</v>
      </c>
      <c r="Q3" s="27">
        <v>4</v>
      </c>
      <c r="T3" s="67" t="s">
        <v>10</v>
      </c>
      <c r="U3" s="67"/>
      <c r="V3" s="67"/>
      <c r="AG3" s="41">
        <f>IF(F3="L",(K3-H3),(H3-K3))</f>
        <v>-46.61</v>
      </c>
    </row>
    <row r="4" spans="1:33" x14ac:dyDescent="0.45">
      <c r="A4" s="28">
        <v>43040</v>
      </c>
      <c r="B4" s="27" t="s">
        <v>107</v>
      </c>
      <c r="C4" s="27" t="s">
        <v>33</v>
      </c>
      <c r="E4" s="29">
        <f t="shared" ref="E4:E67" si="5">IF(G4="Y",AG4,"")</f>
        <v>-0.53000000000000114</v>
      </c>
      <c r="F4" s="27" t="s">
        <v>32</v>
      </c>
      <c r="G4" s="29" t="s">
        <v>69</v>
      </c>
      <c r="H4" s="29">
        <v>64.23</v>
      </c>
      <c r="I4" s="29">
        <v>64.760000000000005</v>
      </c>
      <c r="J4" s="27">
        <v>63.62</v>
      </c>
      <c r="K4" s="29">
        <v>64.760000000000005</v>
      </c>
      <c r="L4" s="29">
        <f t="shared" si="0"/>
        <v>-103.14494784368696</v>
      </c>
      <c r="M4" s="29">
        <f t="shared" si="1"/>
        <v>-206.28989568737393</v>
      </c>
      <c r="N4" s="29">
        <f t="shared" si="2"/>
        <v>-309.43484353106089</v>
      </c>
      <c r="O4" s="29">
        <f t="shared" si="3"/>
        <v>-412.57979137474786</v>
      </c>
      <c r="P4" s="33">
        <f t="shared" si="4"/>
        <v>194.61310913903159</v>
      </c>
      <c r="Q4" s="27">
        <v>4</v>
      </c>
      <c r="T4" s="27" t="s">
        <v>11</v>
      </c>
      <c r="V4" s="27">
        <f>COUNTIF(C3:C1048576,"FB")</f>
        <v>36</v>
      </c>
      <c r="AG4" s="41">
        <f t="shared" ref="AG4:AG67" si="6">IF(F4="L",(K4-H4),(H4-K4))</f>
        <v>-0.53000000000000114</v>
      </c>
    </row>
    <row r="5" spans="1:33" x14ac:dyDescent="0.45">
      <c r="A5" s="28">
        <v>43040</v>
      </c>
      <c r="B5" s="27" t="s">
        <v>74</v>
      </c>
      <c r="C5" s="27" t="s">
        <v>33</v>
      </c>
      <c r="E5" s="29" t="str">
        <f t="shared" si="5"/>
        <v/>
      </c>
      <c r="F5" s="27" t="s">
        <v>61</v>
      </c>
      <c r="G5" s="29" t="s">
        <v>34</v>
      </c>
      <c r="H5" s="29">
        <v>80.679999999999993</v>
      </c>
      <c r="I5" s="29">
        <v>80.19</v>
      </c>
      <c r="J5" s="26">
        <v>81.459999999999994</v>
      </c>
      <c r="K5" s="29"/>
      <c r="L5" s="29" t="str">
        <f t="shared" si="0"/>
        <v/>
      </c>
      <c r="M5" s="29" t="str">
        <f t="shared" si="1"/>
        <v/>
      </c>
      <c r="N5" s="29" t="str">
        <f t="shared" si="2"/>
        <v/>
      </c>
      <c r="O5" s="29" t="str">
        <f t="shared" si="3"/>
        <v/>
      </c>
      <c r="P5" s="33">
        <f t="shared" si="4"/>
        <v>154.93306891422907</v>
      </c>
      <c r="Q5" s="27">
        <v>4</v>
      </c>
      <c r="T5" s="27" t="s">
        <v>12</v>
      </c>
      <c r="V5" s="27">
        <f>COUNTIF(C3:C1048576,"IF")</f>
        <v>20</v>
      </c>
      <c r="AG5" s="41">
        <f t="shared" si="6"/>
        <v>-80.679999999999993</v>
      </c>
    </row>
    <row r="6" spans="1:33" x14ac:dyDescent="0.45">
      <c r="A6" s="28">
        <v>43040</v>
      </c>
      <c r="B6" s="27" t="s">
        <v>431</v>
      </c>
      <c r="C6" s="27" t="s">
        <v>33</v>
      </c>
      <c r="E6" s="29">
        <f t="shared" si="5"/>
        <v>0.61999999999999744</v>
      </c>
      <c r="F6" s="27" t="s">
        <v>32</v>
      </c>
      <c r="G6" s="29" t="s">
        <v>69</v>
      </c>
      <c r="H6" s="29">
        <v>30.58</v>
      </c>
      <c r="I6" s="29">
        <v>31.08</v>
      </c>
      <c r="J6" s="26">
        <v>29.96</v>
      </c>
      <c r="K6" s="29">
        <v>29.96</v>
      </c>
      <c r="L6" s="29">
        <f t="shared" si="0"/>
        <v>253.43361674296821</v>
      </c>
      <c r="M6" s="29">
        <f t="shared" si="1"/>
        <v>506.86723348593642</v>
      </c>
      <c r="N6" s="29">
        <f t="shared" si="2"/>
        <v>760.30085022890466</v>
      </c>
      <c r="O6" s="29">
        <f t="shared" si="3"/>
        <v>1013.7344669718728</v>
      </c>
      <c r="P6" s="33">
        <f t="shared" si="4"/>
        <v>408.76389797253108</v>
      </c>
      <c r="Q6" s="27">
        <v>4</v>
      </c>
      <c r="T6" s="27" t="s">
        <v>13</v>
      </c>
      <c r="V6" s="27">
        <f>COUNTIF(C3:C1048576,"LD")</f>
        <v>0</v>
      </c>
      <c r="AG6" s="41">
        <f t="shared" si="6"/>
        <v>0.61999999999999744</v>
      </c>
    </row>
    <row r="7" spans="1:33" x14ac:dyDescent="0.45">
      <c r="A7" s="28">
        <v>43040</v>
      </c>
      <c r="B7" s="43" t="s">
        <v>107</v>
      </c>
      <c r="C7" s="43" t="s">
        <v>33</v>
      </c>
      <c r="D7" s="43"/>
      <c r="E7" s="44">
        <f t="shared" ref="E7:E8" si="7">IF(G7="Y",AG7,"")</f>
        <v>-0.53000000000000114</v>
      </c>
      <c r="F7" s="43" t="s">
        <v>32</v>
      </c>
      <c r="G7" s="44" t="s">
        <v>69</v>
      </c>
      <c r="H7" s="44">
        <v>64.23</v>
      </c>
      <c r="I7" s="44">
        <v>64.760000000000005</v>
      </c>
      <c r="J7" s="43">
        <v>63.62</v>
      </c>
      <c r="K7" s="44">
        <v>64.760000000000005</v>
      </c>
      <c r="L7" s="44">
        <f t="shared" ref="L7:L8" si="8">IF(G7="Y", (P7*E7),(""))</f>
        <v>-103.14494784368696</v>
      </c>
      <c r="M7" s="44">
        <f t="shared" ref="M7:M8" si="9">IF(G7="Y", (L7*2),(""))</f>
        <v>-206.28989568737393</v>
      </c>
      <c r="N7" s="44">
        <f t="shared" ref="N7:N8" si="10">IF(G7="Y", (L7*3),(""))</f>
        <v>-309.43484353106089</v>
      </c>
      <c r="O7" s="44">
        <f t="shared" ref="O7:O8" si="11">IF(G7="Y", (L7*4),(""))</f>
        <v>-412.57979137474786</v>
      </c>
      <c r="P7" s="33">
        <f t="shared" ref="P7:P8" si="12">IF(Q7&gt;0,((AcctSize/Q7)/H7),(""))</f>
        <v>194.61310913903159</v>
      </c>
      <c r="Q7" s="43">
        <v>4</v>
      </c>
      <c r="T7" s="27" t="s">
        <v>14</v>
      </c>
      <c r="V7" s="27">
        <f>COUNTIF(C3:C1048576,"32")</f>
        <v>2</v>
      </c>
      <c r="AG7" s="41">
        <f t="shared" si="6"/>
        <v>-0.53000000000000114</v>
      </c>
    </row>
    <row r="8" spans="1:33" x14ac:dyDescent="0.45">
      <c r="A8" s="28">
        <v>43040</v>
      </c>
      <c r="B8" s="43" t="s">
        <v>431</v>
      </c>
      <c r="C8" s="43" t="s">
        <v>33</v>
      </c>
      <c r="D8" s="43"/>
      <c r="E8" s="44">
        <f t="shared" si="7"/>
        <v>0</v>
      </c>
      <c r="F8" s="43" t="s">
        <v>32</v>
      </c>
      <c r="G8" s="44" t="s">
        <v>69</v>
      </c>
      <c r="H8" s="44">
        <v>30.58</v>
      </c>
      <c r="I8" s="44">
        <v>31.08</v>
      </c>
      <c r="J8" s="26">
        <v>29.96</v>
      </c>
      <c r="K8" s="44">
        <v>30.58</v>
      </c>
      <c r="L8" s="44">
        <f t="shared" si="8"/>
        <v>0</v>
      </c>
      <c r="M8" s="44">
        <f t="shared" si="9"/>
        <v>0</v>
      </c>
      <c r="N8" s="44">
        <f t="shared" si="10"/>
        <v>0</v>
      </c>
      <c r="O8" s="44">
        <f t="shared" si="11"/>
        <v>0</v>
      </c>
      <c r="P8" s="33">
        <f t="shared" si="12"/>
        <v>408.76389797253108</v>
      </c>
      <c r="Q8" s="43">
        <v>4</v>
      </c>
      <c r="T8" s="27" t="s">
        <v>15</v>
      </c>
      <c r="V8" s="27">
        <f>COUNTIF(C3:C1048576,"BS")</f>
        <v>0</v>
      </c>
      <c r="AG8" s="41">
        <f t="shared" si="6"/>
        <v>0</v>
      </c>
    </row>
    <row r="9" spans="1:33" x14ac:dyDescent="0.45">
      <c r="A9" s="28">
        <v>43041</v>
      </c>
      <c r="B9" s="27" t="s">
        <v>196</v>
      </c>
      <c r="C9" s="27" t="s">
        <v>73</v>
      </c>
      <c r="E9" s="29" t="str">
        <f t="shared" ref="E9" si="13">IF(G9="Y",AG9,"")</f>
        <v/>
      </c>
      <c r="F9" s="27" t="s">
        <v>32</v>
      </c>
      <c r="G9" s="29" t="s">
        <v>34</v>
      </c>
      <c r="H9" s="29">
        <v>101.2</v>
      </c>
      <c r="I9" s="29">
        <v>101.55</v>
      </c>
      <c r="J9" s="26">
        <v>100.71</v>
      </c>
      <c r="K9" s="29"/>
      <c r="L9" s="29" t="str">
        <f t="shared" ref="L9" si="14">IF(G9="Y", (P9*E9),(""))</f>
        <v/>
      </c>
      <c r="M9" s="29" t="str">
        <f t="shared" ref="M9" si="15">IF(G9="Y", (L9*2),(""))</f>
        <v/>
      </c>
      <c r="N9" s="29" t="str">
        <f t="shared" ref="N9" si="16">IF(G9="Y", (L9*3),(""))</f>
        <v/>
      </c>
      <c r="O9" s="29" t="str">
        <f t="shared" ref="O9" si="17">IF(G9="Y", (L9*4),(""))</f>
        <v/>
      </c>
      <c r="P9" s="33">
        <f t="shared" ref="P9" si="18">IF(Q9&gt;0,((AcctSize/Q9)/H9),(""))</f>
        <v>164.69038208168644</v>
      </c>
      <c r="Q9" s="27">
        <v>3</v>
      </c>
      <c r="T9" s="27" t="s">
        <v>16</v>
      </c>
      <c r="V9" s="27">
        <f>COUNTIF(C3:C1048576,"SH")</f>
        <v>3</v>
      </c>
      <c r="AG9" s="41">
        <f t="shared" si="6"/>
        <v>101.2</v>
      </c>
    </row>
    <row r="10" spans="1:33" x14ac:dyDescent="0.45">
      <c r="A10" s="28">
        <v>43041</v>
      </c>
      <c r="B10" s="27" t="s">
        <v>295</v>
      </c>
      <c r="C10" s="27" t="s">
        <v>73</v>
      </c>
      <c r="E10" s="29">
        <f t="shared" si="5"/>
        <v>0.45000000000000284</v>
      </c>
      <c r="F10" s="27" t="s">
        <v>32</v>
      </c>
      <c r="G10" s="29" t="s">
        <v>69</v>
      </c>
      <c r="H10" s="29">
        <v>42.93</v>
      </c>
      <c r="I10" s="29">
        <v>43.31</v>
      </c>
      <c r="J10" s="26">
        <v>42.48</v>
      </c>
      <c r="K10" s="29">
        <v>42.48</v>
      </c>
      <c r="L10" s="29">
        <f t="shared" si="0"/>
        <v>174.70300489168525</v>
      </c>
      <c r="M10" s="29">
        <f t="shared" si="1"/>
        <v>349.40600978337051</v>
      </c>
      <c r="N10" s="29">
        <f t="shared" si="2"/>
        <v>524.10901467505573</v>
      </c>
      <c r="O10" s="29">
        <f t="shared" si="3"/>
        <v>698.81201956674101</v>
      </c>
      <c r="P10" s="33">
        <f t="shared" si="4"/>
        <v>388.22889975929809</v>
      </c>
      <c r="Q10" s="27">
        <v>3</v>
      </c>
      <c r="T10" s="27" t="s">
        <v>17</v>
      </c>
      <c r="V10" s="27">
        <f>COUNTIF(C3:C1048576,"DH")</f>
        <v>7</v>
      </c>
      <c r="AG10" s="41">
        <f t="shared" si="6"/>
        <v>0.45000000000000284</v>
      </c>
    </row>
    <row r="11" spans="1:33" x14ac:dyDescent="0.45">
      <c r="A11" s="28">
        <v>43041</v>
      </c>
      <c r="B11" s="27" t="s">
        <v>445</v>
      </c>
      <c r="C11" s="27" t="s">
        <v>73</v>
      </c>
      <c r="E11" s="29">
        <f t="shared" si="5"/>
        <v>-0.21000000000000085</v>
      </c>
      <c r="F11" s="27" t="s">
        <v>32</v>
      </c>
      <c r="G11" s="29" t="s">
        <v>69</v>
      </c>
      <c r="H11" s="29">
        <v>47.22</v>
      </c>
      <c r="I11" s="29">
        <v>47.43</v>
      </c>
      <c r="J11" s="26">
        <v>46.68</v>
      </c>
      <c r="K11" s="29">
        <v>47.43</v>
      </c>
      <c r="L11" s="29">
        <f t="shared" si="0"/>
        <v>-74.121135112240893</v>
      </c>
      <c r="M11" s="29">
        <f t="shared" si="1"/>
        <v>-148.24227022448179</v>
      </c>
      <c r="N11" s="29">
        <f t="shared" si="2"/>
        <v>-222.36340533672268</v>
      </c>
      <c r="O11" s="29">
        <f t="shared" si="3"/>
        <v>-296.48454044896357</v>
      </c>
      <c r="P11" s="33">
        <f t="shared" si="4"/>
        <v>352.95778624876471</v>
      </c>
      <c r="Q11" s="27">
        <v>3</v>
      </c>
      <c r="T11" s="27" t="s">
        <v>19</v>
      </c>
      <c r="V11" s="27">
        <f>COUNTIF(C3:C1048576,"S")</f>
        <v>0</v>
      </c>
      <c r="AG11" s="41">
        <f t="shared" si="6"/>
        <v>-0.21000000000000085</v>
      </c>
    </row>
    <row r="12" spans="1:33" x14ac:dyDescent="0.45">
      <c r="A12" s="28">
        <v>43042</v>
      </c>
      <c r="B12" s="27" t="s">
        <v>446</v>
      </c>
      <c r="C12" s="27" t="s">
        <v>33</v>
      </c>
      <c r="E12" s="29" t="str">
        <f t="shared" si="5"/>
        <v/>
      </c>
      <c r="F12" s="27" t="s">
        <v>32</v>
      </c>
      <c r="G12" s="29" t="s">
        <v>34</v>
      </c>
      <c r="H12" s="29">
        <v>32.35</v>
      </c>
      <c r="I12" s="29">
        <v>32.75</v>
      </c>
      <c r="J12" s="26">
        <v>31.64</v>
      </c>
      <c r="K12" s="29"/>
      <c r="L12" s="29" t="str">
        <f t="shared" ref="L12" si="19">IF(G12="Y", (P12*E12),(""))</f>
        <v/>
      </c>
      <c r="M12" s="29" t="str">
        <f t="shared" ref="M12" si="20">IF(G12="Y", (L12*2),(""))</f>
        <v/>
      </c>
      <c r="N12" s="29" t="str">
        <f t="shared" ref="N12" si="21">IF(G12="Y", (L12*3),(""))</f>
        <v/>
      </c>
      <c r="O12" s="29" t="str">
        <f t="shared" ref="O12" si="22">IF(G12="Y", (L12*4),(""))</f>
        <v/>
      </c>
      <c r="P12" s="33">
        <f t="shared" ref="P12" si="23">IF(Q12&gt;0,((AcctSize/Q12)/H12),(""))</f>
        <v>515.1983513652757</v>
      </c>
      <c r="Q12" s="27">
        <v>3</v>
      </c>
      <c r="AG12" s="41">
        <f t="shared" si="6"/>
        <v>32.35</v>
      </c>
    </row>
    <row r="13" spans="1:33" x14ac:dyDescent="0.45">
      <c r="A13" s="28">
        <v>43042</v>
      </c>
      <c r="B13" s="27" t="s">
        <v>100</v>
      </c>
      <c r="C13" s="27" t="s">
        <v>33</v>
      </c>
      <c r="E13" s="29">
        <f t="shared" si="5"/>
        <v>0.62999999999999901</v>
      </c>
      <c r="F13" s="27" t="s">
        <v>32</v>
      </c>
      <c r="G13" s="29" t="s">
        <v>69</v>
      </c>
      <c r="H13" s="29">
        <v>32.15</v>
      </c>
      <c r="I13" s="29">
        <v>32.61</v>
      </c>
      <c r="J13" s="26">
        <v>31.52</v>
      </c>
      <c r="K13" s="29">
        <v>31.52</v>
      </c>
      <c r="L13" s="29">
        <f t="shared" si="0"/>
        <v>326.59409020217686</v>
      </c>
      <c r="M13" s="29">
        <f t="shared" si="1"/>
        <v>653.18818040435372</v>
      </c>
      <c r="N13" s="29">
        <f t="shared" si="2"/>
        <v>979.78227060653057</v>
      </c>
      <c r="O13" s="29">
        <f t="shared" si="3"/>
        <v>1306.3763608087074</v>
      </c>
      <c r="P13" s="33">
        <f t="shared" si="4"/>
        <v>518.40331778123391</v>
      </c>
      <c r="Q13" s="27">
        <v>3</v>
      </c>
      <c r="AG13" s="41">
        <f t="shared" si="6"/>
        <v>0.62999999999999901</v>
      </c>
    </row>
    <row r="14" spans="1:33" x14ac:dyDescent="0.45">
      <c r="A14" s="28">
        <v>43042</v>
      </c>
      <c r="B14" s="27" t="s">
        <v>447</v>
      </c>
      <c r="C14" s="27" t="s">
        <v>33</v>
      </c>
      <c r="E14" s="29">
        <f t="shared" si="5"/>
        <v>0.61999999999999744</v>
      </c>
      <c r="F14" s="27" t="s">
        <v>32</v>
      </c>
      <c r="G14" s="29" t="s">
        <v>69</v>
      </c>
      <c r="H14" s="29">
        <v>43.129999999999995</v>
      </c>
      <c r="I14" s="29">
        <v>43.42</v>
      </c>
      <c r="J14" s="26">
        <v>42.51</v>
      </c>
      <c r="K14" s="29">
        <v>42.51</v>
      </c>
      <c r="L14" s="29">
        <f t="shared" si="0"/>
        <v>239.58574851224884</v>
      </c>
      <c r="M14" s="29">
        <f t="shared" si="1"/>
        <v>479.17149702449768</v>
      </c>
      <c r="N14" s="29">
        <f t="shared" si="2"/>
        <v>718.7572455367465</v>
      </c>
      <c r="O14" s="29">
        <f t="shared" si="3"/>
        <v>958.34299404899537</v>
      </c>
      <c r="P14" s="33">
        <f t="shared" si="4"/>
        <v>386.42862663266101</v>
      </c>
      <c r="Q14" s="27">
        <v>3</v>
      </c>
      <c r="AG14" s="41">
        <f t="shared" si="6"/>
        <v>0.61999999999999744</v>
      </c>
    </row>
    <row r="15" spans="1:33" x14ac:dyDescent="0.45">
      <c r="A15" s="28">
        <v>43045</v>
      </c>
      <c r="B15" s="27" t="s">
        <v>419</v>
      </c>
      <c r="C15" s="27" t="s">
        <v>33</v>
      </c>
      <c r="E15" s="29" t="str">
        <f t="shared" si="5"/>
        <v/>
      </c>
      <c r="F15" s="27" t="s">
        <v>32</v>
      </c>
      <c r="G15" s="29" t="s">
        <v>34</v>
      </c>
      <c r="H15" s="29">
        <v>27.56</v>
      </c>
      <c r="I15" s="29">
        <v>28.1</v>
      </c>
      <c r="J15" s="26">
        <v>26.88</v>
      </c>
      <c r="K15" s="29"/>
      <c r="L15" s="29" t="str">
        <f t="shared" si="0"/>
        <v/>
      </c>
      <c r="M15" s="29" t="str">
        <f t="shared" si="1"/>
        <v/>
      </c>
      <c r="N15" s="29" t="str">
        <f t="shared" si="2"/>
        <v/>
      </c>
      <c r="O15" s="29" t="str">
        <f t="shared" si="3"/>
        <v/>
      </c>
      <c r="P15" s="33">
        <f t="shared" si="4"/>
        <v>362.84470246734401</v>
      </c>
      <c r="Q15" s="27">
        <v>5</v>
      </c>
      <c r="AG15" s="41">
        <f t="shared" si="6"/>
        <v>27.56</v>
      </c>
    </row>
    <row r="16" spans="1:33" x14ac:dyDescent="0.45">
      <c r="A16" s="28">
        <v>43045</v>
      </c>
      <c r="B16" s="27" t="s">
        <v>448</v>
      </c>
      <c r="C16" s="27" t="s">
        <v>73</v>
      </c>
      <c r="E16" s="29">
        <f t="shared" si="5"/>
        <v>0.35999999999999588</v>
      </c>
      <c r="F16" s="27" t="s">
        <v>32</v>
      </c>
      <c r="G16" s="29" t="s">
        <v>69</v>
      </c>
      <c r="H16" s="29">
        <v>31.229999999999997</v>
      </c>
      <c r="I16" s="29">
        <v>31.42</v>
      </c>
      <c r="J16" s="26">
        <v>30.61</v>
      </c>
      <c r="K16" s="29">
        <v>30.87</v>
      </c>
      <c r="L16" s="29">
        <f t="shared" si="0"/>
        <v>115.27377521613703</v>
      </c>
      <c r="M16" s="29">
        <f t="shared" si="1"/>
        <v>230.54755043227405</v>
      </c>
      <c r="N16" s="29">
        <f t="shared" si="2"/>
        <v>345.82132564841106</v>
      </c>
      <c r="O16" s="29">
        <f t="shared" si="3"/>
        <v>461.0951008645481</v>
      </c>
      <c r="P16" s="33">
        <f t="shared" si="4"/>
        <v>320.20493115593985</v>
      </c>
      <c r="Q16" s="27">
        <v>5</v>
      </c>
      <c r="AG16" s="41">
        <f t="shared" si="6"/>
        <v>0.35999999999999588</v>
      </c>
    </row>
    <row r="17" spans="1:33" x14ac:dyDescent="0.45">
      <c r="A17" s="28">
        <v>43045</v>
      </c>
      <c r="B17" s="27" t="s">
        <v>166</v>
      </c>
      <c r="C17" s="27" t="s">
        <v>73</v>
      </c>
      <c r="E17" s="29">
        <f t="shared" si="5"/>
        <v>-0.38000000000000256</v>
      </c>
      <c r="F17" s="27" t="s">
        <v>32</v>
      </c>
      <c r="G17" s="29" t="s">
        <v>69</v>
      </c>
      <c r="H17" s="29">
        <v>51.12</v>
      </c>
      <c r="I17" s="29">
        <v>51.5</v>
      </c>
      <c r="J17" s="26">
        <v>50.56</v>
      </c>
      <c r="K17" s="29">
        <v>51.5</v>
      </c>
      <c r="L17" s="29">
        <f t="shared" si="0"/>
        <v>-74.334898278560743</v>
      </c>
      <c r="M17" s="29">
        <f t="shared" si="1"/>
        <v>-148.66979655712149</v>
      </c>
      <c r="N17" s="29">
        <f t="shared" si="2"/>
        <v>-223.00469483568224</v>
      </c>
      <c r="O17" s="29">
        <f t="shared" si="3"/>
        <v>-297.33959311424297</v>
      </c>
      <c r="P17" s="33">
        <f t="shared" si="4"/>
        <v>195.61815336463224</v>
      </c>
      <c r="Q17" s="27">
        <v>5</v>
      </c>
      <c r="AG17" s="41">
        <f t="shared" si="6"/>
        <v>-0.38000000000000256</v>
      </c>
    </row>
    <row r="18" spans="1:33" x14ac:dyDescent="0.45">
      <c r="A18" s="28">
        <v>43045</v>
      </c>
      <c r="B18" s="27" t="s">
        <v>302</v>
      </c>
      <c r="C18" s="27" t="s">
        <v>73</v>
      </c>
      <c r="E18" s="29" t="str">
        <f t="shared" ref="E18" si="24">IF(G18="Y",AG18,"")</f>
        <v/>
      </c>
      <c r="F18" s="27" t="s">
        <v>32</v>
      </c>
      <c r="G18" s="29" t="s">
        <v>34</v>
      </c>
      <c r="H18" s="29">
        <v>61.8</v>
      </c>
      <c r="I18" s="29">
        <v>62.24</v>
      </c>
      <c r="J18" s="26">
        <v>61.09</v>
      </c>
      <c r="K18" s="29"/>
      <c r="L18" s="29" t="str">
        <f t="shared" ref="L18" si="25">IF(G18="Y", (P18*E18),(""))</f>
        <v/>
      </c>
      <c r="M18" s="29" t="str">
        <f t="shared" ref="M18" si="26">IF(G18="Y", (L18*2),(""))</f>
        <v/>
      </c>
      <c r="N18" s="29" t="str">
        <f t="shared" ref="N18" si="27">IF(G18="Y", (L18*3),(""))</f>
        <v/>
      </c>
      <c r="O18" s="29" t="str">
        <f t="shared" ref="O18" si="28">IF(G18="Y", (L18*4),(""))</f>
        <v/>
      </c>
      <c r="P18" s="33">
        <f t="shared" ref="P18" si="29">IF(Q18&gt;0,((AcctSize/Q18)/H18),(""))</f>
        <v>161.81229773462783</v>
      </c>
      <c r="Q18" s="27">
        <v>5</v>
      </c>
      <c r="AG18" s="41">
        <f t="shared" si="6"/>
        <v>61.8</v>
      </c>
    </row>
    <row r="19" spans="1:33" x14ac:dyDescent="0.45">
      <c r="A19" s="28">
        <v>43045</v>
      </c>
      <c r="B19" s="27" t="s">
        <v>337</v>
      </c>
      <c r="C19" s="27" t="s">
        <v>33</v>
      </c>
      <c r="E19" s="29" t="str">
        <f t="shared" si="5"/>
        <v/>
      </c>
      <c r="F19" s="27" t="s">
        <v>32</v>
      </c>
      <c r="G19" s="29" t="s">
        <v>34</v>
      </c>
      <c r="H19" s="29">
        <v>70.27000000000001</v>
      </c>
      <c r="I19" s="29">
        <v>70.52</v>
      </c>
      <c r="J19" s="26">
        <v>69.59</v>
      </c>
      <c r="K19" s="29"/>
      <c r="L19" s="29" t="str">
        <f t="shared" ref="L19" si="30">IF(G19="Y", (P19*E19),(""))</f>
        <v/>
      </c>
      <c r="M19" s="29" t="str">
        <f t="shared" ref="M19" si="31">IF(G19="Y", (L19*2),(""))</f>
        <v/>
      </c>
      <c r="N19" s="29" t="str">
        <f t="shared" ref="N19" si="32">IF(G19="Y", (L19*3),(""))</f>
        <v/>
      </c>
      <c r="O19" s="29" t="str">
        <f t="shared" ref="O19" si="33">IF(G19="Y", (L19*4),(""))</f>
        <v/>
      </c>
      <c r="P19" s="33">
        <f t="shared" ref="P19" si="34">IF(Q19&gt;0,((AcctSize/Q19)/H19),(""))</f>
        <v>142.30823964707554</v>
      </c>
      <c r="Q19" s="27">
        <v>5</v>
      </c>
      <c r="T19" s="68" t="s">
        <v>28</v>
      </c>
      <c r="U19" s="68"/>
      <c r="V19" s="68"/>
      <c r="AG19" s="41">
        <f t="shared" si="6"/>
        <v>70.27000000000001</v>
      </c>
    </row>
    <row r="20" spans="1:33" x14ac:dyDescent="0.45">
      <c r="A20" s="28">
        <v>43045</v>
      </c>
      <c r="B20" s="43" t="s">
        <v>337</v>
      </c>
      <c r="C20" s="43" t="s">
        <v>33</v>
      </c>
      <c r="D20" s="44"/>
      <c r="E20" s="44">
        <f t="shared" ref="E20" si="35">IF(G20="Y",AG20,"")</f>
        <v>-0.24999999999998579</v>
      </c>
      <c r="F20" s="43" t="s">
        <v>32</v>
      </c>
      <c r="G20" s="44" t="s">
        <v>69</v>
      </c>
      <c r="H20" s="44">
        <v>70.27000000000001</v>
      </c>
      <c r="I20" s="44">
        <v>70.52</v>
      </c>
      <c r="J20" s="26">
        <v>69.59</v>
      </c>
      <c r="K20" s="44">
        <v>70.52</v>
      </c>
      <c r="L20" s="44">
        <f t="shared" ref="L20" si="36">IF(G20="Y", (P20*E20),(""))</f>
        <v>-35.57705991176686</v>
      </c>
      <c r="M20" s="44">
        <f t="shared" ref="M20" si="37">IF(G20="Y", (L20*2),(""))</f>
        <v>-71.154119823533719</v>
      </c>
      <c r="N20" s="44">
        <f t="shared" ref="N20" si="38">IF(G20="Y", (L20*3),(""))</f>
        <v>-106.73117973530057</v>
      </c>
      <c r="O20" s="44">
        <f t="shared" ref="O20" si="39">IF(G20="Y", (L20*4),(""))</f>
        <v>-142.30823964706744</v>
      </c>
      <c r="P20" s="33">
        <f t="shared" ref="P20" si="40">IF(Q20&gt;0,((AcctSize/Q20)/H20),(""))</f>
        <v>142.30823964707554</v>
      </c>
      <c r="Q20" s="43">
        <v>5</v>
      </c>
      <c r="T20" s="27" t="s">
        <v>11</v>
      </c>
      <c r="V20" s="27">
        <f>COUNTIFS(C3:C1048576,"FB",G3:G1048576,"Y")+COUNTIFS(D3:D1048576,"FB",G3:G1048576,"Y")</f>
        <v>23</v>
      </c>
      <c r="AG20" s="41">
        <f t="shared" si="6"/>
        <v>-0.24999999999998579</v>
      </c>
    </row>
    <row r="21" spans="1:33" x14ac:dyDescent="0.45">
      <c r="A21" s="28">
        <v>43046</v>
      </c>
      <c r="B21" s="27" t="s">
        <v>419</v>
      </c>
      <c r="C21" s="27" t="s">
        <v>79</v>
      </c>
      <c r="E21" s="29" t="str">
        <f t="shared" si="5"/>
        <v/>
      </c>
      <c r="F21" s="27" t="s">
        <v>61</v>
      </c>
      <c r="G21" s="29" t="s">
        <v>34</v>
      </c>
      <c r="H21" s="29">
        <v>30.490000000000002</v>
      </c>
      <c r="I21" s="29">
        <v>29.98</v>
      </c>
      <c r="J21" s="26">
        <v>31.31</v>
      </c>
      <c r="K21" s="29"/>
      <c r="L21" s="29" t="str">
        <f t="shared" si="0"/>
        <v/>
      </c>
      <c r="M21" s="29" t="str">
        <f t="shared" si="1"/>
        <v/>
      </c>
      <c r="N21" s="29" t="str">
        <f t="shared" si="2"/>
        <v/>
      </c>
      <c r="O21" s="29" t="str">
        <f t="shared" si="3"/>
        <v/>
      </c>
      <c r="P21" s="33">
        <f t="shared" si="4"/>
        <v>409.97048212528694</v>
      </c>
      <c r="Q21" s="27">
        <v>4</v>
      </c>
      <c r="T21" s="27" t="s">
        <v>12</v>
      </c>
      <c r="V21" s="27">
        <f>COUNTIFS(C3:C1048576,"IF",G3:G1048576,"Y")+COUNTIFS(D3:D1048576,"IF",G3:G1048576,"Y")</f>
        <v>10</v>
      </c>
      <c r="AG21" s="41">
        <f t="shared" si="6"/>
        <v>-30.490000000000002</v>
      </c>
    </row>
    <row r="22" spans="1:33" x14ac:dyDescent="0.45">
      <c r="A22" s="28">
        <v>43046</v>
      </c>
      <c r="B22" s="27" t="s">
        <v>195</v>
      </c>
      <c r="C22" s="27" t="s">
        <v>33</v>
      </c>
      <c r="E22" s="29">
        <f t="shared" si="5"/>
        <v>0.36999999999999744</v>
      </c>
      <c r="F22" s="27" t="s">
        <v>32</v>
      </c>
      <c r="G22" s="29" t="s">
        <v>69</v>
      </c>
      <c r="H22" s="29">
        <v>45.36</v>
      </c>
      <c r="I22" s="29">
        <v>45.85</v>
      </c>
      <c r="J22" s="26">
        <v>44.61</v>
      </c>
      <c r="K22" s="29">
        <v>44.99</v>
      </c>
      <c r="L22" s="29">
        <f t="shared" si="0"/>
        <v>101.96208112874709</v>
      </c>
      <c r="M22" s="29">
        <f t="shared" si="1"/>
        <v>203.92416225749417</v>
      </c>
      <c r="N22" s="29">
        <f t="shared" si="2"/>
        <v>305.88624338624129</v>
      </c>
      <c r="O22" s="29">
        <f t="shared" si="3"/>
        <v>407.84832451498835</v>
      </c>
      <c r="P22" s="33">
        <f t="shared" si="4"/>
        <v>275.57319223985888</v>
      </c>
      <c r="Q22" s="27">
        <v>4</v>
      </c>
      <c r="T22" s="27" t="s">
        <v>13</v>
      </c>
      <c r="V22" s="27">
        <f>COUNTIFS(C3:C1048576,"LD",G3:G1048576,"Y")+COUNTIFS(D3:D1048576,"LD",G3:G1048576,"Y")</f>
        <v>0</v>
      </c>
      <c r="AG22" s="41">
        <f t="shared" si="6"/>
        <v>0.36999999999999744</v>
      </c>
    </row>
    <row r="23" spans="1:33" x14ac:dyDescent="0.45">
      <c r="A23" s="28">
        <v>43046</v>
      </c>
      <c r="B23" s="27" t="s">
        <v>74</v>
      </c>
      <c r="C23" s="27" t="s">
        <v>73</v>
      </c>
      <c r="E23" s="29">
        <f t="shared" si="5"/>
        <v>0.73000000000000398</v>
      </c>
      <c r="F23" s="27" t="s">
        <v>32</v>
      </c>
      <c r="G23" s="29" t="s">
        <v>69</v>
      </c>
      <c r="H23" s="29">
        <v>81.410000000000011</v>
      </c>
      <c r="I23" s="29">
        <v>81.849999999999994</v>
      </c>
      <c r="J23" s="26">
        <v>80.680000000000007</v>
      </c>
      <c r="K23" s="29">
        <v>80.680000000000007</v>
      </c>
      <c r="L23" s="29">
        <f t="shared" si="0"/>
        <v>112.08696720304691</v>
      </c>
      <c r="M23" s="29">
        <f t="shared" si="1"/>
        <v>224.17393440609382</v>
      </c>
      <c r="N23" s="29">
        <f t="shared" si="2"/>
        <v>336.26090160914072</v>
      </c>
      <c r="O23" s="29">
        <f t="shared" si="3"/>
        <v>448.34786881218764</v>
      </c>
      <c r="P23" s="33">
        <f t="shared" si="4"/>
        <v>153.54379068910453</v>
      </c>
      <c r="Q23" s="27">
        <v>4</v>
      </c>
      <c r="T23" s="27" t="s">
        <v>14</v>
      </c>
      <c r="V23" s="27">
        <f>COUNTIFS(C3:C1048576,"32",G3:G1048576,"Y")+COUNTIFS(D3:D1048576,"32",G3:G1048576,"Y")</f>
        <v>1</v>
      </c>
      <c r="AG23" s="41">
        <f t="shared" si="6"/>
        <v>0.73000000000000398</v>
      </c>
    </row>
    <row r="24" spans="1:33" x14ac:dyDescent="0.45">
      <c r="A24" s="28">
        <v>43046</v>
      </c>
      <c r="B24" s="27" t="s">
        <v>306</v>
      </c>
      <c r="C24" s="27" t="s">
        <v>33</v>
      </c>
      <c r="E24" s="29">
        <f t="shared" si="5"/>
        <v>0.24000000000000199</v>
      </c>
      <c r="F24" s="27" t="s">
        <v>32</v>
      </c>
      <c r="G24" s="29" t="s">
        <v>69</v>
      </c>
      <c r="H24" s="29">
        <v>44.89</v>
      </c>
      <c r="I24" s="29">
        <v>45.27</v>
      </c>
      <c r="J24" s="26">
        <v>44.2</v>
      </c>
      <c r="K24" s="29">
        <v>44.65</v>
      </c>
      <c r="L24" s="29">
        <f t="shared" si="0"/>
        <v>66.830028959679765</v>
      </c>
      <c r="M24" s="29">
        <f t="shared" si="1"/>
        <v>133.66005791935953</v>
      </c>
      <c r="N24" s="29">
        <f t="shared" si="2"/>
        <v>200.4900868790393</v>
      </c>
      <c r="O24" s="29">
        <f t="shared" si="3"/>
        <v>267.32011583871906</v>
      </c>
      <c r="P24" s="33">
        <f t="shared" si="4"/>
        <v>278.4584539986634</v>
      </c>
      <c r="Q24" s="27">
        <v>4</v>
      </c>
      <c r="T24" s="27" t="s">
        <v>15</v>
      </c>
      <c r="V24" s="27">
        <f>COUNTIFS(C3:C1048576,"BS",G3:G1048576,"Y")+COUNTIFS(D3:D1048576,"BS",G3:G1048576,"Y")</f>
        <v>0</v>
      </c>
      <c r="AG24" s="41">
        <f t="shared" si="6"/>
        <v>0.24000000000000199</v>
      </c>
    </row>
    <row r="25" spans="1:33" x14ac:dyDescent="0.45">
      <c r="A25" s="28">
        <v>43047</v>
      </c>
      <c r="B25" s="27" t="s">
        <v>365</v>
      </c>
      <c r="C25" s="27" t="s">
        <v>33</v>
      </c>
      <c r="E25" s="29">
        <f t="shared" si="5"/>
        <v>0.76000000000000512</v>
      </c>
      <c r="F25" s="27" t="s">
        <v>32</v>
      </c>
      <c r="G25" s="29" t="s">
        <v>69</v>
      </c>
      <c r="H25" s="29">
        <v>89.86</v>
      </c>
      <c r="I25" s="29">
        <v>90.19</v>
      </c>
      <c r="J25" s="26">
        <v>89.1</v>
      </c>
      <c r="K25" s="29">
        <v>89.1</v>
      </c>
      <c r="L25" s="29">
        <f t="shared" ref="L25" si="41">IF(G25="Y", (P25*E25),(""))</f>
        <v>105.72000890273831</v>
      </c>
      <c r="M25" s="29">
        <f t="shared" ref="M25" si="42">IF(G25="Y", (L25*2),(""))</f>
        <v>211.44001780547663</v>
      </c>
      <c r="N25" s="29">
        <f t="shared" ref="N25" si="43">IF(G25="Y", (L25*3),(""))</f>
        <v>317.16002670821496</v>
      </c>
      <c r="O25" s="29">
        <f t="shared" ref="O25" si="44">IF(G25="Y", (L25*4),(""))</f>
        <v>422.88003561095326</v>
      </c>
      <c r="P25" s="33">
        <f t="shared" ref="P25" si="45">IF(Q25&gt;0,((AcctSize/Q25)/H25),(""))</f>
        <v>139.10527487202316</v>
      </c>
      <c r="Q25" s="27">
        <v>4</v>
      </c>
      <c r="T25" s="27" t="s">
        <v>16</v>
      </c>
      <c r="V25" s="27">
        <f>COUNTIFS(C3:C1048576,"SH",G3:G1048576,"Y")+COUNTIFS(D3:D1048576,"SH",G3:G1048576,"Y")</f>
        <v>1</v>
      </c>
      <c r="AG25" s="41">
        <f t="shared" si="6"/>
        <v>0.76000000000000512</v>
      </c>
    </row>
    <row r="26" spans="1:33" x14ac:dyDescent="0.45">
      <c r="A26" s="28">
        <v>43047</v>
      </c>
      <c r="B26" s="27" t="s">
        <v>317</v>
      </c>
      <c r="C26" s="27" t="s">
        <v>33</v>
      </c>
      <c r="E26" s="29">
        <f t="shared" si="5"/>
        <v>0.84000000000000341</v>
      </c>
      <c r="F26" s="27" t="s">
        <v>32</v>
      </c>
      <c r="G26" s="29" t="s">
        <v>69</v>
      </c>
      <c r="H26" s="29">
        <v>122.21000000000001</v>
      </c>
      <c r="I26" s="29">
        <v>122.68</v>
      </c>
      <c r="J26" s="26">
        <v>121.37</v>
      </c>
      <c r="K26" s="29">
        <v>121.37</v>
      </c>
      <c r="L26" s="29">
        <f t="shared" si="0"/>
        <v>85.917682677358982</v>
      </c>
      <c r="M26" s="29">
        <f t="shared" si="1"/>
        <v>171.83536535471796</v>
      </c>
      <c r="N26" s="29">
        <f t="shared" si="2"/>
        <v>257.75304803207695</v>
      </c>
      <c r="O26" s="29">
        <f t="shared" si="3"/>
        <v>343.67073070943593</v>
      </c>
      <c r="P26" s="33">
        <f t="shared" si="4"/>
        <v>102.28295556828409</v>
      </c>
      <c r="Q26" s="27">
        <v>4</v>
      </c>
      <c r="T26" s="27" t="s">
        <v>17</v>
      </c>
      <c r="V26" s="27">
        <f>COUNTIFS(C3:C1048576,"DH",G3:G1048576,"Y")+COUNTIFS(D3:D1048576,"DH",G3:G1048576,"Y")</f>
        <v>2</v>
      </c>
      <c r="AG26" s="41">
        <f t="shared" si="6"/>
        <v>0.84000000000000341</v>
      </c>
    </row>
    <row r="27" spans="1:33" x14ac:dyDescent="0.45">
      <c r="A27" s="28">
        <v>43047</v>
      </c>
      <c r="B27" s="27" t="s">
        <v>449</v>
      </c>
      <c r="C27" s="27" t="s">
        <v>79</v>
      </c>
      <c r="E27" s="29">
        <f t="shared" ref="E27" si="46">IF(G27="Y",AG27,"")</f>
        <v>0.57999999999999829</v>
      </c>
      <c r="F27" s="27" t="s">
        <v>32</v>
      </c>
      <c r="G27" s="29" t="s">
        <v>69</v>
      </c>
      <c r="H27" s="29">
        <v>71.81</v>
      </c>
      <c r="I27" s="29">
        <v>72.239999999999995</v>
      </c>
      <c r="J27" s="26">
        <v>71.23</v>
      </c>
      <c r="K27" s="29">
        <v>71.23</v>
      </c>
      <c r="L27" s="29">
        <f t="shared" si="0"/>
        <v>100.96086895975462</v>
      </c>
      <c r="M27" s="29">
        <f t="shared" si="1"/>
        <v>201.92173791950924</v>
      </c>
      <c r="N27" s="29">
        <f t="shared" si="2"/>
        <v>302.88260687926385</v>
      </c>
      <c r="O27" s="29">
        <f t="shared" si="3"/>
        <v>403.84347583901848</v>
      </c>
      <c r="P27" s="33">
        <f t="shared" si="4"/>
        <v>174.07046372371536</v>
      </c>
      <c r="Q27" s="27">
        <v>4</v>
      </c>
      <c r="T27" s="27" t="s">
        <v>19</v>
      </c>
      <c r="V27" s="27">
        <f>COUNTIFS(C3:C1048576,"S",G3:G1048576,"Y")+COUNTIFS(D3:D1048576,"S",G3:G1048576,"Y")</f>
        <v>0</v>
      </c>
      <c r="AG27" s="41">
        <f t="shared" si="6"/>
        <v>0.57999999999999829</v>
      </c>
    </row>
    <row r="28" spans="1:33" x14ac:dyDescent="0.45">
      <c r="A28" s="28">
        <v>43047</v>
      </c>
      <c r="B28" s="27" t="s">
        <v>241</v>
      </c>
      <c r="C28" s="27" t="s">
        <v>33</v>
      </c>
      <c r="E28" s="29" t="str">
        <f t="shared" si="5"/>
        <v/>
      </c>
      <c r="F28" s="27" t="s">
        <v>32</v>
      </c>
      <c r="G28" s="29" t="s">
        <v>34</v>
      </c>
      <c r="H28" s="29">
        <v>47.21</v>
      </c>
      <c r="I28" s="29">
        <v>47.48</v>
      </c>
      <c r="J28" s="26">
        <v>46.78</v>
      </c>
      <c r="K28" s="29"/>
      <c r="L28" s="29" t="str">
        <f t="shared" si="0"/>
        <v/>
      </c>
      <c r="M28" s="29" t="str">
        <f t="shared" si="1"/>
        <v/>
      </c>
      <c r="N28" s="29" t="str">
        <f t="shared" si="2"/>
        <v/>
      </c>
      <c r="O28" s="29" t="str">
        <f t="shared" si="3"/>
        <v/>
      </c>
      <c r="P28" s="33">
        <f t="shared" si="4"/>
        <v>264.77441220080493</v>
      </c>
      <c r="Q28" s="27">
        <v>4</v>
      </c>
      <c r="AG28" s="41">
        <f t="shared" si="6"/>
        <v>47.21</v>
      </c>
    </row>
    <row r="29" spans="1:33" x14ac:dyDescent="0.45">
      <c r="A29" s="28">
        <v>43048</v>
      </c>
      <c r="B29" s="27" t="s">
        <v>450</v>
      </c>
      <c r="C29" s="27" t="s">
        <v>73</v>
      </c>
      <c r="E29" s="29" t="str">
        <f t="shared" si="5"/>
        <v/>
      </c>
      <c r="F29" s="27" t="s">
        <v>32</v>
      </c>
      <c r="G29" s="29" t="s">
        <v>34</v>
      </c>
      <c r="H29" s="29">
        <v>55.92</v>
      </c>
      <c r="I29" s="29">
        <v>56.26</v>
      </c>
      <c r="J29" s="26">
        <v>55.53</v>
      </c>
      <c r="K29" s="29"/>
      <c r="L29" s="29" t="str">
        <f t="shared" si="0"/>
        <v/>
      </c>
      <c r="M29" s="29" t="str">
        <f t="shared" si="1"/>
        <v/>
      </c>
      <c r="N29" s="29" t="str">
        <f t="shared" si="2"/>
        <v/>
      </c>
      <c r="O29" s="29" t="str">
        <f t="shared" si="3"/>
        <v/>
      </c>
      <c r="P29" s="33">
        <f t="shared" si="4"/>
        <v>894.13447782546496</v>
      </c>
      <c r="Q29" s="27">
        <v>1</v>
      </c>
      <c r="AG29" s="41">
        <f t="shared" si="6"/>
        <v>55.92</v>
      </c>
    </row>
    <row r="30" spans="1:33" x14ac:dyDescent="0.45">
      <c r="A30" s="28">
        <v>43049</v>
      </c>
      <c r="B30" s="27" t="s">
        <v>451</v>
      </c>
      <c r="C30" s="27">
        <v>32</v>
      </c>
      <c r="E30" s="29">
        <f t="shared" si="5"/>
        <v>0.71000000000000796</v>
      </c>
      <c r="F30" s="27" t="s">
        <v>61</v>
      </c>
      <c r="G30" s="29" t="s">
        <v>69</v>
      </c>
      <c r="H30" s="29">
        <v>177.28</v>
      </c>
      <c r="I30" s="29">
        <v>176.81</v>
      </c>
      <c r="J30" s="26">
        <v>177.99</v>
      </c>
      <c r="K30" s="29">
        <v>177.99</v>
      </c>
      <c r="L30" s="29">
        <f t="shared" si="0"/>
        <v>40.04963898917012</v>
      </c>
      <c r="M30" s="29">
        <f t="shared" si="1"/>
        <v>80.09927797834024</v>
      </c>
      <c r="N30" s="29">
        <f t="shared" si="2"/>
        <v>120.14891696751036</v>
      </c>
      <c r="O30" s="29">
        <f t="shared" si="3"/>
        <v>160.19855595668048</v>
      </c>
      <c r="P30" s="33">
        <f t="shared" si="4"/>
        <v>56.407942238267147</v>
      </c>
      <c r="Q30" s="27">
        <v>5</v>
      </c>
      <c r="AG30" s="41">
        <f t="shared" si="6"/>
        <v>0.71000000000000796</v>
      </c>
    </row>
    <row r="31" spans="1:33" x14ac:dyDescent="0.45">
      <c r="A31" s="28">
        <v>43049</v>
      </c>
      <c r="B31" s="27" t="s">
        <v>76</v>
      </c>
      <c r="C31" s="27" t="s">
        <v>79</v>
      </c>
      <c r="E31" s="29" t="str">
        <f t="shared" si="5"/>
        <v/>
      </c>
      <c r="F31" s="27" t="s">
        <v>32</v>
      </c>
      <c r="G31" s="29" t="s">
        <v>34</v>
      </c>
      <c r="H31" s="29">
        <v>95.28</v>
      </c>
      <c r="I31" s="29">
        <v>95.62</v>
      </c>
      <c r="J31" s="26">
        <v>94.51</v>
      </c>
      <c r="K31" s="29"/>
      <c r="L31" s="29" t="str">
        <f t="shared" ref="L31" si="47">IF(G31="Y", (P31*E31),(""))</f>
        <v/>
      </c>
      <c r="M31" s="29" t="str">
        <f t="shared" ref="M31" si="48">IF(G31="Y", (L31*2),(""))</f>
        <v/>
      </c>
      <c r="N31" s="29" t="str">
        <f t="shared" ref="N31" si="49">IF(G31="Y", (L31*3),(""))</f>
        <v/>
      </c>
      <c r="O31" s="29" t="str">
        <f t="shared" ref="O31" si="50">IF(G31="Y", (L31*4),(""))</f>
        <v/>
      </c>
      <c r="P31" s="33">
        <f t="shared" ref="P31" si="51">IF(Q31&gt;0,((AcctSize/Q31)/H31),(""))</f>
        <v>104.95382031905962</v>
      </c>
      <c r="Q31" s="27">
        <v>5</v>
      </c>
      <c r="AG31" s="41">
        <f t="shared" si="6"/>
        <v>95.28</v>
      </c>
    </row>
    <row r="32" spans="1:33" x14ac:dyDescent="0.45">
      <c r="A32" s="28">
        <v>43049</v>
      </c>
      <c r="B32" s="27" t="s">
        <v>121</v>
      </c>
      <c r="C32" s="27">
        <v>32</v>
      </c>
      <c r="E32" s="29" t="str">
        <f t="shared" si="5"/>
        <v/>
      </c>
      <c r="F32" s="27" t="s">
        <v>32</v>
      </c>
      <c r="G32" s="29" t="s">
        <v>34</v>
      </c>
      <c r="H32" s="29">
        <v>52.339999999999996</v>
      </c>
      <c r="I32" s="29">
        <v>52.82</v>
      </c>
      <c r="J32" s="26">
        <v>51.74</v>
      </c>
      <c r="K32" s="29"/>
      <c r="L32" s="29" t="str">
        <f t="shared" si="0"/>
        <v/>
      </c>
      <c r="M32" s="29" t="str">
        <f t="shared" si="1"/>
        <v/>
      </c>
      <c r="N32" s="29" t="str">
        <f t="shared" si="2"/>
        <v/>
      </c>
      <c r="O32" s="29" t="str">
        <f t="shared" si="3"/>
        <v/>
      </c>
      <c r="P32" s="33">
        <f t="shared" si="4"/>
        <v>191.05846388995033</v>
      </c>
      <c r="Q32" s="27">
        <v>5</v>
      </c>
      <c r="AG32" s="41">
        <f t="shared" si="6"/>
        <v>52.339999999999996</v>
      </c>
    </row>
    <row r="33" spans="1:33" x14ac:dyDescent="0.45">
      <c r="A33" s="28">
        <v>43049</v>
      </c>
      <c r="B33" s="27" t="s">
        <v>452</v>
      </c>
      <c r="C33" s="27" t="s">
        <v>33</v>
      </c>
      <c r="E33" s="29" t="str">
        <f t="shared" si="5"/>
        <v/>
      </c>
      <c r="F33" s="27" t="s">
        <v>32</v>
      </c>
      <c r="G33" s="29" t="s">
        <v>34</v>
      </c>
      <c r="H33" s="29">
        <v>117.99000000000001</v>
      </c>
      <c r="I33" s="29">
        <v>118.33</v>
      </c>
      <c r="J33" s="26">
        <v>117.39</v>
      </c>
      <c r="K33" s="29"/>
      <c r="L33" s="29" t="str">
        <f t="shared" si="0"/>
        <v/>
      </c>
      <c r="M33" s="29" t="str">
        <f t="shared" si="1"/>
        <v/>
      </c>
      <c r="N33" s="29" t="str">
        <f t="shared" si="2"/>
        <v/>
      </c>
      <c r="O33" s="29" t="str">
        <f t="shared" si="3"/>
        <v/>
      </c>
      <c r="P33" s="33">
        <f t="shared" si="4"/>
        <v>84.752945164844476</v>
      </c>
      <c r="Q33" s="27">
        <v>5</v>
      </c>
      <c r="AG33" s="41">
        <f t="shared" si="6"/>
        <v>117.99000000000001</v>
      </c>
    </row>
    <row r="34" spans="1:33" x14ac:dyDescent="0.45">
      <c r="A34" s="28">
        <v>43049</v>
      </c>
      <c r="B34" s="27" t="s">
        <v>224</v>
      </c>
      <c r="C34" s="27" t="s">
        <v>73</v>
      </c>
      <c r="E34" s="29">
        <f t="shared" ref="E34" si="52">IF(G34="Y",AG34,"")</f>
        <v>-0.25</v>
      </c>
      <c r="F34" s="27" t="s">
        <v>32</v>
      </c>
      <c r="G34" s="29" t="s">
        <v>69</v>
      </c>
      <c r="H34" s="29">
        <v>92.95</v>
      </c>
      <c r="I34" s="29">
        <v>93.2</v>
      </c>
      <c r="J34" s="29">
        <v>92.31</v>
      </c>
      <c r="K34" s="29">
        <v>93.2</v>
      </c>
      <c r="L34" s="29">
        <f t="shared" ref="L34" si="53">IF(G34="Y", (P34*E34),(""))</f>
        <v>-26.896180742334586</v>
      </c>
      <c r="M34" s="29">
        <f t="shared" ref="M34" si="54">IF(G34="Y", (L34*2),(""))</f>
        <v>-53.792361484669172</v>
      </c>
      <c r="N34" s="29">
        <f t="shared" ref="N34" si="55">IF(G34="Y", (L34*3),(""))</f>
        <v>-80.688542227003751</v>
      </c>
      <c r="O34" s="29">
        <f t="shared" ref="O34" si="56">IF(G34="Y", (L34*4),(""))</f>
        <v>-107.58472296933834</v>
      </c>
      <c r="P34" s="33">
        <f t="shared" ref="P34" si="57">IF(Q34&gt;0,((AcctSize/Q34)/H34),(""))</f>
        <v>107.58472296933834</v>
      </c>
      <c r="Q34" s="27">
        <v>5</v>
      </c>
      <c r="AG34" s="41">
        <f t="shared" si="6"/>
        <v>-0.25</v>
      </c>
    </row>
    <row r="35" spans="1:33" x14ac:dyDescent="0.45">
      <c r="A35" s="28">
        <v>43049</v>
      </c>
      <c r="B35" s="43" t="s">
        <v>224</v>
      </c>
      <c r="C35" s="43" t="s">
        <v>73</v>
      </c>
      <c r="D35" s="43"/>
      <c r="E35" s="44">
        <f t="shared" ref="E35" si="58">IF(G35="Y",AG35,"")</f>
        <v>0.32000000000000739</v>
      </c>
      <c r="F35" s="43" t="s">
        <v>32</v>
      </c>
      <c r="G35" s="44" t="s">
        <v>69</v>
      </c>
      <c r="H35" s="44">
        <v>92.95</v>
      </c>
      <c r="I35" s="44">
        <v>93.2</v>
      </c>
      <c r="J35" s="44">
        <v>92.31</v>
      </c>
      <c r="K35" s="44">
        <v>92.63</v>
      </c>
      <c r="L35" s="44">
        <f t="shared" ref="L35" si="59">IF(G35="Y", (P35*E35),(""))</f>
        <v>34.427111350189065</v>
      </c>
      <c r="M35" s="44">
        <f t="shared" ref="M35" si="60">IF(G35="Y", (L35*2),(""))</f>
        <v>68.854222700378131</v>
      </c>
      <c r="N35" s="44">
        <f t="shared" ref="N35" si="61">IF(G35="Y", (L35*3),(""))</f>
        <v>103.2813340505672</v>
      </c>
      <c r="O35" s="44">
        <f t="shared" ref="O35" si="62">IF(G35="Y", (L35*4),(""))</f>
        <v>137.70844540075626</v>
      </c>
      <c r="P35" s="33">
        <f t="shared" ref="P35" si="63">IF(Q35&gt;0,((AcctSize/Q35)/H35),(""))</f>
        <v>107.58472296933834</v>
      </c>
      <c r="Q35" s="43">
        <v>5</v>
      </c>
      <c r="T35" s="69" t="s">
        <v>18</v>
      </c>
      <c r="U35" s="69"/>
      <c r="V35" s="69"/>
      <c r="AG35" s="41">
        <f t="shared" si="6"/>
        <v>0.32000000000000739</v>
      </c>
    </row>
    <row r="36" spans="1:33" x14ac:dyDescent="0.45">
      <c r="A36" s="28">
        <v>43052</v>
      </c>
      <c r="B36" s="27" t="s">
        <v>70</v>
      </c>
      <c r="C36" s="27" t="s">
        <v>79</v>
      </c>
      <c r="E36" s="29">
        <f t="shared" si="5"/>
        <v>0</v>
      </c>
      <c r="F36" s="27" t="s">
        <v>61</v>
      </c>
      <c r="G36" s="29" t="s">
        <v>69</v>
      </c>
      <c r="H36" s="29">
        <v>52.65</v>
      </c>
      <c r="I36" s="29">
        <v>52.23</v>
      </c>
      <c r="J36" s="26">
        <v>53.37</v>
      </c>
      <c r="K36" s="29">
        <v>52.65</v>
      </c>
      <c r="L36" s="29">
        <f t="shared" si="0"/>
        <v>0</v>
      </c>
      <c r="M36" s="29">
        <f t="shared" si="1"/>
        <v>0</v>
      </c>
      <c r="N36" s="29">
        <f t="shared" si="2"/>
        <v>0</v>
      </c>
      <c r="O36" s="29">
        <f t="shared" si="3"/>
        <v>0</v>
      </c>
      <c r="P36" s="33">
        <f t="shared" si="4"/>
        <v>316.55587211142768</v>
      </c>
      <c r="Q36" s="27">
        <v>3</v>
      </c>
      <c r="T36" s="27" t="s">
        <v>11</v>
      </c>
      <c r="V36" s="29">
        <f>SUMIF(C3:C1048576,"FB",E3:E1048576)+SUMIF(D3:D1048576,"FB",E3:E1048576)</f>
        <v>5.9700000000000095</v>
      </c>
      <c r="AG36" s="41">
        <f t="shared" si="6"/>
        <v>0</v>
      </c>
    </row>
    <row r="37" spans="1:33" x14ac:dyDescent="0.45">
      <c r="A37" s="28">
        <v>43052</v>
      </c>
      <c r="B37" s="27" t="s">
        <v>453</v>
      </c>
      <c r="C37" s="27" t="s">
        <v>139</v>
      </c>
      <c r="E37" s="29" t="str">
        <f t="shared" si="5"/>
        <v/>
      </c>
      <c r="F37" s="27" t="s">
        <v>32</v>
      </c>
      <c r="G37" s="29" t="s">
        <v>34</v>
      </c>
      <c r="H37" s="29">
        <v>41.39</v>
      </c>
      <c r="I37" s="29">
        <v>41.64</v>
      </c>
      <c r="J37" s="26">
        <v>41.02</v>
      </c>
      <c r="K37" s="29"/>
      <c r="L37" s="29" t="str">
        <f t="shared" si="0"/>
        <v/>
      </c>
      <c r="M37" s="29" t="str">
        <f t="shared" si="1"/>
        <v/>
      </c>
      <c r="N37" s="29" t="str">
        <f t="shared" si="2"/>
        <v/>
      </c>
      <c r="O37" s="29" t="str">
        <f t="shared" si="3"/>
        <v/>
      </c>
      <c r="P37" s="33">
        <f t="shared" si="4"/>
        <v>402.67375372473225</v>
      </c>
      <c r="Q37" s="27">
        <v>3</v>
      </c>
      <c r="T37" s="27" t="s">
        <v>12</v>
      </c>
      <c r="V37" s="29">
        <f>SUMIF(C3:C1048576,"IF",E3:E1048576)+SUMIF(D3:D1048576,"IF",E3:E1048576)</f>
        <v>1.1200000000000081</v>
      </c>
      <c r="AG37" s="41">
        <f t="shared" si="6"/>
        <v>41.39</v>
      </c>
    </row>
    <row r="38" spans="1:33" x14ac:dyDescent="0.45">
      <c r="A38" s="28">
        <v>43052</v>
      </c>
      <c r="B38" s="27" t="s">
        <v>245</v>
      </c>
      <c r="C38" s="27" t="s">
        <v>139</v>
      </c>
      <c r="E38" s="29" t="str">
        <f t="shared" si="5"/>
        <v/>
      </c>
      <c r="F38" s="27" t="s">
        <v>32</v>
      </c>
      <c r="G38" s="29" t="s">
        <v>34</v>
      </c>
      <c r="H38" s="29">
        <v>86.26</v>
      </c>
      <c r="I38" s="29">
        <v>86.73</v>
      </c>
      <c r="J38" s="26">
        <v>85.51</v>
      </c>
      <c r="K38" s="29"/>
      <c r="L38" s="29" t="str">
        <f t="shared" si="0"/>
        <v/>
      </c>
      <c r="M38" s="29" t="str">
        <f t="shared" si="1"/>
        <v/>
      </c>
      <c r="N38" s="29" t="str">
        <f t="shared" si="2"/>
        <v/>
      </c>
      <c r="O38" s="29" t="str">
        <f t="shared" si="3"/>
        <v/>
      </c>
      <c r="P38" s="33">
        <f t="shared" si="4"/>
        <v>193.21431331633048</v>
      </c>
      <c r="Q38" s="27">
        <v>3</v>
      </c>
      <c r="T38" s="27" t="s">
        <v>13</v>
      </c>
      <c r="V38" s="29">
        <f>SUMIF(C3:C1048576,"LD",E3:E1048576)+SUMIF(D3:D1048576,"LD",E3:E1048576)</f>
        <v>0</v>
      </c>
      <c r="AG38" s="41">
        <f t="shared" si="6"/>
        <v>86.26</v>
      </c>
    </row>
    <row r="39" spans="1:33" x14ac:dyDescent="0.45">
      <c r="A39" s="28">
        <v>43053</v>
      </c>
      <c r="B39" s="27" t="s">
        <v>454</v>
      </c>
      <c r="C39" s="27" t="s">
        <v>33</v>
      </c>
      <c r="D39" s="29"/>
      <c r="E39" s="29">
        <f t="shared" si="5"/>
        <v>0.25999999999999801</v>
      </c>
      <c r="F39" s="27" t="s">
        <v>32</v>
      </c>
      <c r="G39" s="29" t="s">
        <v>69</v>
      </c>
      <c r="H39" s="29">
        <v>42.04</v>
      </c>
      <c r="I39" s="29">
        <v>42.49</v>
      </c>
      <c r="J39" s="26">
        <v>41.51</v>
      </c>
      <c r="K39" s="29">
        <v>41.78</v>
      </c>
      <c r="L39" s="29">
        <f t="shared" si="0"/>
        <v>309.22930542340396</v>
      </c>
      <c r="M39" s="29">
        <f t="shared" si="1"/>
        <v>618.45861084680791</v>
      </c>
      <c r="N39" s="29">
        <f t="shared" si="2"/>
        <v>927.68791627021187</v>
      </c>
      <c r="O39" s="29">
        <f t="shared" si="3"/>
        <v>1236.9172216936158</v>
      </c>
      <c r="P39" s="33">
        <f t="shared" si="4"/>
        <v>1189.3434823977166</v>
      </c>
      <c r="Q39" s="27">
        <v>1</v>
      </c>
      <c r="T39" s="27" t="s">
        <v>14</v>
      </c>
      <c r="V39" s="29">
        <f>SUMIF(C3:C1048576,"32",E3:E1048576)+SUMIF(D3:D1048576,"32",E3:E1048576)</f>
        <v>0.71000000000000796</v>
      </c>
      <c r="AG39" s="41">
        <f t="shared" si="6"/>
        <v>0.25999999999999801</v>
      </c>
    </row>
    <row r="40" spans="1:33" x14ac:dyDescent="0.45">
      <c r="A40" s="28">
        <v>43054</v>
      </c>
      <c r="B40" s="27" t="s">
        <v>455</v>
      </c>
      <c r="C40" s="27" t="s">
        <v>33</v>
      </c>
      <c r="E40" s="29">
        <f t="shared" ref="E40" si="64">IF(G40="Y",AG40,"")</f>
        <v>0.18999999999999773</v>
      </c>
      <c r="F40" s="27" t="s">
        <v>32</v>
      </c>
      <c r="G40" s="29" t="s">
        <v>69</v>
      </c>
      <c r="H40" s="29">
        <v>34.22</v>
      </c>
      <c r="I40" s="29">
        <v>34.49</v>
      </c>
      <c r="J40" s="26">
        <v>33.840000000000003</v>
      </c>
      <c r="K40" s="29">
        <v>34.03</v>
      </c>
      <c r="L40" s="29">
        <f t="shared" ref="L40" si="65">IF(G40="Y", (P40*E40),(""))</f>
        <v>92.538476524448541</v>
      </c>
      <c r="M40" s="29">
        <f t="shared" ref="M40" si="66">IF(G40="Y", (L40*2),(""))</f>
        <v>185.07695304889708</v>
      </c>
      <c r="N40" s="29">
        <f t="shared" ref="N40" si="67">IF(G40="Y", (L40*3),(""))</f>
        <v>277.61542957334564</v>
      </c>
      <c r="O40" s="29">
        <f t="shared" ref="O40" si="68">IF(G40="Y", (L40*4),(""))</f>
        <v>370.15390609779416</v>
      </c>
      <c r="P40" s="33">
        <f t="shared" ref="P40" si="69">IF(Q40&gt;0,((AcctSize/Q40)/H40),(""))</f>
        <v>487.04461328657709</v>
      </c>
      <c r="Q40" s="27">
        <v>3</v>
      </c>
      <c r="T40" s="27" t="s">
        <v>15</v>
      </c>
      <c r="V40" s="29">
        <f>SUMIF(C3:C1048576,"BS",E3:E1048576)+SUMIF(D3:D1048576,"BS",E3:E1048576)</f>
        <v>0</v>
      </c>
      <c r="AG40" s="41">
        <f t="shared" si="6"/>
        <v>0.18999999999999773</v>
      </c>
    </row>
    <row r="41" spans="1:33" x14ac:dyDescent="0.45">
      <c r="A41" s="28">
        <v>43054</v>
      </c>
      <c r="B41" s="27" t="s">
        <v>119</v>
      </c>
      <c r="C41" s="27" t="s">
        <v>139</v>
      </c>
      <c r="E41" s="29">
        <f t="shared" si="5"/>
        <v>-0.32000000000000028</v>
      </c>
      <c r="F41" s="27" t="s">
        <v>32</v>
      </c>
      <c r="G41" s="29" t="s">
        <v>69</v>
      </c>
      <c r="H41" s="29">
        <v>57.72</v>
      </c>
      <c r="I41" s="29">
        <v>58.04</v>
      </c>
      <c r="J41" s="26">
        <v>57.03</v>
      </c>
      <c r="K41" s="29">
        <v>58.04</v>
      </c>
      <c r="L41" s="29">
        <f t="shared" si="0"/>
        <v>-92.400092400092504</v>
      </c>
      <c r="M41" s="29">
        <f t="shared" si="1"/>
        <v>-184.80018480018501</v>
      </c>
      <c r="N41" s="29">
        <f t="shared" si="2"/>
        <v>-277.20027720027753</v>
      </c>
      <c r="O41" s="29">
        <f t="shared" si="3"/>
        <v>-369.60036960037002</v>
      </c>
      <c r="P41" s="33">
        <f t="shared" si="4"/>
        <v>288.7502887502888</v>
      </c>
      <c r="Q41" s="27">
        <v>3</v>
      </c>
      <c r="T41" s="27" t="s">
        <v>16</v>
      </c>
      <c r="V41" s="29">
        <f>SUMIF(C3:C1048576,"SH",E3:E1048576)+SUMIF(D3:D1048576,"SH",E3:E1048576)</f>
        <v>-0.32000000000000028</v>
      </c>
      <c r="AG41" s="41">
        <f t="shared" si="6"/>
        <v>-0.32000000000000028</v>
      </c>
    </row>
    <row r="42" spans="1:33" x14ac:dyDescent="0.45">
      <c r="A42" s="28">
        <v>43054</v>
      </c>
      <c r="B42" s="27" t="s">
        <v>456</v>
      </c>
      <c r="C42" s="27" t="s">
        <v>73</v>
      </c>
      <c r="E42" s="29" t="str">
        <f t="shared" si="5"/>
        <v/>
      </c>
      <c r="F42" s="27" t="s">
        <v>32</v>
      </c>
      <c r="G42" s="29" t="s">
        <v>34</v>
      </c>
      <c r="H42" s="29">
        <v>39.409999999999997</v>
      </c>
      <c r="I42" s="29">
        <v>39.68</v>
      </c>
      <c r="J42" s="26">
        <v>38.909999999999997</v>
      </c>
      <c r="K42" s="29"/>
      <c r="L42" s="29" t="str">
        <f t="shared" si="0"/>
        <v/>
      </c>
      <c r="M42" s="29" t="str">
        <f t="shared" si="1"/>
        <v/>
      </c>
      <c r="N42" s="29" t="str">
        <f t="shared" si="2"/>
        <v/>
      </c>
      <c r="O42" s="29" t="str">
        <f t="shared" si="3"/>
        <v/>
      </c>
      <c r="P42" s="33">
        <f t="shared" si="4"/>
        <v>422.90450816205708</v>
      </c>
      <c r="Q42" s="27">
        <v>3</v>
      </c>
      <c r="T42" s="27" t="s">
        <v>17</v>
      </c>
      <c r="V42" s="29">
        <f>SUMIF(C3:C1048576,"DH",E3:E1048576)+SUMIF(D3:D1048576,"DH",E3:E1048576)</f>
        <v>0.57999999999999829</v>
      </c>
      <c r="AG42" s="41">
        <f t="shared" si="6"/>
        <v>39.409999999999997</v>
      </c>
    </row>
    <row r="43" spans="1:33" x14ac:dyDescent="0.45">
      <c r="A43" s="28">
        <v>43055</v>
      </c>
      <c r="B43" s="27" t="s">
        <v>67</v>
      </c>
      <c r="C43" s="27" t="s">
        <v>33</v>
      </c>
      <c r="D43" s="29"/>
      <c r="E43" s="29" t="str">
        <f t="shared" ref="E43:E44" si="70">IF(G43="Y",AG43,"")</f>
        <v/>
      </c>
      <c r="F43" s="27" t="s">
        <v>32</v>
      </c>
      <c r="G43" s="29" t="s">
        <v>34</v>
      </c>
      <c r="H43" s="29">
        <v>63.29</v>
      </c>
      <c r="I43" s="29">
        <v>63.79</v>
      </c>
      <c r="J43" s="26">
        <v>62.72</v>
      </c>
      <c r="K43" s="29"/>
      <c r="L43" s="29" t="str">
        <f t="shared" ref="L43:L44" si="71">IF(G43="Y", (P43*E43),(""))</f>
        <v/>
      </c>
      <c r="M43" s="29" t="str">
        <f t="shared" ref="M43:M44" si="72">IF(G43="Y", (L43*2),(""))</f>
        <v/>
      </c>
      <c r="N43" s="29" t="str">
        <f t="shared" ref="N43:N44" si="73">IF(G43="Y", (L43*3),(""))</f>
        <v/>
      </c>
      <c r="O43" s="29" t="str">
        <f t="shared" ref="O43:O44" si="74">IF(G43="Y", (L43*4),(""))</f>
        <v/>
      </c>
      <c r="P43" s="33">
        <f t="shared" ref="P43:P44" si="75">IF(Q43&gt;0,((AcctSize/Q43)/H43),(""))</f>
        <v>395.00711012798229</v>
      </c>
      <c r="Q43" s="27">
        <v>2</v>
      </c>
      <c r="T43" s="27" t="s">
        <v>19</v>
      </c>
      <c r="V43" s="29">
        <f>SUMIF(C3:C1048576,"S",E3:E1048576)+SUMIF(D3:D1048576,"S",E3:E1048576)</f>
        <v>0</v>
      </c>
      <c r="AG43" s="41">
        <f t="shared" si="6"/>
        <v>63.29</v>
      </c>
    </row>
    <row r="44" spans="1:33" x14ac:dyDescent="0.45">
      <c r="A44" s="28">
        <v>43055</v>
      </c>
      <c r="B44" s="27" t="s">
        <v>320</v>
      </c>
      <c r="C44" s="27" t="s">
        <v>73</v>
      </c>
      <c r="E44" s="29">
        <f t="shared" si="70"/>
        <v>0</v>
      </c>
      <c r="F44" s="27" t="s">
        <v>32</v>
      </c>
      <c r="G44" s="29" t="s">
        <v>69</v>
      </c>
      <c r="H44" s="29">
        <v>55.47</v>
      </c>
      <c r="I44" s="29">
        <v>55.72</v>
      </c>
      <c r="J44" s="26">
        <v>55.03</v>
      </c>
      <c r="K44" s="29">
        <v>55.47</v>
      </c>
      <c r="L44" s="29">
        <f t="shared" si="71"/>
        <v>0</v>
      </c>
      <c r="M44" s="29">
        <f t="shared" si="72"/>
        <v>0</v>
      </c>
      <c r="N44" s="29">
        <f t="shared" si="73"/>
        <v>0</v>
      </c>
      <c r="O44" s="29">
        <f t="shared" si="74"/>
        <v>0</v>
      </c>
      <c r="P44" s="33">
        <f t="shared" si="75"/>
        <v>450.69406886605373</v>
      </c>
      <c r="Q44" s="27">
        <v>2</v>
      </c>
      <c r="AG44" s="41">
        <f t="shared" si="6"/>
        <v>0</v>
      </c>
    </row>
    <row r="45" spans="1:33" x14ac:dyDescent="0.45">
      <c r="A45" s="28">
        <v>43055</v>
      </c>
      <c r="B45" s="43" t="s">
        <v>320</v>
      </c>
      <c r="C45" s="43" t="s">
        <v>73</v>
      </c>
      <c r="D45" s="44"/>
      <c r="E45" s="44">
        <f t="shared" ref="E45" si="76">IF(G45="Y",AG45,"")</f>
        <v>0.43999999999999773</v>
      </c>
      <c r="F45" s="43" t="s">
        <v>32</v>
      </c>
      <c r="G45" s="44" t="s">
        <v>69</v>
      </c>
      <c r="H45" s="44">
        <v>55.47</v>
      </c>
      <c r="I45" s="44">
        <v>55.72</v>
      </c>
      <c r="J45" s="26">
        <v>55.03</v>
      </c>
      <c r="K45" s="44">
        <v>55.03</v>
      </c>
      <c r="L45" s="44">
        <f t="shared" ref="L45" si="77">IF(G45="Y", (P45*E45),(""))</f>
        <v>198.3053903010626</v>
      </c>
      <c r="M45" s="44">
        <f t="shared" ref="M45" si="78">IF(G45="Y", (L45*2),(""))</f>
        <v>396.6107806021252</v>
      </c>
      <c r="N45" s="44">
        <f t="shared" ref="N45" si="79">IF(G45="Y", (L45*3),(""))</f>
        <v>594.91617090318778</v>
      </c>
      <c r="O45" s="44">
        <f t="shared" ref="O45" si="80">IF(G45="Y", (L45*4),(""))</f>
        <v>793.22156120425041</v>
      </c>
      <c r="P45" s="33">
        <f t="shared" ref="P45" si="81">IF(Q45&gt;0,((AcctSize/Q45)/H45),(""))</f>
        <v>450.69406886605373</v>
      </c>
      <c r="Q45" s="43">
        <v>2</v>
      </c>
      <c r="V45" s="29"/>
      <c r="AG45" s="41">
        <f t="shared" si="6"/>
        <v>0.43999999999999773</v>
      </c>
    </row>
    <row r="46" spans="1:33" x14ac:dyDescent="0.45">
      <c r="A46" s="28">
        <v>43056</v>
      </c>
      <c r="B46" s="27" t="s">
        <v>457</v>
      </c>
      <c r="C46" s="27" t="s">
        <v>33</v>
      </c>
      <c r="E46" s="29" t="str">
        <f t="shared" ref="E46:E47" si="82">IF(G46="Y",AG46,"")</f>
        <v/>
      </c>
      <c r="F46" s="27" t="s">
        <v>61</v>
      </c>
      <c r="G46" s="29" t="s">
        <v>34</v>
      </c>
      <c r="H46" s="29">
        <v>80.809999999999988</v>
      </c>
      <c r="I46" s="29">
        <v>80.44</v>
      </c>
      <c r="J46" s="26">
        <v>81.41</v>
      </c>
      <c r="K46" s="29"/>
      <c r="L46" s="29" t="str">
        <f t="shared" ref="L46:L47" si="83">IF(G46="Y", (P46*E46),(""))</f>
        <v/>
      </c>
      <c r="M46" s="29" t="str">
        <f t="shared" ref="M46:M47" si="84">IF(G46="Y", (L46*2),(""))</f>
        <v/>
      </c>
      <c r="N46" s="29" t="str">
        <f t="shared" ref="N46:N47" si="85">IF(G46="Y", (L46*3),(""))</f>
        <v/>
      </c>
      <c r="O46" s="29" t="str">
        <f t="shared" ref="O46:O47" si="86">IF(G46="Y", (L46*4),(""))</f>
        <v/>
      </c>
      <c r="P46" s="33">
        <f t="shared" ref="P46:P47" si="87">IF(Q46&gt;0,((AcctSize/Q46)/H46),(""))</f>
        <v>309.36765251825273</v>
      </c>
      <c r="Q46" s="27">
        <v>2</v>
      </c>
      <c r="AG46" s="41">
        <f t="shared" si="6"/>
        <v>-80.809999999999988</v>
      </c>
    </row>
    <row r="47" spans="1:33" x14ac:dyDescent="0.45">
      <c r="A47" s="28">
        <v>43056</v>
      </c>
      <c r="B47" s="27" t="s">
        <v>301</v>
      </c>
      <c r="C47" s="27" t="s">
        <v>73</v>
      </c>
      <c r="E47" s="29">
        <f t="shared" si="82"/>
        <v>-0.33999999999999631</v>
      </c>
      <c r="F47" s="27" t="s">
        <v>32</v>
      </c>
      <c r="G47" s="29" t="s">
        <v>69</v>
      </c>
      <c r="H47" s="29">
        <v>42.71</v>
      </c>
      <c r="I47" s="29">
        <v>43.05</v>
      </c>
      <c r="J47" s="26">
        <v>42.23</v>
      </c>
      <c r="K47" s="29">
        <v>43.05</v>
      </c>
      <c r="L47" s="29">
        <f t="shared" si="83"/>
        <v>-199.01662374151036</v>
      </c>
      <c r="M47" s="29">
        <f t="shared" si="84"/>
        <v>-398.03324748302072</v>
      </c>
      <c r="N47" s="29">
        <f t="shared" si="85"/>
        <v>-597.0498712245311</v>
      </c>
      <c r="O47" s="29">
        <f t="shared" si="86"/>
        <v>-796.06649496604143</v>
      </c>
      <c r="P47" s="33">
        <f t="shared" si="87"/>
        <v>585.34301100444861</v>
      </c>
      <c r="Q47" s="27">
        <v>2</v>
      </c>
      <c r="AG47" s="41">
        <f t="shared" si="6"/>
        <v>-0.33999999999999631</v>
      </c>
    </row>
    <row r="48" spans="1:33" x14ac:dyDescent="0.45">
      <c r="A48" s="28">
        <v>43059</v>
      </c>
      <c r="B48" s="27" t="s">
        <v>458</v>
      </c>
      <c r="C48" s="27" t="s">
        <v>73</v>
      </c>
      <c r="E48" s="29" t="str">
        <f t="shared" si="5"/>
        <v/>
      </c>
      <c r="F48" s="27" t="s">
        <v>32</v>
      </c>
      <c r="G48" s="29" t="s">
        <v>34</v>
      </c>
      <c r="H48" s="29">
        <v>70.400000000000006</v>
      </c>
      <c r="I48" s="29">
        <v>70.73</v>
      </c>
      <c r="J48" s="26">
        <v>69.930000000000007</v>
      </c>
      <c r="K48" s="29"/>
      <c r="L48" s="29" t="str">
        <f t="shared" si="0"/>
        <v/>
      </c>
      <c r="M48" s="29" t="str">
        <f t="shared" si="1"/>
        <v/>
      </c>
      <c r="N48" s="29" t="str">
        <f t="shared" si="2"/>
        <v/>
      </c>
      <c r="O48" s="29" t="str">
        <f t="shared" si="3"/>
        <v/>
      </c>
      <c r="P48" s="33">
        <f t="shared" si="4"/>
        <v>355.11363636363632</v>
      </c>
      <c r="Q48" s="27">
        <v>2</v>
      </c>
      <c r="AG48" s="41">
        <f t="shared" si="6"/>
        <v>70.400000000000006</v>
      </c>
    </row>
    <row r="49" spans="1:33" x14ac:dyDescent="0.45">
      <c r="A49" s="28">
        <v>43059</v>
      </c>
      <c r="B49" s="27" t="s">
        <v>459</v>
      </c>
      <c r="C49" s="27" t="s">
        <v>33</v>
      </c>
      <c r="E49" s="29">
        <f t="shared" ref="E49:E50" si="88">IF(G49="Y",AG49,"")</f>
        <v>0.15000000000000568</v>
      </c>
      <c r="F49" s="27" t="s">
        <v>61</v>
      </c>
      <c r="G49" s="29" t="s">
        <v>69</v>
      </c>
      <c r="H49" s="29">
        <v>69.66</v>
      </c>
      <c r="I49" s="29">
        <v>69.14</v>
      </c>
      <c r="J49" s="26">
        <v>70.39</v>
      </c>
      <c r="K49" s="29">
        <v>69.81</v>
      </c>
      <c r="L49" s="29">
        <f t="shared" ref="L49" si="89">IF(G49="Y", (P49*E49),(""))</f>
        <v>53.832902670114017</v>
      </c>
      <c r="M49" s="29">
        <f t="shared" ref="M49" si="90">IF(G49="Y", (L49*2),(""))</f>
        <v>107.66580534022803</v>
      </c>
      <c r="N49" s="29">
        <f t="shared" ref="N49" si="91">IF(G49="Y", (L49*3),(""))</f>
        <v>161.49870801034206</v>
      </c>
      <c r="O49" s="29">
        <f t="shared" ref="O49" si="92">IF(G49="Y", (L49*4),(""))</f>
        <v>215.33161068045607</v>
      </c>
      <c r="P49" s="33">
        <f t="shared" ref="P49:P50" si="93">IF(Q49&gt;0,((AcctSize/Q49)/H49),(""))</f>
        <v>358.88601780074652</v>
      </c>
      <c r="Q49" s="27">
        <v>2</v>
      </c>
      <c r="AG49" s="41">
        <f t="shared" si="6"/>
        <v>0.15000000000000568</v>
      </c>
    </row>
    <row r="50" spans="1:33" x14ac:dyDescent="0.45">
      <c r="A50" s="28">
        <v>43060</v>
      </c>
      <c r="B50" s="27" t="s">
        <v>420</v>
      </c>
      <c r="C50" s="27" t="s">
        <v>73</v>
      </c>
      <c r="E50" s="29" t="str">
        <f t="shared" si="88"/>
        <v/>
      </c>
      <c r="F50" s="27" t="s">
        <v>32</v>
      </c>
      <c r="G50" s="29" t="s">
        <v>34</v>
      </c>
      <c r="H50" s="29">
        <v>47.89</v>
      </c>
      <c r="I50" s="29">
        <v>47.89</v>
      </c>
      <c r="J50" s="26">
        <v>47.53</v>
      </c>
      <c r="K50" s="29"/>
      <c r="L50" s="29"/>
      <c r="M50" s="29"/>
      <c r="N50" s="29"/>
      <c r="O50" s="29"/>
      <c r="P50" s="33">
        <f t="shared" si="93"/>
        <v>261.01482564209647</v>
      </c>
      <c r="Q50" s="27">
        <v>4</v>
      </c>
      <c r="AG50" s="41">
        <f t="shared" si="6"/>
        <v>47.89</v>
      </c>
    </row>
    <row r="51" spans="1:33" x14ac:dyDescent="0.45">
      <c r="A51" s="28">
        <v>43060</v>
      </c>
      <c r="B51" s="27" t="s">
        <v>187</v>
      </c>
      <c r="C51" s="27" t="s">
        <v>73</v>
      </c>
      <c r="E51" s="29" t="str">
        <f t="shared" si="5"/>
        <v/>
      </c>
      <c r="F51" s="27" t="s">
        <v>32</v>
      </c>
      <c r="G51" s="29" t="s">
        <v>34</v>
      </c>
      <c r="H51" s="29">
        <v>127.38000000000001</v>
      </c>
      <c r="I51" s="29">
        <v>127.38000000000001</v>
      </c>
      <c r="J51" s="26">
        <v>126.73</v>
      </c>
      <c r="K51" s="29"/>
      <c r="L51" s="29" t="str">
        <f t="shared" si="0"/>
        <v/>
      </c>
      <c r="M51" s="29" t="str">
        <f t="shared" si="1"/>
        <v/>
      </c>
      <c r="N51" s="29" t="str">
        <f t="shared" si="2"/>
        <v/>
      </c>
      <c r="O51" s="29" t="str">
        <f t="shared" si="3"/>
        <v/>
      </c>
      <c r="P51" s="33">
        <f t="shared" si="4"/>
        <v>98.131574815512636</v>
      </c>
      <c r="Q51" s="27">
        <v>4</v>
      </c>
      <c r="T51" s="70" t="s">
        <v>20</v>
      </c>
      <c r="U51" s="70"/>
      <c r="V51" s="70"/>
      <c r="AG51" s="41">
        <f t="shared" si="6"/>
        <v>127.38000000000001</v>
      </c>
    </row>
    <row r="52" spans="1:33" x14ac:dyDescent="0.45">
      <c r="A52" s="28">
        <v>43060</v>
      </c>
      <c r="B52" s="27" t="s">
        <v>364</v>
      </c>
      <c r="C52" s="27" t="s">
        <v>33</v>
      </c>
      <c r="E52" s="29">
        <f t="shared" ref="E52" si="94">IF(G52="Y",AG52,"")</f>
        <v>0.19000000000001194</v>
      </c>
      <c r="F52" s="27" t="s">
        <v>61</v>
      </c>
      <c r="G52" s="29" t="s">
        <v>69</v>
      </c>
      <c r="H52" s="29">
        <v>79.36999999999999</v>
      </c>
      <c r="I52" s="29">
        <v>79.36999999999999</v>
      </c>
      <c r="J52" s="26">
        <v>79.75</v>
      </c>
      <c r="K52" s="29">
        <v>79.56</v>
      </c>
      <c r="L52" s="29">
        <f t="shared" ref="L52" si="95">IF(G52="Y", (P52*E52),(""))</f>
        <v>29.923144765026453</v>
      </c>
      <c r="M52" s="29">
        <f t="shared" ref="M52" si="96">IF(G52="Y", (L52*2),(""))</f>
        <v>59.846289530052907</v>
      </c>
      <c r="N52" s="29">
        <f t="shared" ref="N52" si="97">IF(G52="Y", (L52*3),(""))</f>
        <v>89.769434295079364</v>
      </c>
      <c r="O52" s="29">
        <f t="shared" ref="O52" si="98">IF(G52="Y", (L52*4),(""))</f>
        <v>119.69257906010581</v>
      </c>
      <c r="P52" s="33">
        <f t="shared" ref="P52" si="99">IF(Q52&gt;0,((AcctSize/Q52)/H52),(""))</f>
        <v>157.49023560539248</v>
      </c>
      <c r="Q52" s="27">
        <v>4</v>
      </c>
      <c r="T52" s="27" t="s">
        <v>21</v>
      </c>
      <c r="V52" s="27">
        <f>COUNTIF(E3:E1048576,"&gt;0")</f>
        <v>24</v>
      </c>
      <c r="AG52" s="41">
        <f t="shared" si="6"/>
        <v>0.19000000000001194</v>
      </c>
    </row>
    <row r="53" spans="1:33" x14ac:dyDescent="0.45">
      <c r="A53" s="28">
        <v>43060</v>
      </c>
      <c r="B53" s="27" t="s">
        <v>150</v>
      </c>
      <c r="C53" s="27" t="s">
        <v>33</v>
      </c>
      <c r="E53" s="29">
        <f t="shared" si="5"/>
        <v>-0.42000000000000171</v>
      </c>
      <c r="F53" s="27" t="s">
        <v>61</v>
      </c>
      <c r="G53" s="29" t="s">
        <v>69</v>
      </c>
      <c r="H53" s="29">
        <v>72.27</v>
      </c>
      <c r="I53" s="29">
        <v>71.849999999999994</v>
      </c>
      <c r="J53" s="26">
        <v>72.849999999999994</v>
      </c>
      <c r="K53" s="29">
        <v>71.849999999999994</v>
      </c>
      <c r="L53" s="29">
        <f t="shared" si="0"/>
        <v>-72.644250726442806</v>
      </c>
      <c r="M53" s="29">
        <f t="shared" si="1"/>
        <v>-145.28850145288561</v>
      </c>
      <c r="N53" s="29">
        <f t="shared" si="2"/>
        <v>-217.93275217932842</v>
      </c>
      <c r="O53" s="29">
        <f t="shared" si="3"/>
        <v>-290.57700290577122</v>
      </c>
      <c r="P53" s="33">
        <f t="shared" si="4"/>
        <v>172.96250172962502</v>
      </c>
      <c r="Q53" s="27">
        <v>4</v>
      </c>
      <c r="T53" s="27" t="s">
        <v>22</v>
      </c>
      <c r="V53" s="27">
        <f>COUNTIF(E3:E1048576,"&lt;-.101")</f>
        <v>9</v>
      </c>
      <c r="AG53" s="41">
        <f t="shared" si="6"/>
        <v>-0.42000000000000171</v>
      </c>
    </row>
    <row r="54" spans="1:33" x14ac:dyDescent="0.45">
      <c r="A54" s="28">
        <v>43060</v>
      </c>
      <c r="B54" s="43" t="s">
        <v>150</v>
      </c>
      <c r="C54" s="43" t="s">
        <v>33</v>
      </c>
      <c r="D54" s="43"/>
      <c r="E54" s="44">
        <f t="shared" ref="E54" si="100">IF(G54="Y",AG54,"")</f>
        <v>0.39000000000000057</v>
      </c>
      <c r="F54" s="43" t="s">
        <v>61</v>
      </c>
      <c r="G54" s="44" t="s">
        <v>69</v>
      </c>
      <c r="H54" s="44">
        <v>72.27</v>
      </c>
      <c r="I54" s="44">
        <v>71.849999999999994</v>
      </c>
      <c r="J54" s="26">
        <v>72.849999999999994</v>
      </c>
      <c r="K54" s="44">
        <v>72.66</v>
      </c>
      <c r="L54" s="44">
        <f t="shared" ref="L54" si="101">IF(G54="Y", (P54*E54),(""))</f>
        <v>67.455375674553849</v>
      </c>
      <c r="M54" s="44">
        <f t="shared" ref="M54" si="102">IF(G54="Y", (L54*2),(""))</f>
        <v>134.9107513491077</v>
      </c>
      <c r="N54" s="44">
        <f t="shared" ref="N54" si="103">IF(G54="Y", (L54*3),(""))</f>
        <v>202.36612702366153</v>
      </c>
      <c r="O54" s="44">
        <f t="shared" ref="O54" si="104">IF(G54="Y", (L54*4),(""))</f>
        <v>269.8215026982154</v>
      </c>
      <c r="P54" s="33">
        <f t="shared" ref="P54" si="105">IF(Q54&gt;0,((AcctSize/Q54)/H54),(""))</f>
        <v>172.96250172962502</v>
      </c>
      <c r="Q54" s="43">
        <v>4</v>
      </c>
      <c r="T54" s="27" t="s">
        <v>23</v>
      </c>
      <c r="V54" s="27">
        <f>COUNTIFS(E3:E1048576,"&gt;-.109",E3:E1048576,"&lt;0")</f>
        <v>0</v>
      </c>
      <c r="AG54" s="41">
        <f t="shared" si="6"/>
        <v>0.39000000000000057</v>
      </c>
    </row>
    <row r="55" spans="1:33" x14ac:dyDescent="0.45">
      <c r="A55" s="28">
        <v>43061</v>
      </c>
      <c r="B55" s="27" t="s">
        <v>257</v>
      </c>
      <c r="C55" s="27" t="s">
        <v>73</v>
      </c>
      <c r="E55" s="29" t="str">
        <f t="shared" si="5"/>
        <v/>
      </c>
      <c r="F55" s="27" t="s">
        <v>32</v>
      </c>
      <c r="G55" s="29" t="s">
        <v>34</v>
      </c>
      <c r="H55" s="29">
        <v>68.72</v>
      </c>
      <c r="I55" s="29">
        <v>69.010000000000005</v>
      </c>
      <c r="J55" s="26">
        <v>68.11</v>
      </c>
      <c r="K55" s="29"/>
      <c r="L55" s="29" t="str">
        <f t="shared" si="0"/>
        <v/>
      </c>
      <c r="M55" s="29" t="str">
        <f t="shared" si="1"/>
        <v/>
      </c>
      <c r="N55" s="29" t="str">
        <f t="shared" si="2"/>
        <v/>
      </c>
      <c r="O55" s="29" t="str">
        <f t="shared" si="3"/>
        <v/>
      </c>
      <c r="P55" s="33">
        <f t="shared" si="4"/>
        <v>181.89755529685681</v>
      </c>
      <c r="Q55" s="27">
        <v>4</v>
      </c>
      <c r="T55" s="27" t="s">
        <v>3</v>
      </c>
      <c r="V55" s="5">
        <f>SUM(E3:E1048576)</f>
        <v>8.0600000000000236</v>
      </c>
      <c r="AG55" s="41">
        <f t="shared" si="6"/>
        <v>68.72</v>
      </c>
    </row>
    <row r="56" spans="1:33" x14ac:dyDescent="0.45">
      <c r="A56" s="28">
        <v>43061</v>
      </c>
      <c r="B56" s="27" t="s">
        <v>439</v>
      </c>
      <c r="C56" s="27" t="s">
        <v>79</v>
      </c>
      <c r="E56" s="29" t="str">
        <f t="shared" si="5"/>
        <v/>
      </c>
      <c r="F56" s="27" t="s">
        <v>32</v>
      </c>
      <c r="G56" s="29" t="s">
        <v>34</v>
      </c>
      <c r="H56" s="29">
        <v>47.49</v>
      </c>
      <c r="I56" s="29">
        <v>47.87</v>
      </c>
      <c r="J56" s="26">
        <v>47.04</v>
      </c>
      <c r="K56" s="29"/>
      <c r="L56" s="29" t="str">
        <f t="shared" si="0"/>
        <v/>
      </c>
      <c r="M56" s="29" t="str">
        <f t="shared" si="1"/>
        <v/>
      </c>
      <c r="N56" s="29" t="str">
        <f t="shared" si="2"/>
        <v/>
      </c>
      <c r="O56" s="29" t="str">
        <f t="shared" si="3"/>
        <v/>
      </c>
      <c r="P56" s="33">
        <f t="shared" si="4"/>
        <v>263.21330806485577</v>
      </c>
      <c r="Q56" s="27">
        <v>4</v>
      </c>
      <c r="AG56" s="41">
        <f t="shared" si="6"/>
        <v>47.49</v>
      </c>
    </row>
    <row r="57" spans="1:33" x14ac:dyDescent="0.45">
      <c r="A57" s="28">
        <v>43061</v>
      </c>
      <c r="B57" s="29" t="s">
        <v>136</v>
      </c>
      <c r="C57" s="27" t="s">
        <v>33</v>
      </c>
      <c r="E57" s="29">
        <f t="shared" si="5"/>
        <v>0.72999999999999687</v>
      </c>
      <c r="F57" s="27" t="s">
        <v>32</v>
      </c>
      <c r="G57" s="29" t="s">
        <v>69</v>
      </c>
      <c r="H57" s="29">
        <v>25.099999999999998</v>
      </c>
      <c r="I57" s="29">
        <v>25.73</v>
      </c>
      <c r="J57" s="26">
        <v>24.37</v>
      </c>
      <c r="K57" s="29">
        <v>24.37</v>
      </c>
      <c r="L57" s="29">
        <f t="shared" si="0"/>
        <v>363.5458167330662</v>
      </c>
      <c r="M57" s="29">
        <f t="shared" si="1"/>
        <v>727.09163346613241</v>
      </c>
      <c r="N57" s="29">
        <f t="shared" si="2"/>
        <v>1090.6374501991986</v>
      </c>
      <c r="O57" s="29">
        <f t="shared" si="3"/>
        <v>1454.1832669322648</v>
      </c>
      <c r="P57" s="33">
        <f t="shared" si="4"/>
        <v>498.00796812749007</v>
      </c>
      <c r="Q57" s="27">
        <v>4</v>
      </c>
      <c r="T57" s="72" t="s">
        <v>41</v>
      </c>
      <c r="U57" s="72"/>
      <c r="V57" s="72"/>
      <c r="AG57" s="41">
        <f t="shared" si="6"/>
        <v>0.72999999999999687</v>
      </c>
    </row>
    <row r="58" spans="1:33" x14ac:dyDescent="0.45">
      <c r="A58" s="28">
        <v>43061</v>
      </c>
      <c r="B58" s="27" t="s">
        <v>300</v>
      </c>
      <c r="C58" s="27" t="s">
        <v>73</v>
      </c>
      <c r="E58" s="29" t="str">
        <f t="shared" si="5"/>
        <v/>
      </c>
      <c r="F58" s="27" t="s">
        <v>32</v>
      </c>
      <c r="G58" s="29" t="s">
        <v>34</v>
      </c>
      <c r="H58" s="29">
        <v>68.990000000000009</v>
      </c>
      <c r="I58" s="29">
        <v>69.33</v>
      </c>
      <c r="J58" s="26">
        <v>68.56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4"/>
        <v>181.18567908392518</v>
      </c>
      <c r="Q58" s="27">
        <v>4</v>
      </c>
      <c r="T58" s="73" t="s">
        <v>42</v>
      </c>
      <c r="U58" s="73"/>
      <c r="V58" s="73"/>
      <c r="AG58" s="41">
        <f t="shared" si="6"/>
        <v>68.990000000000009</v>
      </c>
    </row>
    <row r="59" spans="1:33" x14ac:dyDescent="0.45">
      <c r="A59" s="28">
        <v>43067</v>
      </c>
      <c r="B59" s="27" t="s">
        <v>460</v>
      </c>
      <c r="C59" s="27" t="s">
        <v>33</v>
      </c>
      <c r="E59" s="29">
        <f t="shared" si="5"/>
        <v>0</v>
      </c>
      <c r="F59" s="27" t="s">
        <v>61</v>
      </c>
      <c r="G59" s="29" t="s">
        <v>69</v>
      </c>
      <c r="H59" s="29">
        <v>52.79</v>
      </c>
      <c r="I59" s="29">
        <v>52.47</v>
      </c>
      <c r="J59" s="26">
        <v>53.43</v>
      </c>
      <c r="K59" s="29">
        <v>52.79</v>
      </c>
      <c r="L59" s="29">
        <f t="shared" si="0"/>
        <v>0</v>
      </c>
      <c r="M59" s="29">
        <f t="shared" si="1"/>
        <v>0</v>
      </c>
      <c r="N59" s="29">
        <f t="shared" si="2"/>
        <v>0</v>
      </c>
      <c r="O59" s="29">
        <f t="shared" si="3"/>
        <v>0</v>
      </c>
      <c r="P59" s="33">
        <f t="shared" si="4"/>
        <v>236.78727031634779</v>
      </c>
      <c r="Q59" s="27">
        <v>4</v>
      </c>
      <c r="T59" s="12" t="s">
        <v>43</v>
      </c>
      <c r="V59" s="14">
        <f>SUM(L2:L454)</f>
        <v>2562.0740299921872</v>
      </c>
      <c r="AG59" s="41">
        <f t="shared" si="6"/>
        <v>0</v>
      </c>
    </row>
    <row r="60" spans="1:33" x14ac:dyDescent="0.45">
      <c r="A60" s="28">
        <v>43067</v>
      </c>
      <c r="B60" s="27" t="s">
        <v>461</v>
      </c>
      <c r="C60" s="27" t="s">
        <v>79</v>
      </c>
      <c r="E60" s="29" t="str">
        <f t="shared" si="5"/>
        <v/>
      </c>
      <c r="F60" s="27" t="s">
        <v>32</v>
      </c>
      <c r="G60" s="29" t="s">
        <v>34</v>
      </c>
      <c r="H60" s="29">
        <v>35.409999999999997</v>
      </c>
      <c r="I60" s="29">
        <v>35.67</v>
      </c>
      <c r="J60" s="26">
        <v>34.979999999999997</v>
      </c>
      <c r="K60" s="29"/>
      <c r="L60" s="29" t="str">
        <f t="shared" si="0"/>
        <v/>
      </c>
      <c r="M60" s="29" t="str">
        <f t="shared" si="1"/>
        <v/>
      </c>
      <c r="N60" s="29" t="str">
        <f t="shared" si="2"/>
        <v/>
      </c>
      <c r="O60" s="29" t="str">
        <f t="shared" si="3"/>
        <v/>
      </c>
      <c r="P60" s="33">
        <f t="shared" si="4"/>
        <v>353.00762496469929</v>
      </c>
      <c r="Q60" s="27">
        <v>4</v>
      </c>
      <c r="T60" s="12" t="s">
        <v>44</v>
      </c>
      <c r="V60" s="4">
        <f>V59*2</f>
        <v>5124.1480599843744</v>
      </c>
      <c r="AG60" s="41">
        <f t="shared" si="6"/>
        <v>35.409999999999997</v>
      </c>
    </row>
    <row r="61" spans="1:33" x14ac:dyDescent="0.45">
      <c r="A61" s="28">
        <v>43067</v>
      </c>
      <c r="B61" s="27" t="s">
        <v>462</v>
      </c>
      <c r="C61" s="27" t="s">
        <v>73</v>
      </c>
      <c r="E61" s="29" t="str">
        <f t="shared" si="5"/>
        <v/>
      </c>
      <c r="F61" s="27" t="s">
        <v>32</v>
      </c>
      <c r="G61" s="29" t="s">
        <v>34</v>
      </c>
      <c r="H61" s="29">
        <v>149.62</v>
      </c>
      <c r="I61" s="29">
        <v>150.12</v>
      </c>
      <c r="J61" s="26">
        <v>148.99</v>
      </c>
      <c r="K61" s="29"/>
      <c r="L61" s="29" t="str">
        <f t="shared" si="0"/>
        <v/>
      </c>
      <c r="M61" s="29" t="str">
        <f t="shared" si="1"/>
        <v/>
      </c>
      <c r="N61" s="29" t="str">
        <f t="shared" si="2"/>
        <v/>
      </c>
      <c r="O61" s="29" t="str">
        <f t="shared" si="3"/>
        <v/>
      </c>
      <c r="P61" s="33">
        <f t="shared" si="4"/>
        <v>83.544980617564491</v>
      </c>
      <c r="Q61" s="27">
        <v>4</v>
      </c>
      <c r="T61" s="12" t="s">
        <v>45</v>
      </c>
      <c r="V61" s="4">
        <f>V59*3</f>
        <v>7686.2220899765616</v>
      </c>
      <c r="AG61" s="41">
        <f t="shared" si="6"/>
        <v>149.62</v>
      </c>
    </row>
    <row r="62" spans="1:33" x14ac:dyDescent="0.45">
      <c r="A62" s="28">
        <v>43067</v>
      </c>
      <c r="B62" s="27" t="s">
        <v>150</v>
      </c>
      <c r="C62" s="27" t="s">
        <v>33</v>
      </c>
      <c r="E62" s="29" t="str">
        <f t="shared" si="5"/>
        <v/>
      </c>
      <c r="F62" s="27" t="s">
        <v>32</v>
      </c>
      <c r="G62" s="29" t="s">
        <v>34</v>
      </c>
      <c r="H62" s="29">
        <v>73.320000000000007</v>
      </c>
      <c r="I62" s="29">
        <v>73.569999999999993</v>
      </c>
      <c r="J62" s="26">
        <v>72.67</v>
      </c>
      <c r="K62" s="29"/>
      <c r="L62" s="29" t="str">
        <f t="shared" si="0"/>
        <v/>
      </c>
      <c r="M62" s="29" t="str">
        <f t="shared" si="1"/>
        <v/>
      </c>
      <c r="N62" s="29" t="str">
        <f t="shared" si="2"/>
        <v/>
      </c>
      <c r="O62" s="29" t="str">
        <f t="shared" si="3"/>
        <v/>
      </c>
      <c r="P62" s="33">
        <f t="shared" si="4"/>
        <v>170.48554282596834</v>
      </c>
      <c r="Q62" s="27">
        <v>4</v>
      </c>
      <c r="T62" s="12" t="s">
        <v>46</v>
      </c>
      <c r="V62" s="4">
        <f>V59*4</f>
        <v>10248.296119968749</v>
      </c>
      <c r="AG62" s="41">
        <f t="shared" si="6"/>
        <v>73.320000000000007</v>
      </c>
    </row>
    <row r="63" spans="1:33" x14ac:dyDescent="0.45">
      <c r="A63" s="28">
        <v>43068</v>
      </c>
      <c r="B63" s="27" t="s">
        <v>140</v>
      </c>
      <c r="C63" s="27" t="s">
        <v>33</v>
      </c>
      <c r="E63" s="29">
        <f t="shared" si="5"/>
        <v>0.77999999999999403</v>
      </c>
      <c r="F63" s="27" t="s">
        <v>61</v>
      </c>
      <c r="G63" s="29" t="s">
        <v>69</v>
      </c>
      <c r="H63" s="29">
        <v>55.050000000000004</v>
      </c>
      <c r="I63" s="29">
        <v>54.53</v>
      </c>
      <c r="J63" s="26">
        <v>55.83</v>
      </c>
      <c r="K63" s="29">
        <v>55.83</v>
      </c>
      <c r="L63" s="29">
        <f t="shared" si="0"/>
        <v>236.14895549500272</v>
      </c>
      <c r="M63" s="29">
        <f t="shared" si="1"/>
        <v>472.29791099000545</v>
      </c>
      <c r="N63" s="29">
        <f t="shared" si="2"/>
        <v>708.44686648500817</v>
      </c>
      <c r="O63" s="29">
        <f t="shared" si="3"/>
        <v>944.5958219800109</v>
      </c>
      <c r="P63" s="33">
        <f t="shared" si="4"/>
        <v>302.7550711474417</v>
      </c>
      <c r="Q63" s="27">
        <v>3</v>
      </c>
      <c r="AG63" s="41">
        <f t="shared" si="6"/>
        <v>0.77999999999999403</v>
      </c>
    </row>
    <row r="64" spans="1:33" x14ac:dyDescent="0.45">
      <c r="A64" s="28">
        <v>43068</v>
      </c>
      <c r="B64" s="27" t="s">
        <v>265</v>
      </c>
      <c r="C64" s="27" t="s">
        <v>33</v>
      </c>
      <c r="E64" s="29">
        <f t="shared" si="5"/>
        <v>0.28999999999999915</v>
      </c>
      <c r="F64" s="27" t="s">
        <v>61</v>
      </c>
      <c r="G64" s="29" t="s">
        <v>69</v>
      </c>
      <c r="H64" s="29">
        <v>41.27</v>
      </c>
      <c r="I64" s="29">
        <v>41.02</v>
      </c>
      <c r="J64" s="26">
        <v>41.9</v>
      </c>
      <c r="K64" s="29">
        <v>41.56</v>
      </c>
      <c r="L64" s="29">
        <f t="shared" si="0"/>
        <v>117.11493417332977</v>
      </c>
      <c r="M64" s="29">
        <f t="shared" si="1"/>
        <v>234.22986834665954</v>
      </c>
      <c r="N64" s="29">
        <f t="shared" si="2"/>
        <v>351.34480251998934</v>
      </c>
      <c r="O64" s="29">
        <f t="shared" si="3"/>
        <v>468.45973669331909</v>
      </c>
      <c r="P64" s="33">
        <f t="shared" si="4"/>
        <v>403.84460059769003</v>
      </c>
      <c r="Q64" s="27">
        <v>3</v>
      </c>
      <c r="AG64" s="41">
        <f t="shared" si="6"/>
        <v>0.28999999999999915</v>
      </c>
    </row>
    <row r="65" spans="1:33" x14ac:dyDescent="0.45">
      <c r="A65" s="28">
        <v>43068</v>
      </c>
      <c r="B65" s="27" t="s">
        <v>463</v>
      </c>
      <c r="C65" s="27" t="s">
        <v>33</v>
      </c>
      <c r="E65" s="29" t="str">
        <f t="shared" si="5"/>
        <v/>
      </c>
      <c r="F65" s="27" t="s">
        <v>61</v>
      </c>
      <c r="G65" s="29" t="s">
        <v>34</v>
      </c>
      <c r="H65" s="29">
        <v>38.630000000000003</v>
      </c>
      <c r="I65" s="29">
        <v>38.28</v>
      </c>
      <c r="J65" s="26">
        <v>39.090000000000003</v>
      </c>
      <c r="K65" s="29"/>
      <c r="L65" s="29" t="str">
        <f t="shared" si="0"/>
        <v/>
      </c>
      <c r="M65" s="29" t="str">
        <f t="shared" si="1"/>
        <v/>
      </c>
      <c r="N65" s="29" t="str">
        <f t="shared" si="2"/>
        <v/>
      </c>
      <c r="O65" s="29" t="str">
        <f t="shared" si="3"/>
        <v/>
      </c>
      <c r="P65" s="33">
        <f t="shared" si="4"/>
        <v>431.44361032013114</v>
      </c>
      <c r="Q65" s="27">
        <v>3</v>
      </c>
      <c r="AG65" s="41">
        <f t="shared" si="6"/>
        <v>-38.630000000000003</v>
      </c>
    </row>
    <row r="66" spans="1:33" x14ac:dyDescent="0.45">
      <c r="A66" s="28">
        <v>43069</v>
      </c>
      <c r="B66" s="27" t="s">
        <v>70</v>
      </c>
      <c r="C66" s="27" t="s">
        <v>33</v>
      </c>
      <c r="E66" s="29">
        <f t="shared" si="5"/>
        <v>0.60999999999999943</v>
      </c>
      <c r="F66" s="27" t="s">
        <v>61</v>
      </c>
      <c r="G66" s="29" t="s">
        <v>69</v>
      </c>
      <c r="H66" s="29">
        <v>55.660000000000004</v>
      </c>
      <c r="I66" s="29">
        <v>55.25</v>
      </c>
      <c r="J66" s="26">
        <v>56.27</v>
      </c>
      <c r="K66" s="29">
        <v>56.27</v>
      </c>
      <c r="L66" s="29">
        <f t="shared" si="0"/>
        <v>109.59396334890394</v>
      </c>
      <c r="M66" s="29">
        <f t="shared" si="1"/>
        <v>219.18792669780788</v>
      </c>
      <c r="N66" s="29">
        <f t="shared" si="2"/>
        <v>328.78189004671185</v>
      </c>
      <c r="O66" s="29">
        <f t="shared" si="3"/>
        <v>438.37585339561576</v>
      </c>
      <c r="P66" s="33">
        <f t="shared" si="4"/>
        <v>179.66223499820336</v>
      </c>
      <c r="Q66" s="27">
        <v>5</v>
      </c>
      <c r="T66" s="74" t="s">
        <v>41</v>
      </c>
      <c r="U66" s="74"/>
      <c r="V66" s="74"/>
      <c r="AG66" s="41">
        <f t="shared" si="6"/>
        <v>0.60999999999999943</v>
      </c>
    </row>
    <row r="67" spans="1:33" x14ac:dyDescent="0.45">
      <c r="A67" s="28">
        <v>43069</v>
      </c>
      <c r="B67" s="27" t="s">
        <v>464</v>
      </c>
      <c r="C67" s="27" t="s">
        <v>79</v>
      </c>
      <c r="E67" s="29" t="str">
        <f t="shared" si="5"/>
        <v/>
      </c>
      <c r="F67" s="27" t="s">
        <v>32</v>
      </c>
      <c r="G67" s="29" t="s">
        <v>34</v>
      </c>
      <c r="H67" s="29">
        <v>39.15</v>
      </c>
      <c r="I67" s="29">
        <v>39.5</v>
      </c>
      <c r="J67" s="26">
        <v>38.700000000000003</v>
      </c>
      <c r="K67" s="29"/>
      <c r="L67" s="29" t="str">
        <f t="shared" ref="L67:L130" si="106">IF(G67="Y", (P67*E67),(""))</f>
        <v/>
      </c>
      <c r="M67" s="29" t="str">
        <f t="shared" ref="M67:M130" si="107">IF(G67="Y", (L67*2),(""))</f>
        <v/>
      </c>
      <c r="N67" s="29" t="str">
        <f t="shared" ref="N67:N130" si="108">IF(G67="Y", (L67*3),(""))</f>
        <v/>
      </c>
      <c r="O67" s="29" t="str">
        <f t="shared" ref="O67:O130" si="109">IF(G67="Y", (L67*4),(""))</f>
        <v/>
      </c>
      <c r="P67" s="33">
        <f t="shared" ref="P67:P130" si="110">IF(Q67&gt;0,((AcctSize/Q67)/H67),(""))</f>
        <v>255.4278416347382</v>
      </c>
      <c r="Q67" s="27">
        <v>5</v>
      </c>
      <c r="T67" s="75" t="s">
        <v>47</v>
      </c>
      <c r="U67" s="75"/>
      <c r="V67" s="75"/>
      <c r="AG67" s="41">
        <f t="shared" si="6"/>
        <v>39.15</v>
      </c>
    </row>
    <row r="68" spans="1:33" x14ac:dyDescent="0.45">
      <c r="A68" s="28">
        <v>43069</v>
      </c>
      <c r="B68" s="27" t="s">
        <v>465</v>
      </c>
      <c r="C68" s="27" t="s">
        <v>33</v>
      </c>
      <c r="E68" s="29">
        <f t="shared" ref="E68:E131" si="111">IF(G68="Y",AG68,"")</f>
        <v>2.9999999999994031E-2</v>
      </c>
      <c r="F68" s="27" t="s">
        <v>61</v>
      </c>
      <c r="G68" s="29" t="s">
        <v>69</v>
      </c>
      <c r="H68" s="29">
        <v>36.940000000000005</v>
      </c>
      <c r="I68" s="29">
        <v>36.64</v>
      </c>
      <c r="J68" s="26">
        <v>37.450000000000003</v>
      </c>
      <c r="K68" s="29">
        <v>36.97</v>
      </c>
      <c r="L68" s="29">
        <f t="shared" si="106"/>
        <v>8.1212777476973539</v>
      </c>
      <c r="M68" s="29">
        <f t="shared" si="107"/>
        <v>16.242555495394708</v>
      </c>
      <c r="N68" s="29">
        <f t="shared" si="108"/>
        <v>24.36383324309206</v>
      </c>
      <c r="O68" s="29">
        <f t="shared" si="109"/>
        <v>32.485110990789416</v>
      </c>
      <c r="P68" s="33">
        <f t="shared" si="110"/>
        <v>270.70925825663232</v>
      </c>
      <c r="Q68" s="27">
        <v>5</v>
      </c>
      <c r="T68" s="12" t="s">
        <v>43</v>
      </c>
      <c r="V68" s="14">
        <f>V59*2</f>
        <v>5124.1480599843744</v>
      </c>
      <c r="AG68" s="41">
        <f t="shared" ref="AG68:AG124" si="112">IF(F68="L",(K68-H68),(H68-K68))</f>
        <v>2.9999999999994031E-2</v>
      </c>
    </row>
    <row r="69" spans="1:33" x14ac:dyDescent="0.45">
      <c r="A69" s="28">
        <v>43069</v>
      </c>
      <c r="B69" s="27" t="s">
        <v>415</v>
      </c>
      <c r="C69" s="27" t="s">
        <v>33</v>
      </c>
      <c r="E69" s="29" t="str">
        <f t="shared" si="111"/>
        <v/>
      </c>
      <c r="F69" s="27" t="s">
        <v>32</v>
      </c>
      <c r="G69" s="29" t="s">
        <v>34</v>
      </c>
      <c r="H69" s="29">
        <v>53.51</v>
      </c>
      <c r="I69" s="29">
        <v>53.91</v>
      </c>
      <c r="J69" s="26">
        <v>52.93</v>
      </c>
      <c r="K69" s="29"/>
      <c r="L69" s="29" t="str">
        <f t="shared" si="106"/>
        <v/>
      </c>
      <c r="M69" s="29" t="str">
        <f t="shared" si="107"/>
        <v/>
      </c>
      <c r="N69" s="29" t="str">
        <f t="shared" si="108"/>
        <v/>
      </c>
      <c r="O69" s="29" t="str">
        <f t="shared" si="109"/>
        <v/>
      </c>
      <c r="P69" s="33">
        <f t="shared" si="110"/>
        <v>186.88095683049897</v>
      </c>
      <c r="Q69" s="27">
        <v>5</v>
      </c>
      <c r="T69" s="12" t="s">
        <v>44</v>
      </c>
      <c r="V69" s="4">
        <f>V60*2</f>
        <v>10248.296119968749</v>
      </c>
      <c r="AG69" s="41">
        <f t="shared" si="112"/>
        <v>53.51</v>
      </c>
    </row>
    <row r="70" spans="1:33" x14ac:dyDescent="0.45">
      <c r="A70" s="28">
        <v>43069</v>
      </c>
      <c r="B70" s="27" t="s">
        <v>466</v>
      </c>
      <c r="C70" s="27" t="s">
        <v>33</v>
      </c>
      <c r="E70" s="29" t="str">
        <f t="shared" ref="E70" si="113">IF(G70="Y",AG70,"")</f>
        <v/>
      </c>
      <c r="F70" s="27" t="s">
        <v>32</v>
      </c>
      <c r="G70" s="29" t="s">
        <v>34</v>
      </c>
      <c r="H70" s="29">
        <v>39.14</v>
      </c>
      <c r="I70" s="29">
        <v>39.409999999999997</v>
      </c>
      <c r="J70" s="26">
        <v>38.770000000000003</v>
      </c>
      <c r="K70" s="29"/>
      <c r="L70" s="29" t="str">
        <f t="shared" ref="L70" si="114">IF(G70="Y", (P70*E70),(""))</f>
        <v/>
      </c>
      <c r="M70" s="29" t="str">
        <f t="shared" ref="M70" si="115">IF(G70="Y", (L70*2),(""))</f>
        <v/>
      </c>
      <c r="N70" s="29" t="str">
        <f t="shared" ref="N70" si="116">IF(G70="Y", (L70*3),(""))</f>
        <v/>
      </c>
      <c r="O70" s="29" t="str">
        <f t="shared" ref="O70" si="117">IF(G70="Y", (L70*4),(""))</f>
        <v/>
      </c>
      <c r="P70" s="33">
        <f t="shared" ref="P70" si="118">IF(Q70&gt;0,((AcctSize/Q70)/H70),(""))</f>
        <v>255.49310168625448</v>
      </c>
      <c r="Q70" s="27">
        <v>5</v>
      </c>
      <c r="T70" s="12" t="s">
        <v>45</v>
      </c>
      <c r="V70" s="4">
        <f>V61*2</f>
        <v>15372.444179953123</v>
      </c>
      <c r="AG70" s="41">
        <f t="shared" si="112"/>
        <v>39.14</v>
      </c>
    </row>
    <row r="71" spans="1:33" x14ac:dyDescent="0.45">
      <c r="A71" s="28"/>
      <c r="E71" s="29" t="str">
        <f t="shared" si="111"/>
        <v/>
      </c>
      <c r="H71" s="29"/>
      <c r="I71" s="29"/>
      <c r="J71" s="26"/>
      <c r="K71" s="29"/>
      <c r="L71" s="29" t="str">
        <f t="shared" si="106"/>
        <v/>
      </c>
      <c r="M71" s="29" t="str">
        <f t="shared" si="107"/>
        <v/>
      </c>
      <c r="N71" s="29" t="str">
        <f t="shared" si="108"/>
        <v/>
      </c>
      <c r="O71" s="29" t="str">
        <f t="shared" si="109"/>
        <v/>
      </c>
      <c r="P71" s="33" t="str">
        <f t="shared" si="110"/>
        <v/>
      </c>
      <c r="T71" s="12" t="s">
        <v>46</v>
      </c>
      <c r="V71" s="4">
        <f>V62*2</f>
        <v>20496.592239937498</v>
      </c>
      <c r="AG71" s="41">
        <f t="shared" si="112"/>
        <v>0</v>
      </c>
    </row>
    <row r="72" spans="1:33" x14ac:dyDescent="0.45">
      <c r="A72" s="28"/>
      <c r="E72" s="29" t="str">
        <f t="shared" si="111"/>
        <v/>
      </c>
      <c r="H72" s="29"/>
      <c r="I72" s="29"/>
      <c r="J72" s="26"/>
      <c r="K72" s="29"/>
      <c r="L72" s="29" t="str">
        <f t="shared" si="106"/>
        <v/>
      </c>
      <c r="M72" s="29" t="str">
        <f t="shared" si="107"/>
        <v/>
      </c>
      <c r="N72" s="29" t="str">
        <f t="shared" si="108"/>
        <v/>
      </c>
      <c r="O72" s="29" t="str">
        <f t="shared" si="109"/>
        <v/>
      </c>
      <c r="P72" s="33" t="str">
        <f t="shared" si="110"/>
        <v/>
      </c>
      <c r="AG72" s="41">
        <f t="shared" si="112"/>
        <v>0</v>
      </c>
    </row>
    <row r="73" spans="1:33" x14ac:dyDescent="0.45">
      <c r="A73" s="28"/>
      <c r="E73" s="29" t="str">
        <f t="shared" si="111"/>
        <v/>
      </c>
      <c r="H73" s="29"/>
      <c r="I73" s="29"/>
      <c r="J73" s="26"/>
      <c r="K73" s="29"/>
      <c r="L73" s="29" t="str">
        <f t="shared" si="106"/>
        <v/>
      </c>
      <c r="M73" s="29" t="str">
        <f t="shared" si="107"/>
        <v/>
      </c>
      <c r="N73" s="29" t="str">
        <f t="shared" si="108"/>
        <v/>
      </c>
      <c r="O73" s="29" t="str">
        <f t="shared" si="109"/>
        <v/>
      </c>
      <c r="P73" s="33" t="str">
        <f t="shared" si="110"/>
        <v/>
      </c>
      <c r="AG73" s="41">
        <f t="shared" si="112"/>
        <v>0</v>
      </c>
    </row>
    <row r="74" spans="1:33" x14ac:dyDescent="0.45">
      <c r="A74" s="28"/>
      <c r="E74" s="29" t="str">
        <f t="shared" ref="E74" si="119">IF(G74="Y",AG74,"")</f>
        <v/>
      </c>
      <c r="H74" s="29"/>
      <c r="I74" s="29"/>
      <c r="J74" s="26"/>
      <c r="K74" s="29"/>
      <c r="L74" s="29" t="str">
        <f t="shared" ref="L74" si="120">IF(G74="Y", (P74*E74),(""))</f>
        <v/>
      </c>
      <c r="M74" s="29" t="str">
        <f t="shared" ref="M74" si="121">IF(G74="Y", (L74*2),(""))</f>
        <v/>
      </c>
      <c r="N74" s="29" t="str">
        <f t="shared" ref="N74" si="122">IF(G74="Y", (L74*3),(""))</f>
        <v/>
      </c>
      <c r="O74" s="29" t="str">
        <f t="shared" ref="O74" si="123">IF(G74="Y", (L74*4),(""))</f>
        <v/>
      </c>
      <c r="P74" s="33" t="str">
        <f t="shared" ref="P74" si="124">IF(Q74&gt;0,((AcctSize/Q74)/H74),(""))</f>
        <v/>
      </c>
      <c r="AG74" s="41">
        <f t="shared" si="112"/>
        <v>0</v>
      </c>
    </row>
    <row r="75" spans="1:33" x14ac:dyDescent="0.45">
      <c r="A75" s="28"/>
      <c r="E75" s="29" t="str">
        <f t="shared" si="111"/>
        <v/>
      </c>
      <c r="H75" s="29"/>
      <c r="I75" s="29"/>
      <c r="J75" s="26"/>
      <c r="K75" s="29"/>
      <c r="L75" s="29" t="str">
        <f t="shared" si="106"/>
        <v/>
      </c>
      <c r="M75" s="29" t="str">
        <f t="shared" si="107"/>
        <v/>
      </c>
      <c r="N75" s="29" t="str">
        <f t="shared" si="108"/>
        <v/>
      </c>
      <c r="O75" s="29" t="str">
        <f t="shared" si="109"/>
        <v/>
      </c>
      <c r="P75" s="33" t="str">
        <f t="shared" si="110"/>
        <v/>
      </c>
      <c r="AG75" s="41">
        <f t="shared" si="112"/>
        <v>0</v>
      </c>
    </row>
    <row r="76" spans="1:33" x14ac:dyDescent="0.45">
      <c r="A76" s="28"/>
      <c r="E76" s="29" t="str">
        <f t="shared" si="111"/>
        <v/>
      </c>
      <c r="H76" s="29"/>
      <c r="I76" s="29"/>
      <c r="J76" s="26"/>
      <c r="K76" s="29"/>
      <c r="L76" s="29" t="str">
        <f t="shared" si="106"/>
        <v/>
      </c>
      <c r="M76" s="29" t="str">
        <f t="shared" si="107"/>
        <v/>
      </c>
      <c r="N76" s="29" t="str">
        <f t="shared" si="108"/>
        <v/>
      </c>
      <c r="O76" s="29" t="str">
        <f t="shared" si="109"/>
        <v/>
      </c>
      <c r="P76" s="33" t="str">
        <f t="shared" si="110"/>
        <v/>
      </c>
      <c r="AG76" s="41">
        <f t="shared" si="112"/>
        <v>0</v>
      </c>
    </row>
    <row r="77" spans="1:33" x14ac:dyDescent="0.45">
      <c r="A77" s="28"/>
      <c r="E77" s="29" t="str">
        <f t="shared" si="111"/>
        <v/>
      </c>
      <c r="H77" s="29"/>
      <c r="I77" s="29"/>
      <c r="J77" s="26"/>
      <c r="K77" s="29"/>
      <c r="L77" s="29" t="str">
        <f t="shared" si="106"/>
        <v/>
      </c>
      <c r="M77" s="29" t="str">
        <f t="shared" si="107"/>
        <v/>
      </c>
      <c r="N77" s="29" t="str">
        <f t="shared" si="108"/>
        <v/>
      </c>
      <c r="O77" s="29" t="str">
        <f t="shared" si="109"/>
        <v/>
      </c>
      <c r="P77" s="33" t="str">
        <f t="shared" si="110"/>
        <v/>
      </c>
      <c r="T77" s="29"/>
      <c r="AG77" s="41">
        <f t="shared" si="112"/>
        <v>0</v>
      </c>
    </row>
    <row r="78" spans="1:33" x14ac:dyDescent="0.45">
      <c r="A78" s="28"/>
      <c r="E78" s="29" t="str">
        <f t="shared" si="111"/>
        <v/>
      </c>
      <c r="H78" s="29"/>
      <c r="I78" s="29"/>
      <c r="J78" s="26"/>
      <c r="K78" s="29"/>
      <c r="L78" s="29" t="str">
        <f t="shared" si="106"/>
        <v/>
      </c>
      <c r="M78" s="29" t="str">
        <f t="shared" si="107"/>
        <v/>
      </c>
      <c r="N78" s="29" t="str">
        <f t="shared" si="108"/>
        <v/>
      </c>
      <c r="O78" s="29" t="str">
        <f t="shared" si="109"/>
        <v/>
      </c>
      <c r="P78" s="33" t="str">
        <f t="shared" si="110"/>
        <v/>
      </c>
      <c r="AG78" s="41">
        <f t="shared" si="112"/>
        <v>0</v>
      </c>
    </row>
    <row r="79" spans="1:33" x14ac:dyDescent="0.45">
      <c r="A79" s="28"/>
      <c r="E79" s="29" t="str">
        <f t="shared" si="111"/>
        <v/>
      </c>
      <c r="H79" s="29"/>
      <c r="I79" s="29"/>
      <c r="J79" s="26"/>
      <c r="K79" s="29"/>
      <c r="L79" s="29" t="str">
        <f t="shared" si="106"/>
        <v/>
      </c>
      <c r="M79" s="29" t="str">
        <f t="shared" si="107"/>
        <v/>
      </c>
      <c r="N79" s="29" t="str">
        <f t="shared" si="108"/>
        <v/>
      </c>
      <c r="O79" s="29" t="str">
        <f t="shared" si="109"/>
        <v/>
      </c>
      <c r="P79" s="33" t="str">
        <f t="shared" si="110"/>
        <v/>
      </c>
      <c r="AG79" s="41">
        <f t="shared" si="112"/>
        <v>0</v>
      </c>
    </row>
    <row r="80" spans="1:33" x14ac:dyDescent="0.45">
      <c r="A80" s="28"/>
      <c r="E80" s="29" t="str">
        <f t="shared" si="111"/>
        <v/>
      </c>
      <c r="H80" s="29"/>
      <c r="I80" s="29"/>
      <c r="J80" s="26"/>
      <c r="K80" s="29"/>
      <c r="L80" s="29" t="str">
        <f t="shared" si="106"/>
        <v/>
      </c>
      <c r="M80" s="29" t="str">
        <f t="shared" si="107"/>
        <v/>
      </c>
      <c r="N80" s="29" t="str">
        <f t="shared" si="108"/>
        <v/>
      </c>
      <c r="O80" s="29" t="str">
        <f t="shared" si="109"/>
        <v/>
      </c>
      <c r="P80" s="33" t="str">
        <f t="shared" si="110"/>
        <v/>
      </c>
      <c r="AG80" s="41">
        <f t="shared" si="112"/>
        <v>0</v>
      </c>
    </row>
    <row r="81" spans="1:33" x14ac:dyDescent="0.45">
      <c r="A81" s="28"/>
      <c r="E81" s="29" t="str">
        <f t="shared" si="111"/>
        <v/>
      </c>
      <c r="H81" s="29"/>
      <c r="I81" s="29"/>
      <c r="J81" s="26"/>
      <c r="K81" s="29"/>
      <c r="L81" s="29" t="str">
        <f t="shared" si="106"/>
        <v/>
      </c>
      <c r="M81" s="29" t="str">
        <f t="shared" si="107"/>
        <v/>
      </c>
      <c r="N81" s="29" t="str">
        <f t="shared" si="108"/>
        <v/>
      </c>
      <c r="O81" s="29" t="str">
        <f t="shared" si="109"/>
        <v/>
      </c>
      <c r="P81" s="33" t="str">
        <f t="shared" si="110"/>
        <v/>
      </c>
      <c r="AG81" s="41">
        <f t="shared" si="112"/>
        <v>0</v>
      </c>
    </row>
    <row r="82" spans="1:33" x14ac:dyDescent="0.45">
      <c r="A82" s="28"/>
      <c r="E82" s="29" t="str">
        <f t="shared" si="111"/>
        <v/>
      </c>
      <c r="H82" s="29"/>
      <c r="I82" s="29"/>
      <c r="J82" s="26"/>
      <c r="K82" s="29"/>
      <c r="L82" s="29" t="str">
        <f t="shared" si="106"/>
        <v/>
      </c>
      <c r="M82" s="29" t="str">
        <f t="shared" si="107"/>
        <v/>
      </c>
      <c r="N82" s="29" t="str">
        <f t="shared" si="108"/>
        <v/>
      </c>
      <c r="O82" s="29" t="str">
        <f t="shared" si="109"/>
        <v/>
      </c>
      <c r="P82" s="33" t="str">
        <f t="shared" si="110"/>
        <v/>
      </c>
      <c r="T82" s="71" t="s">
        <v>24</v>
      </c>
      <c r="U82" s="71"/>
      <c r="V82" s="71"/>
      <c r="AG82" s="41">
        <f t="shared" si="112"/>
        <v>0</v>
      </c>
    </row>
    <row r="83" spans="1:33" x14ac:dyDescent="0.45">
      <c r="A83" s="28"/>
      <c r="E83" s="29" t="str">
        <f t="shared" si="111"/>
        <v/>
      </c>
      <c r="H83" s="29"/>
      <c r="I83" s="29"/>
      <c r="J83" s="26"/>
      <c r="K83" s="29"/>
      <c r="L83" s="29" t="str">
        <f t="shared" si="106"/>
        <v/>
      </c>
      <c r="M83" s="29" t="str">
        <f t="shared" si="107"/>
        <v/>
      </c>
      <c r="N83" s="29" t="str">
        <f t="shared" si="108"/>
        <v/>
      </c>
      <c r="O83" s="29" t="str">
        <f t="shared" si="109"/>
        <v/>
      </c>
      <c r="P83" s="33" t="str">
        <f t="shared" si="110"/>
        <v/>
      </c>
      <c r="T83" s="27" t="s">
        <v>25</v>
      </c>
      <c r="V83" s="27">
        <f>COUNTIFS(F3:F1048576,"L",G3:G1048576,"Y")</f>
        <v>11</v>
      </c>
      <c r="AG83" s="41">
        <f t="shared" si="112"/>
        <v>0</v>
      </c>
    </row>
    <row r="84" spans="1:33" x14ac:dyDescent="0.45">
      <c r="A84" s="28"/>
      <c r="E84" s="29" t="str">
        <f t="shared" si="111"/>
        <v/>
      </c>
      <c r="H84" s="29"/>
      <c r="I84" s="29"/>
      <c r="J84" s="26"/>
      <c r="K84" s="29"/>
      <c r="L84" s="29" t="str">
        <f t="shared" si="106"/>
        <v/>
      </c>
      <c r="M84" s="29" t="str">
        <f t="shared" si="107"/>
        <v/>
      </c>
      <c r="N84" s="29" t="str">
        <f t="shared" si="108"/>
        <v/>
      </c>
      <c r="O84" s="29" t="str">
        <f t="shared" si="109"/>
        <v/>
      </c>
      <c r="P84" s="33" t="str">
        <f t="shared" si="110"/>
        <v/>
      </c>
      <c r="T84" s="27" t="s">
        <v>26</v>
      </c>
      <c r="V84" s="27">
        <f>COUNTIFS(F3:F1048576,"S",G3:G1048576,"Y")</f>
        <v>26</v>
      </c>
      <c r="AG84" s="41">
        <f t="shared" si="112"/>
        <v>0</v>
      </c>
    </row>
    <row r="85" spans="1:33" x14ac:dyDescent="0.45">
      <c r="A85" s="28"/>
      <c r="E85" s="29" t="str">
        <f t="shared" si="111"/>
        <v/>
      </c>
      <c r="H85" s="29"/>
      <c r="I85" s="29"/>
      <c r="J85" s="10"/>
      <c r="K85" s="29"/>
      <c r="L85" s="29" t="str">
        <f t="shared" si="106"/>
        <v/>
      </c>
      <c r="M85" s="29" t="str">
        <f t="shared" si="107"/>
        <v/>
      </c>
      <c r="N85" s="29" t="str">
        <f t="shared" si="108"/>
        <v/>
      </c>
      <c r="O85" s="29" t="str">
        <f t="shared" si="109"/>
        <v/>
      </c>
      <c r="P85" s="33" t="str">
        <f t="shared" si="110"/>
        <v/>
      </c>
      <c r="AG85" s="41">
        <f t="shared" si="112"/>
        <v>0</v>
      </c>
    </row>
    <row r="86" spans="1:33" x14ac:dyDescent="0.45">
      <c r="A86" s="28"/>
      <c r="E86" s="29" t="str">
        <f t="shared" si="111"/>
        <v/>
      </c>
      <c r="H86" s="29"/>
      <c r="I86" s="29"/>
      <c r="J86" s="10"/>
      <c r="K86" s="29"/>
      <c r="L86" s="29" t="str">
        <f t="shared" si="106"/>
        <v/>
      </c>
      <c r="M86" s="29" t="str">
        <f t="shared" si="107"/>
        <v/>
      </c>
      <c r="N86" s="29" t="str">
        <f t="shared" si="108"/>
        <v/>
      </c>
      <c r="O86" s="29" t="str">
        <f t="shared" si="109"/>
        <v/>
      </c>
      <c r="P86" s="33" t="str">
        <f t="shared" si="110"/>
        <v/>
      </c>
      <c r="AG86" s="41">
        <f t="shared" si="112"/>
        <v>0</v>
      </c>
    </row>
    <row r="87" spans="1:33" x14ac:dyDescent="0.45">
      <c r="A87" s="28"/>
      <c r="E87" s="29" t="str">
        <f t="shared" si="111"/>
        <v/>
      </c>
      <c r="H87" s="29"/>
      <c r="I87" s="29"/>
      <c r="J87" s="10"/>
      <c r="K87" s="29"/>
      <c r="L87" s="29" t="str">
        <f t="shared" si="106"/>
        <v/>
      </c>
      <c r="M87" s="29" t="str">
        <f t="shared" si="107"/>
        <v/>
      </c>
      <c r="N87" s="29" t="str">
        <f t="shared" si="108"/>
        <v/>
      </c>
      <c r="O87" s="29" t="str">
        <f t="shared" si="109"/>
        <v/>
      </c>
      <c r="P87" s="33" t="str">
        <f t="shared" si="110"/>
        <v/>
      </c>
      <c r="AG87" s="41">
        <f t="shared" si="112"/>
        <v>0</v>
      </c>
    </row>
    <row r="88" spans="1:33" x14ac:dyDescent="0.45">
      <c r="A88" s="28"/>
      <c r="E88" s="29" t="str">
        <f t="shared" si="111"/>
        <v/>
      </c>
      <c r="H88" s="29"/>
      <c r="I88" s="29"/>
      <c r="J88" s="10"/>
      <c r="K88" s="29"/>
      <c r="L88" s="29" t="str">
        <f t="shared" si="106"/>
        <v/>
      </c>
      <c r="M88" s="29" t="str">
        <f t="shared" si="107"/>
        <v/>
      </c>
      <c r="N88" s="29" t="str">
        <f t="shared" si="108"/>
        <v/>
      </c>
      <c r="O88" s="29" t="str">
        <f t="shared" si="109"/>
        <v/>
      </c>
      <c r="P88" s="33" t="str">
        <f t="shared" si="110"/>
        <v/>
      </c>
      <c r="AG88" s="41">
        <f t="shared" si="112"/>
        <v>0</v>
      </c>
    </row>
    <row r="89" spans="1:33" x14ac:dyDescent="0.45">
      <c r="A89" s="28"/>
      <c r="E89" s="29" t="str">
        <f t="shared" si="111"/>
        <v/>
      </c>
      <c r="H89" s="29"/>
      <c r="I89" s="29"/>
      <c r="J89" s="10"/>
      <c r="K89" s="29"/>
      <c r="L89" s="29" t="str">
        <f t="shared" si="106"/>
        <v/>
      </c>
      <c r="M89" s="29" t="str">
        <f t="shared" si="107"/>
        <v/>
      </c>
      <c r="N89" s="29" t="str">
        <f t="shared" si="108"/>
        <v/>
      </c>
      <c r="O89" s="29" t="str">
        <f t="shared" si="109"/>
        <v/>
      </c>
      <c r="P89" s="33" t="str">
        <f t="shared" si="110"/>
        <v/>
      </c>
      <c r="AG89" s="41">
        <f t="shared" si="112"/>
        <v>0</v>
      </c>
    </row>
    <row r="90" spans="1:33" x14ac:dyDescent="0.45">
      <c r="A90" s="28"/>
      <c r="E90" s="29" t="str">
        <f t="shared" si="111"/>
        <v/>
      </c>
      <c r="H90" s="29"/>
      <c r="I90" s="29"/>
      <c r="J90" s="10"/>
      <c r="K90" s="29"/>
      <c r="L90" s="29" t="str">
        <f t="shared" si="106"/>
        <v/>
      </c>
      <c r="M90" s="29" t="str">
        <f t="shared" si="107"/>
        <v/>
      </c>
      <c r="N90" s="29" t="str">
        <f t="shared" si="108"/>
        <v/>
      </c>
      <c r="O90" s="29" t="str">
        <f t="shared" si="109"/>
        <v/>
      </c>
      <c r="P90" s="33" t="str">
        <f t="shared" si="110"/>
        <v/>
      </c>
      <c r="AG90" s="41">
        <f t="shared" si="112"/>
        <v>0</v>
      </c>
    </row>
    <row r="91" spans="1:33" x14ac:dyDescent="0.45">
      <c r="A91" s="28"/>
      <c r="E91" s="29" t="str">
        <f t="shared" si="111"/>
        <v/>
      </c>
      <c r="H91" s="29"/>
      <c r="I91" s="29"/>
      <c r="J91" s="10"/>
      <c r="L91" s="29" t="str">
        <f t="shared" si="106"/>
        <v/>
      </c>
      <c r="M91" s="29" t="str">
        <f t="shared" si="107"/>
        <v/>
      </c>
      <c r="N91" s="29" t="str">
        <f t="shared" si="108"/>
        <v/>
      </c>
      <c r="O91" s="29" t="str">
        <f t="shared" si="109"/>
        <v/>
      </c>
      <c r="P91" s="33" t="str">
        <f t="shared" si="110"/>
        <v/>
      </c>
      <c r="AG91" s="41">
        <f t="shared" si="112"/>
        <v>0</v>
      </c>
    </row>
    <row r="92" spans="1:33" x14ac:dyDescent="0.45">
      <c r="A92" s="28"/>
      <c r="E92" s="29" t="str">
        <f t="shared" si="111"/>
        <v/>
      </c>
      <c r="H92" s="29"/>
      <c r="I92" s="29"/>
      <c r="J92" s="10"/>
      <c r="L92" s="29" t="str">
        <f t="shared" si="106"/>
        <v/>
      </c>
      <c r="M92" s="29" t="str">
        <f t="shared" si="107"/>
        <v/>
      </c>
      <c r="N92" s="29" t="str">
        <f t="shared" si="108"/>
        <v/>
      </c>
      <c r="O92" s="29" t="str">
        <f t="shared" si="109"/>
        <v/>
      </c>
      <c r="P92" s="33" t="str">
        <f t="shared" si="110"/>
        <v/>
      </c>
      <c r="AG92" s="41">
        <f t="shared" si="112"/>
        <v>0</v>
      </c>
    </row>
    <row r="93" spans="1:33" x14ac:dyDescent="0.45">
      <c r="A93" s="28"/>
      <c r="E93" s="29" t="str">
        <f t="shared" si="111"/>
        <v/>
      </c>
      <c r="H93" s="29"/>
      <c r="I93" s="29"/>
      <c r="J93" s="10"/>
      <c r="L93" s="29" t="str">
        <f t="shared" si="106"/>
        <v/>
      </c>
      <c r="M93" s="29" t="str">
        <f t="shared" si="107"/>
        <v/>
      </c>
      <c r="N93" s="29" t="str">
        <f t="shared" si="108"/>
        <v/>
      </c>
      <c r="O93" s="29" t="str">
        <f t="shared" si="109"/>
        <v/>
      </c>
      <c r="P93" s="33" t="str">
        <f t="shared" si="110"/>
        <v/>
      </c>
      <c r="Q93" s="33"/>
      <c r="AG93" s="41">
        <f t="shared" si="112"/>
        <v>0</v>
      </c>
    </row>
    <row r="94" spans="1:33" x14ac:dyDescent="0.45">
      <c r="A94" s="28"/>
      <c r="E94" s="29" t="str">
        <f t="shared" si="111"/>
        <v/>
      </c>
      <c r="H94" s="29"/>
      <c r="I94" s="29"/>
      <c r="J94" s="10"/>
      <c r="L94" s="29" t="str">
        <f t="shared" si="106"/>
        <v/>
      </c>
      <c r="M94" s="29" t="str">
        <f t="shared" si="107"/>
        <v/>
      </c>
      <c r="N94" s="29" t="str">
        <f t="shared" si="108"/>
        <v/>
      </c>
      <c r="O94" s="29" t="str">
        <f t="shared" si="109"/>
        <v/>
      </c>
      <c r="P94" s="33" t="str">
        <f t="shared" si="110"/>
        <v/>
      </c>
      <c r="AG94" s="41">
        <f t="shared" si="112"/>
        <v>0</v>
      </c>
    </row>
    <row r="95" spans="1:33" x14ac:dyDescent="0.45">
      <c r="A95" s="28"/>
      <c r="E95" s="29" t="str">
        <f t="shared" si="111"/>
        <v/>
      </c>
      <c r="H95" s="29"/>
      <c r="I95" s="29"/>
      <c r="J95" s="10"/>
      <c r="L95" s="29" t="str">
        <f t="shared" si="106"/>
        <v/>
      </c>
      <c r="M95" s="29" t="str">
        <f t="shared" si="107"/>
        <v/>
      </c>
      <c r="N95" s="29" t="str">
        <f t="shared" si="108"/>
        <v/>
      </c>
      <c r="O95" s="29" t="str">
        <f t="shared" si="109"/>
        <v/>
      </c>
      <c r="P95" s="33" t="str">
        <f t="shared" si="110"/>
        <v/>
      </c>
      <c r="AG95" s="41">
        <f t="shared" si="112"/>
        <v>0</v>
      </c>
    </row>
    <row r="96" spans="1:33" x14ac:dyDescent="0.45">
      <c r="A96" s="28"/>
      <c r="E96" s="29" t="str">
        <f t="shared" si="111"/>
        <v/>
      </c>
      <c r="H96" s="29"/>
      <c r="I96" s="29"/>
      <c r="J96" s="10"/>
      <c r="K96" s="29"/>
      <c r="L96" s="29" t="str">
        <f t="shared" si="106"/>
        <v/>
      </c>
      <c r="M96" s="29" t="str">
        <f t="shared" si="107"/>
        <v/>
      </c>
      <c r="N96" s="29" t="str">
        <f t="shared" si="108"/>
        <v/>
      </c>
      <c r="O96" s="29" t="str">
        <f t="shared" si="109"/>
        <v/>
      </c>
      <c r="P96" s="33" t="str">
        <f t="shared" si="110"/>
        <v/>
      </c>
      <c r="AG96" s="41">
        <f t="shared" si="112"/>
        <v>0</v>
      </c>
    </row>
    <row r="97" spans="1:33" x14ac:dyDescent="0.45">
      <c r="A97" s="28"/>
      <c r="E97" s="29" t="str">
        <f t="shared" si="111"/>
        <v/>
      </c>
      <c r="H97" s="29"/>
      <c r="I97" s="29"/>
      <c r="J97" s="10"/>
      <c r="L97" s="29" t="str">
        <f t="shared" si="106"/>
        <v/>
      </c>
      <c r="M97" s="29" t="str">
        <f t="shared" si="107"/>
        <v/>
      </c>
      <c r="N97" s="29" t="str">
        <f t="shared" si="108"/>
        <v/>
      </c>
      <c r="O97" s="29" t="str">
        <f t="shared" si="109"/>
        <v/>
      </c>
      <c r="P97" s="33" t="str">
        <f t="shared" si="110"/>
        <v/>
      </c>
      <c r="AG97" s="41">
        <f t="shared" si="112"/>
        <v>0</v>
      </c>
    </row>
    <row r="98" spans="1:33" x14ac:dyDescent="0.45">
      <c r="A98" s="28"/>
      <c r="E98" s="29" t="str">
        <f t="shared" si="111"/>
        <v/>
      </c>
      <c r="H98" s="29"/>
      <c r="I98" s="29"/>
      <c r="J98" s="10"/>
      <c r="L98" s="29" t="str">
        <f t="shared" si="106"/>
        <v/>
      </c>
      <c r="M98" s="29" t="str">
        <f t="shared" si="107"/>
        <v/>
      </c>
      <c r="N98" s="29" t="str">
        <f t="shared" si="108"/>
        <v/>
      </c>
      <c r="O98" s="29" t="str">
        <f t="shared" si="109"/>
        <v/>
      </c>
      <c r="P98" s="33" t="str">
        <f t="shared" si="110"/>
        <v/>
      </c>
      <c r="T98" s="66" t="s">
        <v>27</v>
      </c>
      <c r="U98" s="66"/>
      <c r="V98" s="66"/>
      <c r="AG98" s="41">
        <f t="shared" si="112"/>
        <v>0</v>
      </c>
    </row>
    <row r="99" spans="1:33" x14ac:dyDescent="0.45">
      <c r="A99" s="28"/>
      <c r="E99" s="29" t="str">
        <f t="shared" si="111"/>
        <v/>
      </c>
      <c r="H99" s="29"/>
      <c r="I99" s="29"/>
      <c r="J99" s="10"/>
      <c r="K99" s="29"/>
      <c r="L99" s="29" t="str">
        <f t="shared" si="106"/>
        <v/>
      </c>
      <c r="M99" s="29" t="str">
        <f t="shared" si="107"/>
        <v/>
      </c>
      <c r="N99" s="29" t="str">
        <f t="shared" si="108"/>
        <v/>
      </c>
      <c r="O99" s="29" t="str">
        <f t="shared" si="109"/>
        <v/>
      </c>
      <c r="P99" s="33" t="str">
        <f t="shared" si="110"/>
        <v/>
      </c>
      <c r="T99" s="27" t="s">
        <v>25</v>
      </c>
      <c r="V99" s="27">
        <f>SUMIFS(E3:E1048576,F3:F1048576,"=L",G3:G1048576,"=Y")</f>
        <v>2.7300000000000111</v>
      </c>
      <c r="AG99" s="41">
        <f t="shared" si="112"/>
        <v>0</v>
      </c>
    </row>
    <row r="100" spans="1:33" x14ac:dyDescent="0.45">
      <c r="A100" s="28"/>
      <c r="E100" s="29" t="str">
        <f t="shared" si="111"/>
        <v/>
      </c>
      <c r="H100" s="29"/>
      <c r="I100" s="29"/>
      <c r="J100" s="10"/>
      <c r="K100" s="29"/>
      <c r="L100" s="29" t="str">
        <f t="shared" si="106"/>
        <v/>
      </c>
      <c r="M100" s="29" t="str">
        <f t="shared" si="107"/>
        <v/>
      </c>
      <c r="N100" s="29" t="str">
        <f t="shared" si="108"/>
        <v/>
      </c>
      <c r="O100" s="29" t="str">
        <f t="shared" si="109"/>
        <v/>
      </c>
      <c r="P100" s="33" t="str">
        <f t="shared" si="110"/>
        <v/>
      </c>
      <c r="T100" s="27" t="s">
        <v>26</v>
      </c>
      <c r="V100" s="29">
        <f>SUMIFS(E3:E339,F3:F339, "=S",G3:G339,"=Y")</f>
        <v>5.3300000000000125</v>
      </c>
      <c r="AG100" s="41">
        <f t="shared" si="112"/>
        <v>0</v>
      </c>
    </row>
    <row r="101" spans="1:33" x14ac:dyDescent="0.45">
      <c r="A101" s="28"/>
      <c r="E101" s="29" t="str">
        <f t="shared" si="111"/>
        <v/>
      </c>
      <c r="H101" s="29"/>
      <c r="I101" s="29"/>
      <c r="J101" s="10"/>
      <c r="L101" s="29" t="str">
        <f t="shared" si="106"/>
        <v/>
      </c>
      <c r="M101" s="29" t="str">
        <f t="shared" si="107"/>
        <v/>
      </c>
      <c r="N101" s="29" t="str">
        <f t="shared" si="108"/>
        <v/>
      </c>
      <c r="O101" s="29" t="str">
        <f t="shared" si="109"/>
        <v/>
      </c>
      <c r="P101" s="33" t="str">
        <f t="shared" si="110"/>
        <v/>
      </c>
      <c r="AG101" s="41">
        <f t="shared" si="112"/>
        <v>0</v>
      </c>
    </row>
    <row r="102" spans="1:33" x14ac:dyDescent="0.45">
      <c r="A102" s="28"/>
      <c r="E102" s="29" t="str">
        <f t="shared" si="111"/>
        <v/>
      </c>
      <c r="H102" s="29"/>
      <c r="I102" s="29"/>
      <c r="J102" s="10"/>
      <c r="K102" s="29"/>
      <c r="L102" s="29" t="str">
        <f t="shared" si="106"/>
        <v/>
      </c>
      <c r="M102" s="29" t="str">
        <f t="shared" si="107"/>
        <v/>
      </c>
      <c r="N102" s="29" t="str">
        <f t="shared" si="108"/>
        <v/>
      </c>
      <c r="O102" s="29" t="str">
        <f t="shared" si="109"/>
        <v/>
      </c>
      <c r="P102" s="33" t="str">
        <f t="shared" si="110"/>
        <v/>
      </c>
      <c r="AG102" s="41">
        <f t="shared" si="112"/>
        <v>0</v>
      </c>
    </row>
    <row r="103" spans="1:33" x14ac:dyDescent="0.45">
      <c r="A103" s="28"/>
      <c r="E103" s="29" t="str">
        <f t="shared" si="111"/>
        <v/>
      </c>
      <c r="H103" s="29"/>
      <c r="I103" s="29"/>
      <c r="J103" s="10"/>
      <c r="L103" s="29" t="str">
        <f t="shared" si="106"/>
        <v/>
      </c>
      <c r="M103" s="29" t="str">
        <f t="shared" si="107"/>
        <v/>
      </c>
      <c r="N103" s="29" t="str">
        <f t="shared" si="108"/>
        <v/>
      </c>
      <c r="O103" s="29" t="str">
        <f t="shared" si="109"/>
        <v/>
      </c>
      <c r="P103" s="33" t="str">
        <f t="shared" si="110"/>
        <v/>
      </c>
      <c r="AG103" s="41">
        <f t="shared" si="112"/>
        <v>0</v>
      </c>
    </row>
    <row r="104" spans="1:33" x14ac:dyDescent="0.45">
      <c r="A104" s="28"/>
      <c r="E104" s="29" t="str">
        <f t="shared" si="111"/>
        <v/>
      </c>
      <c r="H104" s="29"/>
      <c r="I104" s="29"/>
      <c r="J104" s="10"/>
      <c r="L104" s="29" t="str">
        <f t="shared" si="106"/>
        <v/>
      </c>
      <c r="M104" s="29" t="str">
        <f t="shared" si="107"/>
        <v/>
      </c>
      <c r="N104" s="29" t="str">
        <f t="shared" si="108"/>
        <v/>
      </c>
      <c r="O104" s="29" t="str">
        <f t="shared" si="109"/>
        <v/>
      </c>
      <c r="P104" s="33" t="str">
        <f t="shared" si="110"/>
        <v/>
      </c>
      <c r="AG104" s="41">
        <f t="shared" si="112"/>
        <v>0</v>
      </c>
    </row>
    <row r="105" spans="1:33" x14ac:dyDescent="0.45">
      <c r="A105" s="28"/>
      <c r="E105" s="29" t="str">
        <f t="shared" si="111"/>
        <v/>
      </c>
      <c r="H105" s="29"/>
      <c r="I105" s="29"/>
      <c r="J105" s="10"/>
      <c r="K105" s="29"/>
      <c r="L105" s="29" t="str">
        <f t="shared" si="106"/>
        <v/>
      </c>
      <c r="M105" s="29" t="str">
        <f t="shared" si="107"/>
        <v/>
      </c>
      <c r="N105" s="29" t="str">
        <f t="shared" si="108"/>
        <v/>
      </c>
      <c r="O105" s="29" t="str">
        <f t="shared" si="109"/>
        <v/>
      </c>
      <c r="P105" s="33" t="str">
        <f t="shared" si="110"/>
        <v/>
      </c>
      <c r="AG105" s="41">
        <f t="shared" si="112"/>
        <v>0</v>
      </c>
    </row>
    <row r="106" spans="1:33" x14ac:dyDescent="0.45">
      <c r="A106" s="28"/>
      <c r="E106" s="29" t="str">
        <f t="shared" si="111"/>
        <v/>
      </c>
      <c r="H106" s="29"/>
      <c r="I106" s="29"/>
      <c r="J106" s="10"/>
      <c r="K106" s="29"/>
      <c r="L106" s="29" t="str">
        <f t="shared" si="106"/>
        <v/>
      </c>
      <c r="M106" s="29" t="str">
        <f t="shared" si="107"/>
        <v/>
      </c>
      <c r="N106" s="29" t="str">
        <f t="shared" si="108"/>
        <v/>
      </c>
      <c r="O106" s="29" t="str">
        <f t="shared" si="109"/>
        <v/>
      </c>
      <c r="P106" s="33" t="str">
        <f t="shared" si="110"/>
        <v/>
      </c>
      <c r="AG106" s="41">
        <f t="shared" si="112"/>
        <v>0</v>
      </c>
    </row>
    <row r="107" spans="1:33" x14ac:dyDescent="0.45">
      <c r="A107" s="28"/>
      <c r="E107" s="29" t="str">
        <f t="shared" si="111"/>
        <v/>
      </c>
      <c r="H107" s="29"/>
      <c r="I107" s="29"/>
      <c r="J107" s="10"/>
      <c r="L107" s="29" t="str">
        <f t="shared" si="106"/>
        <v/>
      </c>
      <c r="M107" s="29" t="str">
        <f t="shared" si="107"/>
        <v/>
      </c>
      <c r="N107" s="29" t="str">
        <f t="shared" si="108"/>
        <v/>
      </c>
      <c r="O107" s="29" t="str">
        <f t="shared" si="109"/>
        <v/>
      </c>
      <c r="P107" s="33" t="str">
        <f t="shared" si="110"/>
        <v/>
      </c>
      <c r="AG107" s="41">
        <f t="shared" si="112"/>
        <v>0</v>
      </c>
    </row>
    <row r="108" spans="1:33" x14ac:dyDescent="0.45">
      <c r="A108" s="28"/>
      <c r="E108" s="29" t="str">
        <f t="shared" si="111"/>
        <v/>
      </c>
      <c r="H108" s="29"/>
      <c r="I108" s="29"/>
      <c r="J108" s="10"/>
      <c r="K108" s="29"/>
      <c r="L108" s="29" t="str">
        <f t="shared" si="106"/>
        <v/>
      </c>
      <c r="M108" s="29" t="str">
        <f t="shared" si="107"/>
        <v/>
      </c>
      <c r="N108" s="29" t="str">
        <f t="shared" si="108"/>
        <v/>
      </c>
      <c r="O108" s="29" t="str">
        <f t="shared" si="109"/>
        <v/>
      </c>
      <c r="P108" s="33" t="str">
        <f t="shared" si="110"/>
        <v/>
      </c>
      <c r="AG108" s="41">
        <f t="shared" si="112"/>
        <v>0</v>
      </c>
    </row>
    <row r="109" spans="1:33" x14ac:dyDescent="0.45">
      <c r="A109" s="28"/>
      <c r="E109" s="29" t="str">
        <f t="shared" si="111"/>
        <v/>
      </c>
      <c r="H109" s="29"/>
      <c r="I109" s="29"/>
      <c r="J109" s="10"/>
      <c r="K109" s="29"/>
      <c r="L109" s="29" t="str">
        <f t="shared" si="106"/>
        <v/>
      </c>
      <c r="M109" s="29" t="str">
        <f t="shared" si="107"/>
        <v/>
      </c>
      <c r="N109" s="29" t="str">
        <f t="shared" si="108"/>
        <v/>
      </c>
      <c r="O109" s="29" t="str">
        <f t="shared" si="109"/>
        <v/>
      </c>
      <c r="P109" s="33" t="str">
        <f t="shared" si="110"/>
        <v/>
      </c>
      <c r="AG109" s="41">
        <f t="shared" si="112"/>
        <v>0</v>
      </c>
    </row>
    <row r="110" spans="1:33" x14ac:dyDescent="0.45">
      <c r="E110" s="29" t="str">
        <f t="shared" si="111"/>
        <v/>
      </c>
      <c r="J110" s="10"/>
      <c r="L110" s="29" t="str">
        <f t="shared" si="106"/>
        <v/>
      </c>
      <c r="M110" s="29" t="str">
        <f t="shared" si="107"/>
        <v/>
      </c>
      <c r="N110" s="29" t="str">
        <f t="shared" si="108"/>
        <v/>
      </c>
      <c r="O110" s="29" t="str">
        <f t="shared" si="109"/>
        <v/>
      </c>
      <c r="P110" s="33" t="str">
        <f t="shared" si="110"/>
        <v/>
      </c>
      <c r="AG110" s="41">
        <f t="shared" si="112"/>
        <v>0</v>
      </c>
    </row>
    <row r="111" spans="1:33" x14ac:dyDescent="0.45">
      <c r="E111" s="29" t="str">
        <f t="shared" si="111"/>
        <v/>
      </c>
      <c r="J111" s="10"/>
      <c r="L111" s="29" t="str">
        <f t="shared" si="106"/>
        <v/>
      </c>
      <c r="M111" s="29" t="str">
        <f t="shared" si="107"/>
        <v/>
      </c>
      <c r="N111" s="29" t="str">
        <f t="shared" si="108"/>
        <v/>
      </c>
      <c r="O111" s="29" t="str">
        <f t="shared" si="109"/>
        <v/>
      </c>
      <c r="P111" s="33" t="str">
        <f t="shared" si="110"/>
        <v/>
      </c>
      <c r="AG111" s="41">
        <f t="shared" si="112"/>
        <v>0</v>
      </c>
    </row>
    <row r="112" spans="1:33" x14ac:dyDescent="0.45">
      <c r="E112" s="29" t="str">
        <f t="shared" si="111"/>
        <v/>
      </c>
      <c r="J112" s="10"/>
      <c r="L112" s="29" t="str">
        <f t="shared" si="106"/>
        <v/>
      </c>
      <c r="M112" s="29" t="str">
        <f t="shared" si="107"/>
        <v/>
      </c>
      <c r="N112" s="29" t="str">
        <f t="shared" si="108"/>
        <v/>
      </c>
      <c r="O112" s="29" t="str">
        <f t="shared" si="109"/>
        <v/>
      </c>
      <c r="P112" s="33" t="str">
        <f t="shared" si="110"/>
        <v/>
      </c>
      <c r="AG112" s="41">
        <f t="shared" si="112"/>
        <v>0</v>
      </c>
    </row>
    <row r="113" spans="5:33" x14ac:dyDescent="0.45">
      <c r="E113" s="29" t="str">
        <f t="shared" si="111"/>
        <v/>
      </c>
      <c r="J113" s="10"/>
      <c r="L113" s="29" t="str">
        <f t="shared" si="106"/>
        <v/>
      </c>
      <c r="M113" s="29" t="str">
        <f t="shared" si="107"/>
        <v/>
      </c>
      <c r="N113" s="29" t="str">
        <f t="shared" si="108"/>
        <v/>
      </c>
      <c r="O113" s="29" t="str">
        <f t="shared" si="109"/>
        <v/>
      </c>
      <c r="P113" s="33" t="str">
        <f t="shared" si="110"/>
        <v/>
      </c>
      <c r="AG113" s="41">
        <f t="shared" si="112"/>
        <v>0</v>
      </c>
    </row>
    <row r="114" spans="5:33" x14ac:dyDescent="0.45">
      <c r="E114" s="29" t="str">
        <f t="shared" si="111"/>
        <v/>
      </c>
      <c r="J114" s="10"/>
      <c r="L114" s="29" t="str">
        <f t="shared" si="106"/>
        <v/>
      </c>
      <c r="M114" s="29" t="str">
        <f t="shared" si="107"/>
        <v/>
      </c>
      <c r="N114" s="29" t="str">
        <f t="shared" si="108"/>
        <v/>
      </c>
      <c r="O114" s="29" t="str">
        <f t="shared" si="109"/>
        <v/>
      </c>
      <c r="P114" s="33" t="str">
        <f t="shared" si="110"/>
        <v/>
      </c>
      <c r="AG114" s="41">
        <f t="shared" si="112"/>
        <v>0</v>
      </c>
    </row>
    <row r="115" spans="5:33" x14ac:dyDescent="0.45">
      <c r="E115" s="29" t="str">
        <f t="shared" si="111"/>
        <v/>
      </c>
      <c r="J115" s="10"/>
      <c r="L115" s="29" t="str">
        <f t="shared" si="106"/>
        <v/>
      </c>
      <c r="M115" s="29" t="str">
        <f t="shared" si="107"/>
        <v/>
      </c>
      <c r="N115" s="29" t="str">
        <f t="shared" si="108"/>
        <v/>
      </c>
      <c r="O115" s="29" t="str">
        <f t="shared" si="109"/>
        <v/>
      </c>
      <c r="P115" s="33" t="str">
        <f t="shared" si="110"/>
        <v/>
      </c>
      <c r="AG115" s="41">
        <f t="shared" si="112"/>
        <v>0</v>
      </c>
    </row>
    <row r="116" spans="5:33" x14ac:dyDescent="0.45">
      <c r="E116" s="29" t="str">
        <f t="shared" si="111"/>
        <v/>
      </c>
      <c r="J116" s="10"/>
      <c r="L116" s="29" t="str">
        <f t="shared" si="106"/>
        <v/>
      </c>
      <c r="M116" s="29" t="str">
        <f t="shared" si="107"/>
        <v/>
      </c>
      <c r="N116" s="29" t="str">
        <f t="shared" si="108"/>
        <v/>
      </c>
      <c r="O116" s="29" t="str">
        <f t="shared" si="109"/>
        <v/>
      </c>
      <c r="P116" s="33" t="str">
        <f t="shared" si="110"/>
        <v/>
      </c>
      <c r="AG116" s="41">
        <f t="shared" si="112"/>
        <v>0</v>
      </c>
    </row>
    <row r="117" spans="5:33" x14ac:dyDescent="0.45">
      <c r="E117" s="29" t="str">
        <f t="shared" si="111"/>
        <v/>
      </c>
      <c r="J117" s="10"/>
      <c r="L117" s="29" t="str">
        <f t="shared" si="106"/>
        <v/>
      </c>
      <c r="M117" s="29" t="str">
        <f t="shared" si="107"/>
        <v/>
      </c>
      <c r="N117" s="29" t="str">
        <f t="shared" si="108"/>
        <v/>
      </c>
      <c r="O117" s="29" t="str">
        <f t="shared" si="109"/>
        <v/>
      </c>
      <c r="P117" s="33" t="str">
        <f t="shared" si="110"/>
        <v/>
      </c>
      <c r="AG117" s="41">
        <f t="shared" si="112"/>
        <v>0</v>
      </c>
    </row>
    <row r="118" spans="5:33" x14ac:dyDescent="0.45">
      <c r="E118" s="29" t="str">
        <f t="shared" si="111"/>
        <v/>
      </c>
      <c r="J118" s="10"/>
      <c r="L118" s="29" t="str">
        <f t="shared" si="106"/>
        <v/>
      </c>
      <c r="M118" s="29" t="str">
        <f t="shared" si="107"/>
        <v/>
      </c>
      <c r="N118" s="29" t="str">
        <f t="shared" si="108"/>
        <v/>
      </c>
      <c r="O118" s="29" t="str">
        <f t="shared" si="109"/>
        <v/>
      </c>
      <c r="P118" s="33" t="str">
        <f t="shared" si="110"/>
        <v/>
      </c>
      <c r="AG118" s="41">
        <f t="shared" si="112"/>
        <v>0</v>
      </c>
    </row>
    <row r="119" spans="5:33" x14ac:dyDescent="0.45">
      <c r="E119" s="29" t="str">
        <f t="shared" si="111"/>
        <v/>
      </c>
      <c r="J119" s="10"/>
      <c r="L119" s="29" t="str">
        <f t="shared" si="106"/>
        <v/>
      </c>
      <c r="M119" s="29" t="str">
        <f t="shared" si="107"/>
        <v/>
      </c>
      <c r="N119" s="29" t="str">
        <f t="shared" si="108"/>
        <v/>
      </c>
      <c r="O119" s="29" t="str">
        <f t="shared" si="109"/>
        <v/>
      </c>
      <c r="P119" s="33" t="str">
        <f t="shared" si="110"/>
        <v/>
      </c>
      <c r="AG119" s="41">
        <f t="shared" si="112"/>
        <v>0</v>
      </c>
    </row>
    <row r="120" spans="5:33" x14ac:dyDescent="0.45">
      <c r="E120" s="29" t="str">
        <f t="shared" si="111"/>
        <v/>
      </c>
      <c r="J120" s="10"/>
      <c r="L120" s="29" t="str">
        <f t="shared" si="106"/>
        <v/>
      </c>
      <c r="M120" s="29" t="str">
        <f t="shared" si="107"/>
        <v/>
      </c>
      <c r="N120" s="29" t="str">
        <f t="shared" si="108"/>
        <v/>
      </c>
      <c r="O120" s="29" t="str">
        <f t="shared" si="109"/>
        <v/>
      </c>
      <c r="P120" s="33" t="str">
        <f t="shared" si="110"/>
        <v/>
      </c>
      <c r="AG120" s="41">
        <f t="shared" si="112"/>
        <v>0</v>
      </c>
    </row>
    <row r="121" spans="5:33" x14ac:dyDescent="0.45">
      <c r="E121" s="29" t="str">
        <f t="shared" si="111"/>
        <v/>
      </c>
      <c r="J121" s="10"/>
      <c r="L121" s="29" t="str">
        <f t="shared" si="106"/>
        <v/>
      </c>
      <c r="M121" s="29" t="str">
        <f t="shared" si="107"/>
        <v/>
      </c>
      <c r="N121" s="29" t="str">
        <f t="shared" si="108"/>
        <v/>
      </c>
      <c r="O121" s="29" t="str">
        <f t="shared" si="109"/>
        <v/>
      </c>
      <c r="P121" s="33" t="str">
        <f t="shared" si="110"/>
        <v/>
      </c>
      <c r="AG121" s="41">
        <f t="shared" si="112"/>
        <v>0</v>
      </c>
    </row>
    <row r="122" spans="5:33" x14ac:dyDescent="0.45">
      <c r="E122" s="29" t="str">
        <f t="shared" si="111"/>
        <v/>
      </c>
      <c r="J122" s="10"/>
      <c r="L122" s="29" t="str">
        <f t="shared" si="106"/>
        <v/>
      </c>
      <c r="M122" s="29" t="str">
        <f t="shared" si="107"/>
        <v/>
      </c>
      <c r="N122" s="29" t="str">
        <f t="shared" si="108"/>
        <v/>
      </c>
      <c r="O122" s="29" t="str">
        <f t="shared" si="109"/>
        <v/>
      </c>
      <c r="P122" s="33" t="str">
        <f t="shared" si="110"/>
        <v/>
      </c>
      <c r="AG122" s="41">
        <f t="shared" si="112"/>
        <v>0</v>
      </c>
    </row>
    <row r="123" spans="5:33" x14ac:dyDescent="0.45">
      <c r="E123" s="29" t="str">
        <f t="shared" si="111"/>
        <v/>
      </c>
      <c r="J123" s="10"/>
      <c r="L123" s="29" t="str">
        <f t="shared" si="106"/>
        <v/>
      </c>
      <c r="M123" s="29" t="str">
        <f t="shared" si="107"/>
        <v/>
      </c>
      <c r="N123" s="29" t="str">
        <f t="shared" si="108"/>
        <v/>
      </c>
      <c r="O123" s="29" t="str">
        <f t="shared" si="109"/>
        <v/>
      </c>
      <c r="P123" s="33" t="str">
        <f t="shared" si="110"/>
        <v/>
      </c>
      <c r="AG123" s="41">
        <f t="shared" si="112"/>
        <v>0</v>
      </c>
    </row>
    <row r="124" spans="5:33" x14ac:dyDescent="0.45">
      <c r="E124" s="29" t="str">
        <f t="shared" si="111"/>
        <v/>
      </c>
      <c r="J124" s="10"/>
      <c r="L124" s="29" t="str">
        <f t="shared" si="106"/>
        <v/>
      </c>
      <c r="M124" s="29" t="str">
        <f t="shared" si="107"/>
        <v/>
      </c>
      <c r="N124" s="29" t="str">
        <f t="shared" si="108"/>
        <v/>
      </c>
      <c r="O124" s="29" t="str">
        <f t="shared" si="109"/>
        <v/>
      </c>
      <c r="P124" s="33" t="str">
        <f t="shared" si="110"/>
        <v/>
      </c>
      <c r="AG124" s="41">
        <f t="shared" si="112"/>
        <v>0</v>
      </c>
    </row>
    <row r="125" spans="5:33" x14ac:dyDescent="0.45">
      <c r="E125" s="29" t="str">
        <f t="shared" si="111"/>
        <v/>
      </c>
      <c r="J125" s="10"/>
      <c r="L125" s="29" t="str">
        <f t="shared" si="106"/>
        <v/>
      </c>
      <c r="M125" s="29" t="str">
        <f t="shared" si="107"/>
        <v/>
      </c>
      <c r="N125" s="29" t="str">
        <f t="shared" si="108"/>
        <v/>
      </c>
      <c r="O125" s="29" t="str">
        <f t="shared" si="109"/>
        <v/>
      </c>
      <c r="P125" s="33" t="str">
        <f t="shared" si="110"/>
        <v/>
      </c>
      <c r="AG125" s="42">
        <f t="shared" ref="AG125:AG128" si="125">IF(F125="L",(K125-H125),(H125-K125))</f>
        <v>0</v>
      </c>
    </row>
    <row r="126" spans="5:33" x14ac:dyDescent="0.45">
      <c r="E126" s="29" t="str">
        <f t="shared" si="111"/>
        <v/>
      </c>
      <c r="J126" s="10"/>
      <c r="L126" s="29" t="str">
        <f t="shared" si="106"/>
        <v/>
      </c>
      <c r="M126" s="29" t="str">
        <f t="shared" si="107"/>
        <v/>
      </c>
      <c r="N126" s="29" t="str">
        <f t="shared" si="108"/>
        <v/>
      </c>
      <c r="O126" s="29" t="str">
        <f t="shared" si="109"/>
        <v/>
      </c>
      <c r="P126" s="33" t="str">
        <f t="shared" si="110"/>
        <v/>
      </c>
      <c r="AG126" s="42">
        <f t="shared" si="125"/>
        <v>0</v>
      </c>
    </row>
    <row r="127" spans="5:33" x14ac:dyDescent="0.45">
      <c r="E127" s="29" t="str">
        <f t="shared" si="111"/>
        <v/>
      </c>
      <c r="J127" s="10"/>
      <c r="L127" s="29" t="str">
        <f t="shared" si="106"/>
        <v/>
      </c>
      <c r="M127" s="29" t="str">
        <f t="shared" si="107"/>
        <v/>
      </c>
      <c r="N127" s="29" t="str">
        <f t="shared" si="108"/>
        <v/>
      </c>
      <c r="O127" s="29" t="str">
        <f t="shared" si="109"/>
        <v/>
      </c>
      <c r="P127" s="33" t="str">
        <f t="shared" si="110"/>
        <v/>
      </c>
      <c r="AG127" s="42">
        <f t="shared" si="125"/>
        <v>0</v>
      </c>
    </row>
    <row r="128" spans="5:33" x14ac:dyDescent="0.45">
      <c r="E128" s="29" t="str">
        <f t="shared" si="111"/>
        <v/>
      </c>
      <c r="J128" s="10"/>
      <c r="L128" s="29" t="str">
        <f t="shared" si="106"/>
        <v/>
      </c>
      <c r="M128" s="29" t="str">
        <f t="shared" si="107"/>
        <v/>
      </c>
      <c r="N128" s="29" t="str">
        <f t="shared" si="108"/>
        <v/>
      </c>
      <c r="O128" s="29" t="str">
        <f t="shared" si="109"/>
        <v/>
      </c>
      <c r="P128" s="33" t="str">
        <f t="shared" si="110"/>
        <v/>
      </c>
      <c r="AG128" s="42">
        <f t="shared" si="125"/>
        <v>0</v>
      </c>
    </row>
    <row r="129" spans="5:16" x14ac:dyDescent="0.45">
      <c r="E129" s="29" t="str">
        <f t="shared" si="111"/>
        <v/>
      </c>
      <c r="J129" s="10"/>
      <c r="L129" s="29" t="str">
        <f t="shared" si="106"/>
        <v/>
      </c>
      <c r="M129" s="29" t="str">
        <f t="shared" si="107"/>
        <v/>
      </c>
      <c r="N129" s="29" t="str">
        <f t="shared" si="108"/>
        <v/>
      </c>
      <c r="O129" s="29" t="str">
        <f t="shared" si="109"/>
        <v/>
      </c>
      <c r="P129" s="33" t="str">
        <f t="shared" si="110"/>
        <v/>
      </c>
    </row>
    <row r="130" spans="5:16" x14ac:dyDescent="0.45">
      <c r="E130" s="29" t="str">
        <f t="shared" si="111"/>
        <v/>
      </c>
      <c r="J130" s="10"/>
      <c r="L130" s="29" t="str">
        <f t="shared" si="106"/>
        <v/>
      </c>
      <c r="M130" s="29" t="str">
        <f t="shared" si="107"/>
        <v/>
      </c>
      <c r="N130" s="29" t="str">
        <f t="shared" si="108"/>
        <v/>
      </c>
      <c r="O130" s="29" t="str">
        <f t="shared" si="109"/>
        <v/>
      </c>
      <c r="P130" s="33" t="str">
        <f t="shared" si="110"/>
        <v/>
      </c>
    </row>
    <row r="131" spans="5:16" x14ac:dyDescent="0.45">
      <c r="E131" s="29" t="str">
        <f t="shared" si="111"/>
        <v/>
      </c>
      <c r="J131" s="10"/>
      <c r="L131" s="29" t="str">
        <f t="shared" ref="L131:L194" si="126">IF(G131="Y", (P131*E131),(""))</f>
        <v/>
      </c>
      <c r="M131" s="29" t="str">
        <f t="shared" ref="M131:M194" si="127">IF(G131="Y", (L131*2),(""))</f>
        <v/>
      </c>
      <c r="N131" s="29" t="str">
        <f t="shared" ref="N131:N194" si="128">IF(G131="Y", (L131*3),(""))</f>
        <v/>
      </c>
      <c r="O131" s="29" t="str">
        <f t="shared" ref="O131:O194" si="129">IF(G131="Y", (L131*4),(""))</f>
        <v/>
      </c>
      <c r="P131" s="33" t="str">
        <f t="shared" ref="P131:P194" si="130">IF(Q131&gt;0,((AcctSize/Q131)/H131),(""))</f>
        <v/>
      </c>
    </row>
    <row r="132" spans="5:16" x14ac:dyDescent="0.45">
      <c r="E132" s="29" t="str">
        <f t="shared" ref="E132:E195" si="131">IF(G132="Y",AG132,"")</f>
        <v/>
      </c>
      <c r="J132" s="10"/>
      <c r="L132" s="29" t="str">
        <f t="shared" si="126"/>
        <v/>
      </c>
      <c r="M132" s="29" t="str">
        <f t="shared" si="127"/>
        <v/>
      </c>
      <c r="N132" s="29" t="str">
        <f t="shared" si="128"/>
        <v/>
      </c>
      <c r="O132" s="29" t="str">
        <f t="shared" si="129"/>
        <v/>
      </c>
      <c r="P132" s="33" t="str">
        <f t="shared" si="130"/>
        <v/>
      </c>
    </row>
    <row r="133" spans="5:16" x14ac:dyDescent="0.45">
      <c r="E133" s="29" t="str">
        <f t="shared" si="131"/>
        <v/>
      </c>
      <c r="J133" s="10"/>
      <c r="L133" s="29" t="str">
        <f t="shared" si="126"/>
        <v/>
      </c>
      <c r="M133" s="29" t="str">
        <f t="shared" si="127"/>
        <v/>
      </c>
      <c r="N133" s="29" t="str">
        <f t="shared" si="128"/>
        <v/>
      </c>
      <c r="O133" s="29" t="str">
        <f t="shared" si="129"/>
        <v/>
      </c>
      <c r="P133" s="33" t="str">
        <f t="shared" si="130"/>
        <v/>
      </c>
    </row>
    <row r="134" spans="5:16" x14ac:dyDescent="0.45">
      <c r="E134" s="29" t="str">
        <f t="shared" si="131"/>
        <v/>
      </c>
      <c r="J134" s="10"/>
      <c r="L134" s="29" t="str">
        <f t="shared" si="126"/>
        <v/>
      </c>
      <c r="M134" s="29" t="str">
        <f t="shared" si="127"/>
        <v/>
      </c>
      <c r="N134" s="29" t="str">
        <f t="shared" si="128"/>
        <v/>
      </c>
      <c r="O134" s="29" t="str">
        <f t="shared" si="129"/>
        <v/>
      </c>
      <c r="P134" s="33" t="str">
        <f t="shared" si="130"/>
        <v/>
      </c>
    </row>
    <row r="135" spans="5:16" x14ac:dyDescent="0.45">
      <c r="E135" s="29" t="str">
        <f t="shared" si="131"/>
        <v/>
      </c>
      <c r="J135" s="10"/>
      <c r="L135" s="29" t="str">
        <f t="shared" si="126"/>
        <v/>
      </c>
      <c r="M135" s="29" t="str">
        <f t="shared" si="127"/>
        <v/>
      </c>
      <c r="N135" s="29" t="str">
        <f t="shared" si="128"/>
        <v/>
      </c>
      <c r="O135" s="29" t="str">
        <f t="shared" si="129"/>
        <v/>
      </c>
      <c r="P135" s="33" t="str">
        <f t="shared" si="130"/>
        <v/>
      </c>
    </row>
    <row r="136" spans="5:16" x14ac:dyDescent="0.45">
      <c r="E136" s="29" t="str">
        <f t="shared" si="131"/>
        <v/>
      </c>
      <c r="J136" s="10"/>
      <c r="L136" s="29" t="str">
        <f t="shared" si="126"/>
        <v/>
      </c>
      <c r="M136" s="29" t="str">
        <f t="shared" si="127"/>
        <v/>
      </c>
      <c r="N136" s="29" t="str">
        <f t="shared" si="128"/>
        <v/>
      </c>
      <c r="O136" s="29" t="str">
        <f t="shared" si="129"/>
        <v/>
      </c>
      <c r="P136" s="33" t="str">
        <f t="shared" si="130"/>
        <v/>
      </c>
    </row>
    <row r="137" spans="5:16" x14ac:dyDescent="0.45">
      <c r="E137" s="29" t="str">
        <f t="shared" si="131"/>
        <v/>
      </c>
      <c r="J137" s="10"/>
      <c r="L137" s="29" t="str">
        <f t="shared" si="126"/>
        <v/>
      </c>
      <c r="M137" s="29" t="str">
        <f t="shared" si="127"/>
        <v/>
      </c>
      <c r="N137" s="29" t="str">
        <f t="shared" si="128"/>
        <v/>
      </c>
      <c r="O137" s="29" t="str">
        <f t="shared" si="129"/>
        <v/>
      </c>
      <c r="P137" s="33" t="str">
        <f t="shared" si="130"/>
        <v/>
      </c>
    </row>
    <row r="138" spans="5:16" x14ac:dyDescent="0.45">
      <c r="E138" s="29" t="str">
        <f t="shared" si="131"/>
        <v/>
      </c>
      <c r="J138" s="10"/>
      <c r="L138" s="29" t="str">
        <f t="shared" si="126"/>
        <v/>
      </c>
      <c r="M138" s="29" t="str">
        <f t="shared" si="127"/>
        <v/>
      </c>
      <c r="N138" s="29" t="str">
        <f t="shared" si="128"/>
        <v/>
      </c>
      <c r="O138" s="29" t="str">
        <f t="shared" si="129"/>
        <v/>
      </c>
      <c r="P138" s="33" t="str">
        <f t="shared" si="130"/>
        <v/>
      </c>
    </row>
    <row r="139" spans="5:16" x14ac:dyDescent="0.45">
      <c r="E139" s="29" t="str">
        <f t="shared" si="131"/>
        <v/>
      </c>
      <c r="J139" s="10"/>
      <c r="L139" s="29" t="str">
        <f t="shared" si="126"/>
        <v/>
      </c>
      <c r="M139" s="29" t="str">
        <f t="shared" si="127"/>
        <v/>
      </c>
      <c r="N139" s="29" t="str">
        <f t="shared" si="128"/>
        <v/>
      </c>
      <c r="O139" s="29" t="str">
        <f t="shared" si="129"/>
        <v/>
      </c>
      <c r="P139" s="33" t="str">
        <f t="shared" si="130"/>
        <v/>
      </c>
    </row>
    <row r="140" spans="5:16" x14ac:dyDescent="0.45">
      <c r="E140" s="29" t="str">
        <f t="shared" si="131"/>
        <v/>
      </c>
      <c r="J140" s="10"/>
      <c r="L140" s="29" t="str">
        <f t="shared" si="126"/>
        <v/>
      </c>
      <c r="M140" s="29" t="str">
        <f t="shared" si="127"/>
        <v/>
      </c>
      <c r="N140" s="29" t="str">
        <f t="shared" si="128"/>
        <v/>
      </c>
      <c r="O140" s="29" t="str">
        <f t="shared" si="129"/>
        <v/>
      </c>
      <c r="P140" s="33" t="str">
        <f t="shared" si="130"/>
        <v/>
      </c>
    </row>
    <row r="141" spans="5:16" x14ac:dyDescent="0.45">
      <c r="E141" s="29" t="str">
        <f t="shared" si="131"/>
        <v/>
      </c>
      <c r="J141" s="10"/>
      <c r="L141" s="29" t="str">
        <f t="shared" si="126"/>
        <v/>
      </c>
      <c r="M141" s="29" t="str">
        <f t="shared" si="127"/>
        <v/>
      </c>
      <c r="N141" s="29" t="str">
        <f t="shared" si="128"/>
        <v/>
      </c>
      <c r="O141" s="29" t="str">
        <f t="shared" si="129"/>
        <v/>
      </c>
      <c r="P141" s="33" t="str">
        <f t="shared" si="130"/>
        <v/>
      </c>
    </row>
    <row r="142" spans="5:16" x14ac:dyDescent="0.45">
      <c r="E142" s="29" t="str">
        <f t="shared" si="131"/>
        <v/>
      </c>
      <c r="J142" s="10"/>
      <c r="L142" s="29" t="str">
        <f t="shared" si="126"/>
        <v/>
      </c>
      <c r="M142" s="29" t="str">
        <f t="shared" si="127"/>
        <v/>
      </c>
      <c r="N142" s="29" t="str">
        <f t="shared" si="128"/>
        <v/>
      </c>
      <c r="O142" s="29" t="str">
        <f t="shared" si="129"/>
        <v/>
      </c>
      <c r="P142" s="33" t="str">
        <f t="shared" si="130"/>
        <v/>
      </c>
    </row>
    <row r="143" spans="5:16" x14ac:dyDescent="0.45">
      <c r="E143" s="29" t="str">
        <f t="shared" si="131"/>
        <v/>
      </c>
      <c r="J143" s="10"/>
      <c r="L143" s="29" t="str">
        <f t="shared" si="126"/>
        <v/>
      </c>
      <c r="M143" s="29" t="str">
        <f t="shared" si="127"/>
        <v/>
      </c>
      <c r="N143" s="29" t="str">
        <f t="shared" si="128"/>
        <v/>
      </c>
      <c r="O143" s="29" t="str">
        <f t="shared" si="129"/>
        <v/>
      </c>
      <c r="P143" s="33" t="str">
        <f t="shared" si="130"/>
        <v/>
      </c>
    </row>
    <row r="144" spans="5:16" x14ac:dyDescent="0.45">
      <c r="E144" s="29" t="str">
        <f t="shared" si="131"/>
        <v/>
      </c>
      <c r="J144" s="10"/>
      <c r="L144" s="29" t="str">
        <f t="shared" si="126"/>
        <v/>
      </c>
      <c r="M144" s="29" t="str">
        <f t="shared" si="127"/>
        <v/>
      </c>
      <c r="N144" s="29" t="str">
        <f t="shared" si="128"/>
        <v/>
      </c>
      <c r="O144" s="29" t="str">
        <f t="shared" si="129"/>
        <v/>
      </c>
      <c r="P144" s="33" t="str">
        <f t="shared" si="130"/>
        <v/>
      </c>
    </row>
    <row r="145" spans="5:16" x14ac:dyDescent="0.45">
      <c r="E145" s="29" t="str">
        <f t="shared" si="131"/>
        <v/>
      </c>
      <c r="J145" s="10"/>
      <c r="L145" s="29" t="str">
        <f t="shared" si="126"/>
        <v/>
      </c>
      <c r="M145" s="29" t="str">
        <f t="shared" si="127"/>
        <v/>
      </c>
      <c r="N145" s="29" t="str">
        <f t="shared" si="128"/>
        <v/>
      </c>
      <c r="O145" s="29" t="str">
        <f t="shared" si="129"/>
        <v/>
      </c>
      <c r="P145" s="33" t="str">
        <f t="shared" si="130"/>
        <v/>
      </c>
    </row>
    <row r="146" spans="5:16" x14ac:dyDescent="0.45">
      <c r="E146" s="29" t="str">
        <f t="shared" si="131"/>
        <v/>
      </c>
      <c r="J146" s="10"/>
      <c r="L146" s="29" t="str">
        <f t="shared" si="126"/>
        <v/>
      </c>
      <c r="M146" s="29" t="str">
        <f t="shared" si="127"/>
        <v/>
      </c>
      <c r="N146" s="29" t="str">
        <f t="shared" si="128"/>
        <v/>
      </c>
      <c r="O146" s="29" t="str">
        <f t="shared" si="129"/>
        <v/>
      </c>
      <c r="P146" s="33" t="str">
        <f t="shared" si="130"/>
        <v/>
      </c>
    </row>
    <row r="147" spans="5:16" x14ac:dyDescent="0.45">
      <c r="E147" s="29" t="str">
        <f t="shared" si="131"/>
        <v/>
      </c>
      <c r="J147" s="10"/>
      <c r="L147" s="29" t="str">
        <f t="shared" si="126"/>
        <v/>
      </c>
      <c r="M147" s="29" t="str">
        <f t="shared" si="127"/>
        <v/>
      </c>
      <c r="N147" s="29" t="str">
        <f t="shared" si="128"/>
        <v/>
      </c>
      <c r="O147" s="29" t="str">
        <f t="shared" si="129"/>
        <v/>
      </c>
      <c r="P147" s="33" t="str">
        <f t="shared" si="130"/>
        <v/>
      </c>
    </row>
    <row r="148" spans="5:16" x14ac:dyDescent="0.45">
      <c r="E148" s="29" t="str">
        <f t="shared" si="131"/>
        <v/>
      </c>
      <c r="J148" s="10"/>
      <c r="L148" s="29" t="str">
        <f t="shared" si="126"/>
        <v/>
      </c>
      <c r="M148" s="29" t="str">
        <f t="shared" si="127"/>
        <v/>
      </c>
      <c r="N148" s="29" t="str">
        <f t="shared" si="128"/>
        <v/>
      </c>
      <c r="O148" s="29" t="str">
        <f t="shared" si="129"/>
        <v/>
      </c>
      <c r="P148" s="33" t="str">
        <f t="shared" si="130"/>
        <v/>
      </c>
    </row>
    <row r="149" spans="5:16" x14ac:dyDescent="0.45">
      <c r="E149" s="29" t="str">
        <f t="shared" si="131"/>
        <v/>
      </c>
      <c r="J149" s="10"/>
      <c r="L149" s="29" t="str">
        <f t="shared" si="126"/>
        <v/>
      </c>
      <c r="M149" s="29" t="str">
        <f t="shared" si="127"/>
        <v/>
      </c>
      <c r="N149" s="29" t="str">
        <f t="shared" si="128"/>
        <v/>
      </c>
      <c r="O149" s="29" t="str">
        <f t="shared" si="129"/>
        <v/>
      </c>
      <c r="P149" s="33" t="str">
        <f t="shared" si="130"/>
        <v/>
      </c>
    </row>
    <row r="150" spans="5:16" x14ac:dyDescent="0.45">
      <c r="E150" s="29" t="str">
        <f t="shared" si="131"/>
        <v/>
      </c>
      <c r="J150" s="10"/>
      <c r="L150" s="29" t="str">
        <f t="shared" si="126"/>
        <v/>
      </c>
      <c r="M150" s="29" t="str">
        <f t="shared" si="127"/>
        <v/>
      </c>
      <c r="N150" s="29" t="str">
        <f t="shared" si="128"/>
        <v/>
      </c>
      <c r="O150" s="29" t="str">
        <f t="shared" si="129"/>
        <v/>
      </c>
      <c r="P150" s="33" t="str">
        <f t="shared" si="130"/>
        <v/>
      </c>
    </row>
    <row r="151" spans="5:16" x14ac:dyDescent="0.45">
      <c r="E151" s="29" t="str">
        <f t="shared" si="131"/>
        <v/>
      </c>
      <c r="J151" s="10"/>
      <c r="L151" s="29" t="str">
        <f t="shared" si="126"/>
        <v/>
      </c>
      <c r="M151" s="29" t="str">
        <f t="shared" si="127"/>
        <v/>
      </c>
      <c r="N151" s="29" t="str">
        <f t="shared" si="128"/>
        <v/>
      </c>
      <c r="O151" s="29" t="str">
        <f t="shared" si="129"/>
        <v/>
      </c>
      <c r="P151" s="33" t="str">
        <f t="shared" si="130"/>
        <v/>
      </c>
    </row>
    <row r="152" spans="5:16" x14ac:dyDescent="0.45">
      <c r="E152" s="29" t="str">
        <f t="shared" si="131"/>
        <v/>
      </c>
      <c r="J152" s="10"/>
      <c r="L152" s="29" t="str">
        <f t="shared" si="126"/>
        <v/>
      </c>
      <c r="M152" s="29" t="str">
        <f t="shared" si="127"/>
        <v/>
      </c>
      <c r="N152" s="29" t="str">
        <f t="shared" si="128"/>
        <v/>
      </c>
      <c r="O152" s="29" t="str">
        <f t="shared" si="129"/>
        <v/>
      </c>
      <c r="P152" s="33" t="str">
        <f t="shared" si="130"/>
        <v/>
      </c>
    </row>
    <row r="153" spans="5:16" x14ac:dyDescent="0.45">
      <c r="E153" s="29" t="str">
        <f t="shared" si="131"/>
        <v/>
      </c>
      <c r="J153" s="10"/>
      <c r="L153" s="29" t="str">
        <f t="shared" si="126"/>
        <v/>
      </c>
      <c r="M153" s="29" t="str">
        <f t="shared" si="127"/>
        <v/>
      </c>
      <c r="N153" s="29" t="str">
        <f t="shared" si="128"/>
        <v/>
      </c>
      <c r="O153" s="29" t="str">
        <f t="shared" si="129"/>
        <v/>
      </c>
      <c r="P153" s="33" t="str">
        <f t="shared" si="130"/>
        <v/>
      </c>
    </row>
    <row r="154" spans="5:16" x14ac:dyDescent="0.45">
      <c r="E154" s="29" t="str">
        <f t="shared" si="131"/>
        <v/>
      </c>
      <c r="J154" s="10"/>
      <c r="L154" s="29" t="str">
        <f t="shared" si="126"/>
        <v/>
      </c>
      <c r="M154" s="29" t="str">
        <f t="shared" si="127"/>
        <v/>
      </c>
      <c r="N154" s="29" t="str">
        <f t="shared" si="128"/>
        <v/>
      </c>
      <c r="O154" s="29" t="str">
        <f t="shared" si="129"/>
        <v/>
      </c>
      <c r="P154" s="33" t="str">
        <f t="shared" si="130"/>
        <v/>
      </c>
    </row>
    <row r="155" spans="5:16" x14ac:dyDescent="0.45">
      <c r="E155" s="29" t="str">
        <f t="shared" si="131"/>
        <v/>
      </c>
      <c r="J155" s="10"/>
      <c r="L155" s="29" t="str">
        <f t="shared" si="126"/>
        <v/>
      </c>
      <c r="M155" s="29" t="str">
        <f t="shared" si="127"/>
        <v/>
      </c>
      <c r="N155" s="29" t="str">
        <f t="shared" si="128"/>
        <v/>
      </c>
      <c r="O155" s="29" t="str">
        <f t="shared" si="129"/>
        <v/>
      </c>
      <c r="P155" s="33" t="str">
        <f t="shared" si="130"/>
        <v/>
      </c>
    </row>
    <row r="156" spans="5:16" x14ac:dyDescent="0.45">
      <c r="E156" s="29" t="str">
        <f t="shared" si="131"/>
        <v/>
      </c>
      <c r="J156" s="10"/>
      <c r="L156" s="29" t="str">
        <f t="shared" si="126"/>
        <v/>
      </c>
      <c r="M156" s="29" t="str">
        <f t="shared" si="127"/>
        <v/>
      </c>
      <c r="N156" s="29" t="str">
        <f t="shared" si="128"/>
        <v/>
      </c>
      <c r="O156" s="29" t="str">
        <f t="shared" si="129"/>
        <v/>
      </c>
      <c r="P156" s="33" t="str">
        <f t="shared" si="130"/>
        <v/>
      </c>
    </row>
    <row r="157" spans="5:16" x14ac:dyDescent="0.45">
      <c r="E157" s="29" t="str">
        <f t="shared" si="131"/>
        <v/>
      </c>
      <c r="J157" s="10"/>
      <c r="L157" s="29" t="str">
        <f t="shared" si="126"/>
        <v/>
      </c>
      <c r="M157" s="29" t="str">
        <f t="shared" si="127"/>
        <v/>
      </c>
      <c r="N157" s="29" t="str">
        <f t="shared" si="128"/>
        <v/>
      </c>
      <c r="O157" s="29" t="str">
        <f t="shared" si="129"/>
        <v/>
      </c>
      <c r="P157" s="33" t="str">
        <f t="shared" si="130"/>
        <v/>
      </c>
    </row>
    <row r="158" spans="5:16" x14ac:dyDescent="0.45">
      <c r="E158" s="29" t="str">
        <f t="shared" si="131"/>
        <v/>
      </c>
      <c r="J158" s="10"/>
      <c r="L158" s="29" t="str">
        <f t="shared" si="126"/>
        <v/>
      </c>
      <c r="M158" s="29" t="str">
        <f t="shared" si="127"/>
        <v/>
      </c>
      <c r="N158" s="29" t="str">
        <f t="shared" si="128"/>
        <v/>
      </c>
      <c r="O158" s="29" t="str">
        <f t="shared" si="129"/>
        <v/>
      </c>
      <c r="P158" s="33" t="str">
        <f t="shared" si="130"/>
        <v/>
      </c>
    </row>
    <row r="159" spans="5:16" x14ac:dyDescent="0.45">
      <c r="E159" s="29" t="str">
        <f t="shared" si="131"/>
        <v/>
      </c>
      <c r="J159" s="10"/>
      <c r="L159" s="29" t="str">
        <f t="shared" si="126"/>
        <v/>
      </c>
      <c r="M159" s="29" t="str">
        <f t="shared" si="127"/>
        <v/>
      </c>
      <c r="N159" s="29" t="str">
        <f t="shared" si="128"/>
        <v/>
      </c>
      <c r="O159" s="29" t="str">
        <f t="shared" si="129"/>
        <v/>
      </c>
      <c r="P159" s="33" t="str">
        <f t="shared" si="130"/>
        <v/>
      </c>
    </row>
    <row r="160" spans="5:16" x14ac:dyDescent="0.45">
      <c r="E160" s="29" t="str">
        <f t="shared" si="131"/>
        <v/>
      </c>
      <c r="J160" s="10"/>
      <c r="L160" s="29" t="str">
        <f t="shared" si="126"/>
        <v/>
      </c>
      <c r="M160" s="29" t="str">
        <f t="shared" si="127"/>
        <v/>
      </c>
      <c r="N160" s="29" t="str">
        <f t="shared" si="128"/>
        <v/>
      </c>
      <c r="O160" s="29" t="str">
        <f t="shared" si="129"/>
        <v/>
      </c>
      <c r="P160" s="33" t="str">
        <f t="shared" si="130"/>
        <v/>
      </c>
    </row>
    <row r="161" spans="5:16" x14ac:dyDescent="0.45">
      <c r="E161" s="29" t="str">
        <f t="shared" si="131"/>
        <v/>
      </c>
      <c r="J161" s="10"/>
      <c r="L161" s="29" t="str">
        <f t="shared" si="126"/>
        <v/>
      </c>
      <c r="M161" s="29" t="str">
        <f t="shared" si="127"/>
        <v/>
      </c>
      <c r="N161" s="29" t="str">
        <f t="shared" si="128"/>
        <v/>
      </c>
      <c r="O161" s="29" t="str">
        <f t="shared" si="129"/>
        <v/>
      </c>
      <c r="P161" s="33" t="str">
        <f t="shared" si="130"/>
        <v/>
      </c>
    </row>
    <row r="162" spans="5:16" x14ac:dyDescent="0.45">
      <c r="E162" s="29" t="str">
        <f t="shared" si="131"/>
        <v/>
      </c>
      <c r="J162" s="10"/>
      <c r="L162" s="29" t="str">
        <f t="shared" si="126"/>
        <v/>
      </c>
      <c r="M162" s="29" t="str">
        <f t="shared" si="127"/>
        <v/>
      </c>
      <c r="N162" s="29" t="str">
        <f t="shared" si="128"/>
        <v/>
      </c>
      <c r="O162" s="29" t="str">
        <f t="shared" si="129"/>
        <v/>
      </c>
      <c r="P162" s="33" t="str">
        <f t="shared" si="130"/>
        <v/>
      </c>
    </row>
    <row r="163" spans="5:16" x14ac:dyDescent="0.45">
      <c r="E163" s="29" t="str">
        <f t="shared" si="131"/>
        <v/>
      </c>
      <c r="J163" s="10"/>
      <c r="L163" s="29" t="str">
        <f t="shared" si="126"/>
        <v/>
      </c>
      <c r="M163" s="29" t="str">
        <f t="shared" si="127"/>
        <v/>
      </c>
      <c r="N163" s="29" t="str">
        <f t="shared" si="128"/>
        <v/>
      </c>
      <c r="O163" s="29" t="str">
        <f t="shared" si="129"/>
        <v/>
      </c>
      <c r="P163" s="33" t="str">
        <f t="shared" si="130"/>
        <v/>
      </c>
    </row>
    <row r="164" spans="5:16" x14ac:dyDescent="0.45">
      <c r="E164" s="29" t="str">
        <f t="shared" si="131"/>
        <v/>
      </c>
      <c r="J164" s="10"/>
      <c r="L164" s="29" t="str">
        <f t="shared" si="126"/>
        <v/>
      </c>
      <c r="M164" s="29" t="str">
        <f t="shared" si="127"/>
        <v/>
      </c>
      <c r="N164" s="29" t="str">
        <f t="shared" si="128"/>
        <v/>
      </c>
      <c r="O164" s="29" t="str">
        <f t="shared" si="129"/>
        <v/>
      </c>
      <c r="P164" s="33" t="str">
        <f t="shared" si="130"/>
        <v/>
      </c>
    </row>
    <row r="165" spans="5:16" x14ac:dyDescent="0.45">
      <c r="E165" s="29" t="str">
        <f t="shared" si="131"/>
        <v/>
      </c>
      <c r="J165" s="10"/>
      <c r="L165" s="29" t="str">
        <f t="shared" si="126"/>
        <v/>
      </c>
      <c r="M165" s="29" t="str">
        <f t="shared" si="127"/>
        <v/>
      </c>
      <c r="N165" s="29" t="str">
        <f t="shared" si="128"/>
        <v/>
      </c>
      <c r="O165" s="29" t="str">
        <f t="shared" si="129"/>
        <v/>
      </c>
      <c r="P165" s="33" t="str">
        <f t="shared" si="130"/>
        <v/>
      </c>
    </row>
    <row r="166" spans="5:16" x14ac:dyDescent="0.45">
      <c r="E166" s="29" t="str">
        <f t="shared" si="131"/>
        <v/>
      </c>
      <c r="J166" s="10"/>
      <c r="L166" s="29" t="str">
        <f t="shared" si="126"/>
        <v/>
      </c>
      <c r="M166" s="29" t="str">
        <f t="shared" si="127"/>
        <v/>
      </c>
      <c r="N166" s="29" t="str">
        <f t="shared" si="128"/>
        <v/>
      </c>
      <c r="O166" s="29" t="str">
        <f t="shared" si="129"/>
        <v/>
      </c>
      <c r="P166" s="33" t="str">
        <f t="shared" si="130"/>
        <v/>
      </c>
    </row>
    <row r="167" spans="5:16" x14ac:dyDescent="0.45">
      <c r="E167" s="29" t="str">
        <f t="shared" si="131"/>
        <v/>
      </c>
      <c r="J167" s="10"/>
      <c r="L167" s="29" t="str">
        <f t="shared" si="126"/>
        <v/>
      </c>
      <c r="M167" s="29" t="str">
        <f t="shared" si="127"/>
        <v/>
      </c>
      <c r="N167" s="29" t="str">
        <f t="shared" si="128"/>
        <v/>
      </c>
      <c r="O167" s="29" t="str">
        <f t="shared" si="129"/>
        <v/>
      </c>
      <c r="P167" s="33" t="str">
        <f t="shared" si="130"/>
        <v/>
      </c>
    </row>
    <row r="168" spans="5:16" x14ac:dyDescent="0.45">
      <c r="E168" s="29" t="str">
        <f t="shared" si="131"/>
        <v/>
      </c>
      <c r="J168" s="10"/>
      <c r="L168" s="29" t="str">
        <f t="shared" si="126"/>
        <v/>
      </c>
      <c r="M168" s="29" t="str">
        <f t="shared" si="127"/>
        <v/>
      </c>
      <c r="N168" s="29" t="str">
        <f t="shared" si="128"/>
        <v/>
      </c>
      <c r="O168" s="29" t="str">
        <f t="shared" si="129"/>
        <v/>
      </c>
      <c r="P168" s="33" t="str">
        <f t="shared" si="130"/>
        <v/>
      </c>
    </row>
    <row r="169" spans="5:16" x14ac:dyDescent="0.45">
      <c r="E169" s="29" t="str">
        <f t="shared" si="131"/>
        <v/>
      </c>
      <c r="J169" s="10"/>
      <c r="L169" s="29" t="str">
        <f t="shared" si="126"/>
        <v/>
      </c>
      <c r="M169" s="29" t="str">
        <f t="shared" si="127"/>
        <v/>
      </c>
      <c r="N169" s="29" t="str">
        <f t="shared" si="128"/>
        <v/>
      </c>
      <c r="O169" s="29" t="str">
        <f t="shared" si="129"/>
        <v/>
      </c>
      <c r="P169" s="33" t="str">
        <f t="shared" si="130"/>
        <v/>
      </c>
    </row>
    <row r="170" spans="5:16" x14ac:dyDescent="0.45">
      <c r="E170" s="29" t="str">
        <f t="shared" si="131"/>
        <v/>
      </c>
      <c r="J170" s="10"/>
      <c r="L170" s="29" t="str">
        <f t="shared" si="126"/>
        <v/>
      </c>
      <c r="M170" s="29" t="str">
        <f t="shared" si="127"/>
        <v/>
      </c>
      <c r="N170" s="29" t="str">
        <f t="shared" si="128"/>
        <v/>
      </c>
      <c r="O170" s="29" t="str">
        <f t="shared" si="129"/>
        <v/>
      </c>
      <c r="P170" s="33" t="str">
        <f t="shared" si="130"/>
        <v/>
      </c>
    </row>
    <row r="171" spans="5:16" x14ac:dyDescent="0.45">
      <c r="E171" s="29" t="str">
        <f t="shared" si="131"/>
        <v/>
      </c>
      <c r="J171" s="10"/>
      <c r="L171" s="29" t="str">
        <f t="shared" si="126"/>
        <v/>
      </c>
      <c r="M171" s="29" t="str">
        <f t="shared" si="127"/>
        <v/>
      </c>
      <c r="N171" s="29" t="str">
        <f t="shared" si="128"/>
        <v/>
      </c>
      <c r="O171" s="29" t="str">
        <f t="shared" si="129"/>
        <v/>
      </c>
      <c r="P171" s="33" t="str">
        <f t="shared" si="130"/>
        <v/>
      </c>
    </row>
    <row r="172" spans="5:16" x14ac:dyDescent="0.45">
      <c r="E172" s="29" t="str">
        <f t="shared" si="131"/>
        <v/>
      </c>
      <c r="J172" s="10"/>
      <c r="L172" s="29" t="str">
        <f t="shared" si="126"/>
        <v/>
      </c>
      <c r="M172" s="29" t="str">
        <f t="shared" si="127"/>
        <v/>
      </c>
      <c r="N172" s="29" t="str">
        <f t="shared" si="128"/>
        <v/>
      </c>
      <c r="O172" s="29" t="str">
        <f t="shared" si="129"/>
        <v/>
      </c>
      <c r="P172" s="33" t="str">
        <f t="shared" si="130"/>
        <v/>
      </c>
    </row>
    <row r="173" spans="5:16" x14ac:dyDescent="0.45">
      <c r="E173" s="29" t="str">
        <f t="shared" si="131"/>
        <v/>
      </c>
      <c r="J173" s="10"/>
      <c r="L173" s="29" t="str">
        <f t="shared" si="126"/>
        <v/>
      </c>
      <c r="M173" s="29" t="str">
        <f t="shared" si="127"/>
        <v/>
      </c>
      <c r="N173" s="29" t="str">
        <f t="shared" si="128"/>
        <v/>
      </c>
      <c r="O173" s="29" t="str">
        <f t="shared" si="129"/>
        <v/>
      </c>
      <c r="P173" s="33" t="str">
        <f t="shared" si="130"/>
        <v/>
      </c>
    </row>
    <row r="174" spans="5:16" x14ac:dyDescent="0.45">
      <c r="E174" s="29" t="str">
        <f t="shared" si="131"/>
        <v/>
      </c>
      <c r="J174" s="10"/>
      <c r="L174" s="29" t="str">
        <f t="shared" si="126"/>
        <v/>
      </c>
      <c r="M174" s="29" t="str">
        <f t="shared" si="127"/>
        <v/>
      </c>
      <c r="N174" s="29" t="str">
        <f t="shared" si="128"/>
        <v/>
      </c>
      <c r="O174" s="29" t="str">
        <f t="shared" si="129"/>
        <v/>
      </c>
      <c r="P174" s="33" t="str">
        <f t="shared" si="130"/>
        <v/>
      </c>
    </row>
    <row r="175" spans="5:16" x14ac:dyDescent="0.45">
      <c r="E175" s="29" t="str">
        <f t="shared" si="131"/>
        <v/>
      </c>
      <c r="J175" s="10"/>
      <c r="L175" s="29" t="str">
        <f t="shared" si="126"/>
        <v/>
      </c>
      <c r="M175" s="29" t="str">
        <f t="shared" si="127"/>
        <v/>
      </c>
      <c r="N175" s="29" t="str">
        <f t="shared" si="128"/>
        <v/>
      </c>
      <c r="O175" s="29" t="str">
        <f t="shared" si="129"/>
        <v/>
      </c>
      <c r="P175" s="33" t="str">
        <f t="shared" si="130"/>
        <v/>
      </c>
    </row>
    <row r="176" spans="5:16" x14ac:dyDescent="0.45">
      <c r="E176" s="29" t="str">
        <f t="shared" si="131"/>
        <v/>
      </c>
      <c r="J176" s="10"/>
      <c r="L176" s="29" t="str">
        <f t="shared" si="126"/>
        <v/>
      </c>
      <c r="M176" s="29" t="str">
        <f t="shared" si="127"/>
        <v/>
      </c>
      <c r="N176" s="29" t="str">
        <f t="shared" si="128"/>
        <v/>
      </c>
      <c r="O176" s="29" t="str">
        <f t="shared" si="129"/>
        <v/>
      </c>
      <c r="P176" s="33" t="str">
        <f t="shared" si="130"/>
        <v/>
      </c>
    </row>
    <row r="177" spans="5:16" x14ac:dyDescent="0.45">
      <c r="E177" s="29" t="str">
        <f t="shared" si="131"/>
        <v/>
      </c>
      <c r="J177" s="10"/>
      <c r="L177" s="29" t="str">
        <f t="shared" si="126"/>
        <v/>
      </c>
      <c r="M177" s="29" t="str">
        <f t="shared" si="127"/>
        <v/>
      </c>
      <c r="N177" s="29" t="str">
        <f t="shared" si="128"/>
        <v/>
      </c>
      <c r="O177" s="29" t="str">
        <f t="shared" si="129"/>
        <v/>
      </c>
      <c r="P177" s="33" t="str">
        <f t="shared" si="130"/>
        <v/>
      </c>
    </row>
    <row r="178" spans="5:16" x14ac:dyDescent="0.45">
      <c r="E178" s="29" t="str">
        <f t="shared" si="131"/>
        <v/>
      </c>
      <c r="J178" s="10"/>
      <c r="L178" s="29" t="str">
        <f t="shared" si="126"/>
        <v/>
      </c>
      <c r="M178" s="29" t="str">
        <f t="shared" si="127"/>
        <v/>
      </c>
      <c r="N178" s="29" t="str">
        <f t="shared" si="128"/>
        <v/>
      </c>
      <c r="O178" s="29" t="str">
        <f t="shared" si="129"/>
        <v/>
      </c>
      <c r="P178" s="33" t="str">
        <f t="shared" si="130"/>
        <v/>
      </c>
    </row>
    <row r="179" spans="5:16" x14ac:dyDescent="0.45">
      <c r="E179" s="29" t="str">
        <f t="shared" si="131"/>
        <v/>
      </c>
      <c r="J179" s="10"/>
      <c r="L179" s="29" t="str">
        <f t="shared" si="126"/>
        <v/>
      </c>
      <c r="M179" s="29" t="str">
        <f t="shared" si="127"/>
        <v/>
      </c>
      <c r="N179" s="29" t="str">
        <f t="shared" si="128"/>
        <v/>
      </c>
      <c r="O179" s="29" t="str">
        <f t="shared" si="129"/>
        <v/>
      </c>
      <c r="P179" s="33" t="str">
        <f t="shared" si="130"/>
        <v/>
      </c>
    </row>
    <row r="180" spans="5:16" x14ac:dyDescent="0.45">
      <c r="E180" s="29" t="str">
        <f t="shared" si="131"/>
        <v/>
      </c>
      <c r="J180" s="10"/>
      <c r="L180" s="29" t="str">
        <f t="shared" si="126"/>
        <v/>
      </c>
      <c r="M180" s="29" t="str">
        <f t="shared" si="127"/>
        <v/>
      </c>
      <c r="N180" s="29" t="str">
        <f t="shared" si="128"/>
        <v/>
      </c>
      <c r="O180" s="29" t="str">
        <f t="shared" si="129"/>
        <v/>
      </c>
      <c r="P180" s="33" t="str">
        <f t="shared" si="130"/>
        <v/>
      </c>
    </row>
    <row r="181" spans="5:16" x14ac:dyDescent="0.45">
      <c r="E181" s="29" t="str">
        <f t="shared" si="131"/>
        <v/>
      </c>
      <c r="J181" s="10"/>
      <c r="L181" s="29" t="str">
        <f t="shared" si="126"/>
        <v/>
      </c>
      <c r="M181" s="29" t="str">
        <f t="shared" si="127"/>
        <v/>
      </c>
      <c r="N181" s="29" t="str">
        <f t="shared" si="128"/>
        <v/>
      </c>
      <c r="O181" s="29" t="str">
        <f t="shared" si="129"/>
        <v/>
      </c>
      <c r="P181" s="33" t="str">
        <f t="shared" si="130"/>
        <v/>
      </c>
    </row>
    <row r="182" spans="5:16" x14ac:dyDescent="0.45">
      <c r="E182" s="29" t="str">
        <f t="shared" si="131"/>
        <v/>
      </c>
      <c r="J182" s="10"/>
      <c r="L182" s="29" t="str">
        <f t="shared" si="126"/>
        <v/>
      </c>
      <c r="M182" s="29" t="str">
        <f t="shared" si="127"/>
        <v/>
      </c>
      <c r="N182" s="29" t="str">
        <f t="shared" si="128"/>
        <v/>
      </c>
      <c r="O182" s="29" t="str">
        <f t="shared" si="129"/>
        <v/>
      </c>
      <c r="P182" s="33" t="str">
        <f t="shared" si="130"/>
        <v/>
      </c>
    </row>
    <row r="183" spans="5:16" x14ac:dyDescent="0.45">
      <c r="E183" s="29" t="str">
        <f t="shared" si="131"/>
        <v/>
      </c>
      <c r="J183" s="10"/>
      <c r="L183" s="29" t="str">
        <f t="shared" si="126"/>
        <v/>
      </c>
      <c r="M183" s="29" t="str">
        <f t="shared" si="127"/>
        <v/>
      </c>
      <c r="N183" s="29" t="str">
        <f t="shared" si="128"/>
        <v/>
      </c>
      <c r="O183" s="29" t="str">
        <f t="shared" si="129"/>
        <v/>
      </c>
      <c r="P183" s="33" t="str">
        <f t="shared" si="130"/>
        <v/>
      </c>
    </row>
    <row r="184" spans="5:16" x14ac:dyDescent="0.45">
      <c r="E184" s="29" t="str">
        <f t="shared" si="131"/>
        <v/>
      </c>
      <c r="J184" s="10"/>
      <c r="L184" s="29" t="str">
        <f t="shared" si="126"/>
        <v/>
      </c>
      <c r="M184" s="29" t="str">
        <f t="shared" si="127"/>
        <v/>
      </c>
      <c r="N184" s="29" t="str">
        <f t="shared" si="128"/>
        <v/>
      </c>
      <c r="O184" s="29" t="str">
        <f t="shared" si="129"/>
        <v/>
      </c>
      <c r="P184" s="33" t="str">
        <f t="shared" si="130"/>
        <v/>
      </c>
    </row>
    <row r="185" spans="5:16" x14ac:dyDescent="0.45">
      <c r="E185" s="29" t="str">
        <f t="shared" si="131"/>
        <v/>
      </c>
      <c r="J185" s="10"/>
      <c r="L185" s="29" t="str">
        <f t="shared" si="126"/>
        <v/>
      </c>
      <c r="M185" s="29" t="str">
        <f t="shared" si="127"/>
        <v/>
      </c>
      <c r="N185" s="29" t="str">
        <f t="shared" si="128"/>
        <v/>
      </c>
      <c r="O185" s="29" t="str">
        <f t="shared" si="129"/>
        <v/>
      </c>
      <c r="P185" s="33" t="str">
        <f t="shared" si="130"/>
        <v/>
      </c>
    </row>
    <row r="186" spans="5:16" x14ac:dyDescent="0.45">
      <c r="E186" s="29" t="str">
        <f t="shared" si="131"/>
        <v/>
      </c>
      <c r="J186" s="10"/>
      <c r="L186" s="29" t="str">
        <f t="shared" si="126"/>
        <v/>
      </c>
      <c r="M186" s="29" t="str">
        <f t="shared" si="127"/>
        <v/>
      </c>
      <c r="N186" s="29" t="str">
        <f t="shared" si="128"/>
        <v/>
      </c>
      <c r="O186" s="29" t="str">
        <f t="shared" si="129"/>
        <v/>
      </c>
      <c r="P186" s="33" t="str">
        <f t="shared" si="130"/>
        <v/>
      </c>
    </row>
    <row r="187" spans="5:16" x14ac:dyDescent="0.45">
      <c r="E187" s="29" t="str">
        <f t="shared" si="131"/>
        <v/>
      </c>
      <c r="J187" s="10"/>
      <c r="L187" s="29" t="str">
        <f t="shared" si="126"/>
        <v/>
      </c>
      <c r="M187" s="29" t="str">
        <f t="shared" si="127"/>
        <v/>
      </c>
      <c r="N187" s="29" t="str">
        <f t="shared" si="128"/>
        <v/>
      </c>
      <c r="O187" s="29" t="str">
        <f t="shared" si="129"/>
        <v/>
      </c>
      <c r="P187" s="33" t="str">
        <f t="shared" si="130"/>
        <v/>
      </c>
    </row>
    <row r="188" spans="5:16" x14ac:dyDescent="0.45">
      <c r="E188" s="29" t="str">
        <f t="shared" si="131"/>
        <v/>
      </c>
      <c r="J188" s="10"/>
      <c r="L188" s="29" t="str">
        <f t="shared" si="126"/>
        <v/>
      </c>
      <c r="M188" s="29" t="str">
        <f t="shared" si="127"/>
        <v/>
      </c>
      <c r="N188" s="29" t="str">
        <f t="shared" si="128"/>
        <v/>
      </c>
      <c r="O188" s="29" t="str">
        <f t="shared" si="129"/>
        <v/>
      </c>
      <c r="P188" s="33" t="str">
        <f t="shared" si="130"/>
        <v/>
      </c>
    </row>
    <row r="189" spans="5:16" x14ac:dyDescent="0.45">
      <c r="E189" s="29" t="str">
        <f t="shared" si="131"/>
        <v/>
      </c>
      <c r="J189" s="10"/>
      <c r="L189" s="29" t="str">
        <f t="shared" si="126"/>
        <v/>
      </c>
      <c r="M189" s="29" t="str">
        <f t="shared" si="127"/>
        <v/>
      </c>
      <c r="N189" s="29" t="str">
        <f t="shared" si="128"/>
        <v/>
      </c>
      <c r="O189" s="29" t="str">
        <f t="shared" si="129"/>
        <v/>
      </c>
      <c r="P189" s="33" t="str">
        <f t="shared" si="130"/>
        <v/>
      </c>
    </row>
    <row r="190" spans="5:16" x14ac:dyDescent="0.45">
      <c r="E190" s="29" t="str">
        <f t="shared" si="131"/>
        <v/>
      </c>
      <c r="J190" s="10"/>
      <c r="L190" s="29" t="str">
        <f t="shared" si="126"/>
        <v/>
      </c>
      <c r="M190" s="29" t="str">
        <f t="shared" si="127"/>
        <v/>
      </c>
      <c r="N190" s="29" t="str">
        <f t="shared" si="128"/>
        <v/>
      </c>
      <c r="O190" s="29" t="str">
        <f t="shared" si="129"/>
        <v/>
      </c>
      <c r="P190" s="33" t="str">
        <f t="shared" si="130"/>
        <v/>
      </c>
    </row>
    <row r="191" spans="5:16" x14ac:dyDescent="0.45">
      <c r="E191" s="29" t="str">
        <f t="shared" si="131"/>
        <v/>
      </c>
      <c r="J191" s="10"/>
      <c r="L191" s="29" t="str">
        <f t="shared" si="126"/>
        <v/>
      </c>
      <c r="M191" s="29" t="str">
        <f t="shared" si="127"/>
        <v/>
      </c>
      <c r="N191" s="29" t="str">
        <f t="shared" si="128"/>
        <v/>
      </c>
      <c r="O191" s="29" t="str">
        <f t="shared" si="129"/>
        <v/>
      </c>
      <c r="P191" s="33" t="str">
        <f t="shared" si="130"/>
        <v/>
      </c>
    </row>
    <row r="192" spans="5:16" x14ac:dyDescent="0.45">
      <c r="E192" s="29" t="str">
        <f t="shared" si="131"/>
        <v/>
      </c>
      <c r="J192" s="10"/>
      <c r="L192" s="29" t="str">
        <f t="shared" si="126"/>
        <v/>
      </c>
      <c r="M192" s="29" t="str">
        <f t="shared" si="127"/>
        <v/>
      </c>
      <c r="N192" s="29" t="str">
        <f t="shared" si="128"/>
        <v/>
      </c>
      <c r="O192" s="29" t="str">
        <f t="shared" si="129"/>
        <v/>
      </c>
      <c r="P192" s="33" t="str">
        <f t="shared" si="130"/>
        <v/>
      </c>
    </row>
    <row r="193" spans="1:16" x14ac:dyDescent="0.45">
      <c r="E193" s="29" t="str">
        <f t="shared" si="131"/>
        <v/>
      </c>
      <c r="J193" s="10"/>
      <c r="L193" s="29" t="str">
        <f t="shared" si="126"/>
        <v/>
      </c>
      <c r="M193" s="29" t="str">
        <f t="shared" si="127"/>
        <v/>
      </c>
      <c r="N193" s="29" t="str">
        <f t="shared" si="128"/>
        <v/>
      </c>
      <c r="O193" s="29" t="str">
        <f t="shared" si="129"/>
        <v/>
      </c>
      <c r="P193" s="33" t="str">
        <f t="shared" si="130"/>
        <v/>
      </c>
    </row>
    <row r="194" spans="1:16" x14ac:dyDescent="0.45">
      <c r="E194" s="29" t="str">
        <f t="shared" si="131"/>
        <v/>
      </c>
      <c r="J194" s="10"/>
      <c r="L194" s="29" t="str">
        <f t="shared" si="126"/>
        <v/>
      </c>
      <c r="M194" s="29" t="str">
        <f t="shared" si="127"/>
        <v/>
      </c>
      <c r="N194" s="29" t="str">
        <f t="shared" si="128"/>
        <v/>
      </c>
      <c r="O194" s="29" t="str">
        <f t="shared" si="129"/>
        <v/>
      </c>
      <c r="P194" s="33" t="str">
        <f t="shared" si="130"/>
        <v/>
      </c>
    </row>
    <row r="195" spans="1:16" x14ac:dyDescent="0.45">
      <c r="E195" s="29" t="str">
        <f t="shared" si="131"/>
        <v/>
      </c>
      <c r="J195" s="10"/>
      <c r="L195" s="29" t="str">
        <f t="shared" ref="L195:L199" si="132">IF(G195="Y", (P195*E195),(""))</f>
        <v/>
      </c>
      <c r="M195" s="29" t="str">
        <f t="shared" ref="M195:M199" si="133">IF(G195="Y", (L195*2),(""))</f>
        <v/>
      </c>
      <c r="N195" s="29" t="str">
        <f t="shared" ref="N195:N199" si="134">IF(G195="Y", (L195*3),(""))</f>
        <v/>
      </c>
      <c r="O195" s="29" t="str">
        <f t="shared" ref="O195:O199" si="135">IF(G195="Y", (L195*4),(""))</f>
        <v/>
      </c>
      <c r="P195" s="33" t="str">
        <f t="shared" ref="P195:P199" si="136">IF(Q195&gt;0,((AcctSize/Q195)/H195),(""))</f>
        <v/>
      </c>
    </row>
    <row r="196" spans="1:16" x14ac:dyDescent="0.45">
      <c r="E196" s="29" t="str">
        <f t="shared" ref="E196:E242" si="137">IF(G196="Y",AG196,"")</f>
        <v/>
      </c>
      <c r="J196" s="10"/>
      <c r="L196" s="29" t="str">
        <f t="shared" si="132"/>
        <v/>
      </c>
      <c r="M196" s="29" t="str">
        <f t="shared" si="133"/>
        <v/>
      </c>
      <c r="N196" s="29" t="str">
        <f t="shared" si="134"/>
        <v/>
      </c>
      <c r="O196" s="29" t="str">
        <f t="shared" si="135"/>
        <v/>
      </c>
      <c r="P196" s="33" t="str">
        <f t="shared" si="136"/>
        <v/>
      </c>
    </row>
    <row r="197" spans="1:16" x14ac:dyDescent="0.45">
      <c r="E197" s="29" t="str">
        <f t="shared" si="137"/>
        <v/>
      </c>
      <c r="J197" s="10"/>
      <c r="L197" s="29" t="str">
        <f t="shared" si="132"/>
        <v/>
      </c>
      <c r="M197" s="29" t="str">
        <f t="shared" si="133"/>
        <v/>
      </c>
      <c r="N197" s="29" t="str">
        <f t="shared" si="134"/>
        <v/>
      </c>
      <c r="O197" s="29" t="str">
        <f t="shared" si="135"/>
        <v/>
      </c>
      <c r="P197" s="33" t="str">
        <f t="shared" si="136"/>
        <v/>
      </c>
    </row>
    <row r="198" spans="1:16" x14ac:dyDescent="0.45">
      <c r="E198" s="29" t="str">
        <f t="shared" si="137"/>
        <v/>
      </c>
      <c r="J198" s="10"/>
      <c r="L198" s="29" t="str">
        <f t="shared" si="132"/>
        <v/>
      </c>
      <c r="M198" s="29" t="str">
        <f t="shared" si="133"/>
        <v/>
      </c>
      <c r="N198" s="29" t="str">
        <f t="shared" si="134"/>
        <v/>
      </c>
      <c r="O198" s="29" t="str">
        <f t="shared" si="135"/>
        <v/>
      </c>
      <c r="P198" s="33" t="str">
        <f t="shared" si="136"/>
        <v/>
      </c>
    </row>
    <row r="199" spans="1:16" x14ac:dyDescent="0.45">
      <c r="E199" s="29" t="str">
        <f t="shared" si="137"/>
        <v/>
      </c>
      <c r="J199" s="10"/>
      <c r="L199" s="29" t="str">
        <f t="shared" si="132"/>
        <v/>
      </c>
      <c r="M199" s="29" t="str">
        <f t="shared" si="133"/>
        <v/>
      </c>
      <c r="N199" s="29" t="str">
        <f t="shared" si="134"/>
        <v/>
      </c>
      <c r="O199" s="29" t="str">
        <f t="shared" si="135"/>
        <v/>
      </c>
      <c r="P199" s="33" t="str">
        <f t="shared" si="136"/>
        <v/>
      </c>
    </row>
    <row r="200" spans="1:16" x14ac:dyDescent="0.45">
      <c r="E200" s="29" t="str">
        <f t="shared" si="137"/>
        <v/>
      </c>
      <c r="J200" s="10"/>
      <c r="L200" s="29" t="str">
        <f t="shared" ref="L200" si="138">IF(G200="Y", (P200*E200),(""))</f>
        <v/>
      </c>
      <c r="M200" s="29" t="str">
        <f t="shared" ref="M200" si="139">IF(G200="Y", (L200*2),(""))</f>
        <v/>
      </c>
      <c r="N200" s="29" t="str">
        <f t="shared" ref="N200" si="140">IF(G200="Y", (L200*3),(""))</f>
        <v/>
      </c>
      <c r="O200" s="29" t="str">
        <f t="shared" ref="O200" si="141">IF(G200="Y", (L200*4),(""))</f>
        <v/>
      </c>
      <c r="P200" s="33" t="str">
        <f t="shared" ref="P200" si="142">IF(Q200&gt;0,((AcctSize/Q200)/H200),(""))</f>
        <v/>
      </c>
    </row>
    <row r="201" spans="1:16" x14ac:dyDescent="0.45">
      <c r="A201" s="28"/>
      <c r="E201" s="29" t="str">
        <f t="shared" si="137"/>
        <v/>
      </c>
      <c r="H201" s="15"/>
      <c r="I201" s="15"/>
      <c r="J201" s="15"/>
      <c r="K201" s="15"/>
      <c r="L201" s="29" t="str">
        <f t="shared" ref="L201:L259" si="143">IF(G201="Y", (P201*E201),(""))</f>
        <v/>
      </c>
      <c r="M201" s="29" t="str">
        <f t="shared" ref="M201:M259" si="144">IF(G201="Y", (L201*2),(""))</f>
        <v/>
      </c>
      <c r="N201" s="29" t="str">
        <f t="shared" ref="N201:N259" si="145">IF(G201="Y", (L201*3),(""))</f>
        <v/>
      </c>
      <c r="O201" s="29" t="str">
        <f t="shared" ref="O201:O259" si="146">IF(G201="Y", (L201*4),(""))</f>
        <v/>
      </c>
      <c r="P201" s="15"/>
    </row>
    <row r="202" spans="1:16" x14ac:dyDescent="0.45">
      <c r="A202" s="28"/>
      <c r="E202" s="29" t="str">
        <f t="shared" si="137"/>
        <v/>
      </c>
      <c r="H202" s="15"/>
      <c r="I202" s="15"/>
      <c r="J202" s="15"/>
      <c r="K202" s="15"/>
      <c r="L202" s="29" t="str">
        <f t="shared" si="143"/>
        <v/>
      </c>
      <c r="M202" s="29" t="str">
        <f t="shared" si="144"/>
        <v/>
      </c>
      <c r="N202" s="29" t="str">
        <f t="shared" si="145"/>
        <v/>
      </c>
      <c r="O202" s="29" t="str">
        <f t="shared" si="146"/>
        <v/>
      </c>
      <c r="P202" s="15"/>
    </row>
    <row r="203" spans="1:16" x14ac:dyDescent="0.45">
      <c r="A203" s="28"/>
      <c r="E203" s="29" t="str">
        <f t="shared" si="137"/>
        <v/>
      </c>
      <c r="H203" s="15"/>
      <c r="I203" s="15"/>
      <c r="J203" s="15"/>
      <c r="K203" s="15"/>
      <c r="L203" s="29" t="str">
        <f t="shared" si="143"/>
        <v/>
      </c>
      <c r="M203" s="29" t="str">
        <f t="shared" si="144"/>
        <v/>
      </c>
      <c r="N203" s="29" t="str">
        <f t="shared" si="145"/>
        <v/>
      </c>
      <c r="O203" s="29" t="str">
        <f t="shared" si="146"/>
        <v/>
      </c>
      <c r="P203" s="15"/>
    </row>
    <row r="204" spans="1:16" x14ac:dyDescent="0.45">
      <c r="A204" s="28"/>
      <c r="E204" s="29" t="str">
        <f t="shared" si="137"/>
        <v/>
      </c>
      <c r="H204" s="15"/>
      <c r="I204" s="15"/>
      <c r="J204" s="15"/>
      <c r="K204" s="15"/>
      <c r="L204" s="29" t="str">
        <f t="shared" si="143"/>
        <v/>
      </c>
      <c r="M204" s="29" t="str">
        <f t="shared" si="144"/>
        <v/>
      </c>
      <c r="N204" s="29" t="str">
        <f t="shared" si="145"/>
        <v/>
      </c>
      <c r="O204" s="29" t="str">
        <f t="shared" si="146"/>
        <v/>
      </c>
      <c r="P204" s="15"/>
    </row>
    <row r="205" spans="1:16" x14ac:dyDescent="0.45">
      <c r="A205" s="28"/>
      <c r="E205" s="29" t="str">
        <f t="shared" si="137"/>
        <v/>
      </c>
      <c r="H205" s="15"/>
      <c r="I205" s="15"/>
      <c r="J205" s="15"/>
      <c r="K205" s="15"/>
      <c r="L205" s="29" t="str">
        <f t="shared" si="143"/>
        <v/>
      </c>
      <c r="M205" s="29" t="str">
        <f t="shared" si="144"/>
        <v/>
      </c>
      <c r="N205" s="29" t="str">
        <f t="shared" si="145"/>
        <v/>
      </c>
      <c r="O205" s="29" t="str">
        <f t="shared" si="146"/>
        <v/>
      </c>
      <c r="P205" s="15"/>
    </row>
    <row r="206" spans="1:16" x14ac:dyDescent="0.45">
      <c r="A206" s="28"/>
      <c r="E206" s="29" t="str">
        <f t="shared" si="137"/>
        <v/>
      </c>
      <c r="H206" s="15"/>
      <c r="I206" s="15"/>
      <c r="J206" s="15"/>
      <c r="K206" s="15"/>
      <c r="L206" s="29" t="str">
        <f t="shared" si="143"/>
        <v/>
      </c>
      <c r="M206" s="29" t="str">
        <f t="shared" si="144"/>
        <v/>
      </c>
      <c r="N206" s="29" t="str">
        <f t="shared" si="145"/>
        <v/>
      </c>
      <c r="O206" s="29" t="str">
        <f t="shared" si="146"/>
        <v/>
      </c>
      <c r="P206" s="15"/>
    </row>
    <row r="207" spans="1:16" x14ac:dyDescent="0.45">
      <c r="A207" s="28"/>
      <c r="E207" s="29" t="str">
        <f t="shared" si="137"/>
        <v/>
      </c>
      <c r="H207" s="15"/>
      <c r="I207" s="15"/>
      <c r="J207" s="15"/>
      <c r="K207" s="15"/>
      <c r="L207" s="29" t="str">
        <f t="shared" si="143"/>
        <v/>
      </c>
      <c r="M207" s="29" t="str">
        <f t="shared" si="144"/>
        <v/>
      </c>
      <c r="N207" s="29" t="str">
        <f t="shared" si="145"/>
        <v/>
      </c>
      <c r="O207" s="29" t="str">
        <f t="shared" si="146"/>
        <v/>
      </c>
      <c r="P207" s="15"/>
    </row>
    <row r="208" spans="1:16" x14ac:dyDescent="0.45">
      <c r="A208" s="28"/>
      <c r="E208" s="29" t="str">
        <f t="shared" si="137"/>
        <v/>
      </c>
      <c r="H208" s="15"/>
      <c r="I208" s="15"/>
      <c r="J208" s="15"/>
      <c r="K208" s="15"/>
      <c r="L208" s="29" t="str">
        <f t="shared" si="143"/>
        <v/>
      </c>
      <c r="M208" s="29" t="str">
        <f t="shared" si="144"/>
        <v/>
      </c>
      <c r="N208" s="29" t="str">
        <f t="shared" si="145"/>
        <v/>
      </c>
      <c r="O208" s="29" t="str">
        <f t="shared" si="146"/>
        <v/>
      </c>
      <c r="P208" s="15"/>
    </row>
    <row r="209" spans="1:16" x14ac:dyDescent="0.45">
      <c r="A209" s="28"/>
      <c r="E209" s="29" t="str">
        <f t="shared" si="137"/>
        <v/>
      </c>
      <c r="H209" s="15"/>
      <c r="I209" s="15"/>
      <c r="J209" s="15"/>
      <c r="K209" s="15"/>
      <c r="L209" s="29" t="str">
        <f t="shared" si="143"/>
        <v/>
      </c>
      <c r="M209" s="29" t="str">
        <f t="shared" si="144"/>
        <v/>
      </c>
      <c r="N209" s="29" t="str">
        <f t="shared" si="145"/>
        <v/>
      </c>
      <c r="O209" s="29" t="str">
        <f t="shared" si="146"/>
        <v/>
      </c>
      <c r="P209" s="15"/>
    </row>
    <row r="210" spans="1:16" x14ac:dyDescent="0.45">
      <c r="A210" s="28"/>
      <c r="E210" s="29" t="str">
        <f t="shared" si="137"/>
        <v/>
      </c>
      <c r="H210" s="15"/>
      <c r="I210" s="15"/>
      <c r="J210" s="15"/>
      <c r="K210" s="15"/>
      <c r="L210" s="29" t="str">
        <f t="shared" si="143"/>
        <v/>
      </c>
      <c r="M210" s="29" t="str">
        <f t="shared" si="144"/>
        <v/>
      </c>
      <c r="N210" s="29" t="str">
        <f t="shared" si="145"/>
        <v/>
      </c>
      <c r="O210" s="29" t="str">
        <f t="shared" si="146"/>
        <v/>
      </c>
      <c r="P210" s="15"/>
    </row>
    <row r="211" spans="1:16" x14ac:dyDescent="0.45">
      <c r="A211" s="28"/>
      <c r="E211" s="29" t="str">
        <f t="shared" si="137"/>
        <v/>
      </c>
      <c r="H211" s="15"/>
      <c r="I211" s="15"/>
      <c r="J211" s="15"/>
      <c r="K211" s="15"/>
      <c r="L211" s="29" t="str">
        <f t="shared" si="143"/>
        <v/>
      </c>
      <c r="M211" s="29" t="str">
        <f t="shared" si="144"/>
        <v/>
      </c>
      <c r="N211" s="29" t="str">
        <f t="shared" si="145"/>
        <v/>
      </c>
      <c r="O211" s="29" t="str">
        <f t="shared" si="146"/>
        <v/>
      </c>
      <c r="P211" s="15"/>
    </row>
    <row r="212" spans="1:16" x14ac:dyDescent="0.45">
      <c r="A212" s="28"/>
      <c r="E212" s="29" t="str">
        <f t="shared" si="137"/>
        <v/>
      </c>
      <c r="H212" s="15"/>
      <c r="I212" s="15"/>
      <c r="J212" s="15"/>
      <c r="K212" s="15"/>
      <c r="L212" s="29" t="str">
        <f t="shared" si="143"/>
        <v/>
      </c>
      <c r="M212" s="29" t="str">
        <f t="shared" si="144"/>
        <v/>
      </c>
      <c r="N212" s="29" t="str">
        <f t="shared" si="145"/>
        <v/>
      </c>
      <c r="O212" s="29" t="str">
        <f t="shared" si="146"/>
        <v/>
      </c>
      <c r="P212" s="15"/>
    </row>
    <row r="213" spans="1:16" x14ac:dyDescent="0.45">
      <c r="A213" s="28"/>
      <c r="E213" s="29" t="str">
        <f t="shared" si="137"/>
        <v/>
      </c>
      <c r="H213" s="15"/>
      <c r="I213" s="15"/>
      <c r="J213" s="15"/>
      <c r="K213" s="15"/>
      <c r="L213" s="29" t="str">
        <f t="shared" si="143"/>
        <v/>
      </c>
      <c r="M213" s="29" t="str">
        <f t="shared" si="144"/>
        <v/>
      </c>
      <c r="N213" s="29" t="str">
        <f t="shared" si="145"/>
        <v/>
      </c>
      <c r="O213" s="29" t="str">
        <f t="shared" si="146"/>
        <v/>
      </c>
      <c r="P213" s="15"/>
    </row>
    <row r="214" spans="1:16" x14ac:dyDescent="0.45">
      <c r="A214" s="28"/>
      <c r="E214" s="29" t="str">
        <f t="shared" si="137"/>
        <v/>
      </c>
      <c r="H214" s="15"/>
      <c r="I214" s="15"/>
      <c r="J214" s="15"/>
      <c r="K214" s="15"/>
      <c r="L214" s="29" t="str">
        <f t="shared" si="143"/>
        <v/>
      </c>
      <c r="M214" s="29" t="str">
        <f t="shared" si="144"/>
        <v/>
      </c>
      <c r="N214" s="29" t="str">
        <f t="shared" si="145"/>
        <v/>
      </c>
      <c r="O214" s="29" t="str">
        <f t="shared" si="146"/>
        <v/>
      </c>
      <c r="P214" s="15"/>
    </row>
    <row r="215" spans="1:16" x14ac:dyDescent="0.45">
      <c r="A215" s="28"/>
      <c r="E215" s="29" t="str">
        <f t="shared" si="137"/>
        <v/>
      </c>
      <c r="H215" s="15"/>
      <c r="I215" s="15"/>
      <c r="J215" s="15"/>
      <c r="K215" s="15"/>
      <c r="L215" s="29" t="str">
        <f t="shared" si="143"/>
        <v/>
      </c>
      <c r="M215" s="29" t="str">
        <f t="shared" si="144"/>
        <v/>
      </c>
      <c r="N215" s="29" t="str">
        <f t="shared" si="145"/>
        <v/>
      </c>
      <c r="O215" s="29" t="str">
        <f t="shared" si="146"/>
        <v/>
      </c>
      <c r="P215" s="15"/>
    </row>
    <row r="216" spans="1:16" x14ac:dyDescent="0.45">
      <c r="A216" s="28"/>
      <c r="E216" s="29" t="str">
        <f t="shared" si="137"/>
        <v/>
      </c>
      <c r="H216" s="15"/>
      <c r="I216" s="15"/>
      <c r="J216" s="15"/>
      <c r="K216" s="15"/>
      <c r="L216" s="29" t="str">
        <f t="shared" si="143"/>
        <v/>
      </c>
      <c r="M216" s="29" t="str">
        <f t="shared" si="144"/>
        <v/>
      </c>
      <c r="N216" s="29" t="str">
        <f t="shared" si="145"/>
        <v/>
      </c>
      <c r="O216" s="29" t="str">
        <f t="shared" si="146"/>
        <v/>
      </c>
      <c r="P216" s="15"/>
    </row>
    <row r="217" spans="1:16" x14ac:dyDescent="0.45">
      <c r="A217" s="28"/>
      <c r="E217" s="29" t="str">
        <f t="shared" si="137"/>
        <v/>
      </c>
      <c r="H217" s="15"/>
      <c r="I217" s="15"/>
      <c r="J217" s="15"/>
      <c r="K217" s="15"/>
      <c r="L217" s="29" t="str">
        <f t="shared" si="143"/>
        <v/>
      </c>
      <c r="M217" s="29" t="str">
        <f t="shared" si="144"/>
        <v/>
      </c>
      <c r="N217" s="29" t="str">
        <f t="shared" si="145"/>
        <v/>
      </c>
      <c r="O217" s="29" t="str">
        <f t="shared" si="146"/>
        <v/>
      </c>
      <c r="P217" s="15"/>
    </row>
    <row r="218" spans="1:16" x14ac:dyDescent="0.45">
      <c r="A218" s="28"/>
      <c r="E218" s="29" t="str">
        <f t="shared" si="137"/>
        <v/>
      </c>
      <c r="H218" s="15"/>
      <c r="I218" s="15"/>
      <c r="J218" s="15"/>
      <c r="K218" s="15"/>
      <c r="L218" s="29" t="str">
        <f t="shared" si="143"/>
        <v/>
      </c>
      <c r="M218" s="29" t="str">
        <f t="shared" si="144"/>
        <v/>
      </c>
      <c r="N218" s="29" t="str">
        <f t="shared" si="145"/>
        <v/>
      </c>
      <c r="O218" s="29" t="str">
        <f t="shared" si="146"/>
        <v/>
      </c>
      <c r="P218" s="15"/>
    </row>
    <row r="219" spans="1:16" x14ac:dyDescent="0.45">
      <c r="A219" s="28"/>
      <c r="E219" s="29" t="str">
        <f t="shared" si="137"/>
        <v/>
      </c>
      <c r="H219" s="15"/>
      <c r="I219" s="15"/>
      <c r="J219" s="15"/>
      <c r="K219" s="15"/>
      <c r="L219" s="29" t="str">
        <f t="shared" si="143"/>
        <v/>
      </c>
      <c r="M219" s="29" t="str">
        <f t="shared" si="144"/>
        <v/>
      </c>
      <c r="N219" s="29" t="str">
        <f t="shared" si="145"/>
        <v/>
      </c>
      <c r="O219" s="29" t="str">
        <f t="shared" si="146"/>
        <v/>
      </c>
      <c r="P219" s="15"/>
    </row>
    <row r="220" spans="1:16" x14ac:dyDescent="0.45">
      <c r="A220" s="28"/>
      <c r="E220" s="29" t="str">
        <f t="shared" si="137"/>
        <v/>
      </c>
      <c r="H220" s="15"/>
      <c r="I220" s="15"/>
      <c r="J220" s="15"/>
      <c r="K220" s="15"/>
      <c r="L220" s="29" t="str">
        <f t="shared" si="143"/>
        <v/>
      </c>
      <c r="M220" s="29" t="str">
        <f t="shared" si="144"/>
        <v/>
      </c>
      <c r="N220" s="29" t="str">
        <f t="shared" si="145"/>
        <v/>
      </c>
      <c r="O220" s="29" t="str">
        <f t="shared" si="146"/>
        <v/>
      </c>
      <c r="P220" s="15"/>
    </row>
    <row r="221" spans="1:16" x14ac:dyDescent="0.45">
      <c r="A221" s="28"/>
      <c r="E221" s="29" t="str">
        <f t="shared" si="137"/>
        <v/>
      </c>
      <c r="H221" s="15"/>
      <c r="I221" s="15"/>
      <c r="J221" s="15"/>
      <c r="K221" s="15"/>
      <c r="L221" s="29" t="str">
        <f t="shared" si="143"/>
        <v/>
      </c>
      <c r="M221" s="29" t="str">
        <f t="shared" si="144"/>
        <v/>
      </c>
      <c r="N221" s="29" t="str">
        <f t="shared" si="145"/>
        <v/>
      </c>
      <c r="O221" s="29" t="str">
        <f t="shared" si="146"/>
        <v/>
      </c>
      <c r="P221" s="15"/>
    </row>
    <row r="222" spans="1:16" x14ac:dyDescent="0.45">
      <c r="A222" s="28"/>
      <c r="E222" s="29" t="str">
        <f t="shared" si="137"/>
        <v/>
      </c>
      <c r="H222" s="15"/>
      <c r="I222" s="15"/>
      <c r="J222" s="15"/>
      <c r="K222" s="15"/>
      <c r="L222" s="29" t="str">
        <f t="shared" si="143"/>
        <v/>
      </c>
      <c r="M222" s="29" t="str">
        <f t="shared" si="144"/>
        <v/>
      </c>
      <c r="N222" s="29" t="str">
        <f t="shared" si="145"/>
        <v/>
      </c>
      <c r="O222" s="29" t="str">
        <f t="shared" si="146"/>
        <v/>
      </c>
      <c r="P222" s="15"/>
    </row>
    <row r="223" spans="1:16" x14ac:dyDescent="0.45">
      <c r="A223" s="28"/>
      <c r="E223" s="29" t="str">
        <f t="shared" si="137"/>
        <v/>
      </c>
      <c r="H223" s="15"/>
      <c r="I223" s="15"/>
      <c r="J223" s="15"/>
      <c r="K223" s="15"/>
      <c r="L223" s="29" t="str">
        <f t="shared" si="143"/>
        <v/>
      </c>
      <c r="M223" s="29" t="str">
        <f t="shared" si="144"/>
        <v/>
      </c>
      <c r="N223" s="29" t="str">
        <f t="shared" si="145"/>
        <v/>
      </c>
      <c r="O223" s="29" t="str">
        <f t="shared" si="146"/>
        <v/>
      </c>
      <c r="P223" s="15"/>
    </row>
    <row r="224" spans="1:16" x14ac:dyDescent="0.45">
      <c r="A224" s="28"/>
      <c r="E224" s="29" t="str">
        <f t="shared" si="137"/>
        <v/>
      </c>
      <c r="H224" s="15"/>
      <c r="I224" s="15"/>
      <c r="J224" s="15"/>
      <c r="K224" s="15"/>
      <c r="L224" s="29" t="str">
        <f t="shared" si="143"/>
        <v/>
      </c>
      <c r="M224" s="29" t="str">
        <f t="shared" si="144"/>
        <v/>
      </c>
      <c r="N224" s="29" t="str">
        <f t="shared" si="145"/>
        <v/>
      </c>
      <c r="O224" s="29" t="str">
        <f t="shared" si="146"/>
        <v/>
      </c>
      <c r="P224" s="15"/>
    </row>
    <row r="225" spans="1:16" x14ac:dyDescent="0.45">
      <c r="A225" s="28"/>
      <c r="E225" s="29" t="str">
        <f t="shared" si="137"/>
        <v/>
      </c>
      <c r="H225" s="15"/>
      <c r="I225" s="15"/>
      <c r="J225" s="15"/>
      <c r="K225" s="15"/>
      <c r="L225" s="29" t="str">
        <f t="shared" si="143"/>
        <v/>
      </c>
      <c r="M225" s="29" t="str">
        <f t="shared" si="144"/>
        <v/>
      </c>
      <c r="N225" s="29" t="str">
        <f t="shared" si="145"/>
        <v/>
      </c>
      <c r="O225" s="29" t="str">
        <f t="shared" si="146"/>
        <v/>
      </c>
      <c r="P225" s="15"/>
    </row>
    <row r="226" spans="1:16" x14ac:dyDescent="0.45">
      <c r="A226" s="28"/>
      <c r="E226" s="29" t="str">
        <f t="shared" si="137"/>
        <v/>
      </c>
      <c r="H226" s="15"/>
      <c r="I226" s="15"/>
      <c r="J226" s="15"/>
      <c r="K226" s="15"/>
      <c r="L226" s="29" t="str">
        <f t="shared" si="143"/>
        <v/>
      </c>
      <c r="M226" s="29" t="str">
        <f t="shared" si="144"/>
        <v/>
      </c>
      <c r="N226" s="29" t="str">
        <f t="shared" si="145"/>
        <v/>
      </c>
      <c r="O226" s="29" t="str">
        <f t="shared" si="146"/>
        <v/>
      </c>
      <c r="P226" s="15"/>
    </row>
    <row r="227" spans="1:16" x14ac:dyDescent="0.45">
      <c r="A227" s="28"/>
      <c r="E227" s="29" t="str">
        <f t="shared" si="137"/>
        <v/>
      </c>
      <c r="H227" s="15"/>
      <c r="I227" s="15"/>
      <c r="J227" s="15"/>
      <c r="K227" s="15"/>
      <c r="L227" s="29" t="str">
        <f t="shared" si="143"/>
        <v/>
      </c>
      <c r="M227" s="29" t="str">
        <f t="shared" si="144"/>
        <v/>
      </c>
      <c r="N227" s="29" t="str">
        <f t="shared" si="145"/>
        <v/>
      </c>
      <c r="O227" s="29" t="str">
        <f t="shared" si="146"/>
        <v/>
      </c>
      <c r="P227" s="15"/>
    </row>
    <row r="228" spans="1:16" x14ac:dyDescent="0.45">
      <c r="A228" s="28"/>
      <c r="E228" s="29" t="str">
        <f t="shared" si="137"/>
        <v/>
      </c>
      <c r="H228" s="15"/>
      <c r="I228" s="15"/>
      <c r="J228" s="15"/>
      <c r="K228" s="15"/>
      <c r="L228" s="29" t="str">
        <f t="shared" si="143"/>
        <v/>
      </c>
      <c r="M228" s="29" t="str">
        <f t="shared" si="144"/>
        <v/>
      </c>
      <c r="N228" s="29" t="str">
        <f t="shared" si="145"/>
        <v/>
      </c>
      <c r="O228" s="29" t="str">
        <f t="shared" si="146"/>
        <v/>
      </c>
      <c r="P228" s="15"/>
    </row>
    <row r="229" spans="1:16" x14ac:dyDescent="0.45">
      <c r="A229" s="28"/>
      <c r="E229" s="29" t="str">
        <f t="shared" si="137"/>
        <v/>
      </c>
      <c r="H229" s="15"/>
      <c r="I229" s="15"/>
      <c r="J229" s="15"/>
      <c r="K229" s="15"/>
      <c r="L229" s="29" t="str">
        <f t="shared" si="143"/>
        <v/>
      </c>
      <c r="M229" s="29" t="str">
        <f t="shared" si="144"/>
        <v/>
      </c>
      <c r="N229" s="29" t="str">
        <f t="shared" si="145"/>
        <v/>
      </c>
      <c r="O229" s="29" t="str">
        <f t="shared" si="146"/>
        <v/>
      </c>
      <c r="P229" s="15"/>
    </row>
    <row r="230" spans="1:16" x14ac:dyDescent="0.45">
      <c r="A230" s="28"/>
      <c r="E230" s="29" t="str">
        <f t="shared" si="137"/>
        <v/>
      </c>
      <c r="H230" s="15"/>
      <c r="I230" s="15"/>
      <c r="J230" s="15"/>
      <c r="K230" s="15"/>
      <c r="L230" s="29" t="str">
        <f t="shared" si="143"/>
        <v/>
      </c>
      <c r="M230" s="29" t="str">
        <f t="shared" si="144"/>
        <v/>
      </c>
      <c r="N230" s="29" t="str">
        <f t="shared" si="145"/>
        <v/>
      </c>
      <c r="O230" s="29" t="str">
        <f t="shared" si="146"/>
        <v/>
      </c>
      <c r="P230" s="15"/>
    </row>
    <row r="231" spans="1:16" x14ac:dyDescent="0.45">
      <c r="A231" s="28"/>
      <c r="E231" s="29" t="str">
        <f t="shared" si="137"/>
        <v/>
      </c>
      <c r="H231" s="15"/>
      <c r="I231" s="15"/>
      <c r="J231" s="15"/>
      <c r="K231" s="15"/>
      <c r="L231" s="29" t="str">
        <f t="shared" si="143"/>
        <v/>
      </c>
      <c r="M231" s="29" t="str">
        <f t="shared" si="144"/>
        <v/>
      </c>
      <c r="N231" s="29" t="str">
        <f t="shared" si="145"/>
        <v/>
      </c>
      <c r="O231" s="29" t="str">
        <f t="shared" si="146"/>
        <v/>
      </c>
      <c r="P231" s="15"/>
    </row>
    <row r="232" spans="1:16" x14ac:dyDescent="0.45">
      <c r="A232" s="28"/>
      <c r="E232" s="29" t="str">
        <f t="shared" si="137"/>
        <v/>
      </c>
      <c r="H232" s="15"/>
      <c r="I232" s="15"/>
      <c r="J232" s="15"/>
      <c r="K232" s="15"/>
      <c r="L232" s="29" t="str">
        <f t="shared" si="143"/>
        <v/>
      </c>
      <c r="M232" s="29" t="str">
        <f t="shared" si="144"/>
        <v/>
      </c>
      <c r="N232" s="29" t="str">
        <f t="shared" si="145"/>
        <v/>
      </c>
      <c r="O232" s="29" t="str">
        <f t="shared" si="146"/>
        <v/>
      </c>
      <c r="P232" s="15"/>
    </row>
    <row r="233" spans="1:16" x14ac:dyDescent="0.45">
      <c r="A233" s="28"/>
      <c r="E233" s="29" t="str">
        <f t="shared" si="137"/>
        <v/>
      </c>
      <c r="H233" s="15"/>
      <c r="I233" s="15"/>
      <c r="J233" s="15"/>
      <c r="K233" s="15"/>
      <c r="L233" s="29" t="str">
        <f t="shared" si="143"/>
        <v/>
      </c>
      <c r="M233" s="29" t="str">
        <f t="shared" si="144"/>
        <v/>
      </c>
      <c r="N233" s="29" t="str">
        <f t="shared" si="145"/>
        <v/>
      </c>
      <c r="O233" s="29" t="str">
        <f t="shared" si="146"/>
        <v/>
      </c>
      <c r="P233" s="15"/>
    </row>
    <row r="234" spans="1:16" x14ac:dyDescent="0.45">
      <c r="A234" s="28"/>
      <c r="E234" s="29" t="str">
        <f t="shared" si="137"/>
        <v/>
      </c>
      <c r="H234" s="15"/>
      <c r="I234" s="15"/>
      <c r="J234" s="15"/>
      <c r="K234" s="15"/>
      <c r="L234" s="29" t="str">
        <f t="shared" si="143"/>
        <v/>
      </c>
      <c r="M234" s="29" t="str">
        <f t="shared" si="144"/>
        <v/>
      </c>
      <c r="N234" s="29" t="str">
        <f t="shared" si="145"/>
        <v/>
      </c>
      <c r="O234" s="29" t="str">
        <f t="shared" si="146"/>
        <v/>
      </c>
      <c r="P234" s="15"/>
    </row>
    <row r="235" spans="1:16" x14ac:dyDescent="0.45">
      <c r="A235" s="28"/>
      <c r="E235" s="29" t="str">
        <f t="shared" si="137"/>
        <v/>
      </c>
      <c r="H235" s="15"/>
      <c r="I235" s="15"/>
      <c r="J235" s="15"/>
      <c r="K235" s="15"/>
      <c r="L235" s="29" t="str">
        <f t="shared" si="143"/>
        <v/>
      </c>
      <c r="M235" s="29" t="str">
        <f t="shared" si="144"/>
        <v/>
      </c>
      <c r="N235" s="29" t="str">
        <f t="shared" si="145"/>
        <v/>
      </c>
      <c r="O235" s="29" t="str">
        <f t="shared" si="146"/>
        <v/>
      </c>
      <c r="P235" s="15"/>
    </row>
    <row r="236" spans="1:16" x14ac:dyDescent="0.45">
      <c r="A236" s="28"/>
      <c r="E236" s="29" t="str">
        <f t="shared" si="137"/>
        <v/>
      </c>
      <c r="H236" s="15"/>
      <c r="I236" s="15"/>
      <c r="J236" s="15"/>
      <c r="K236" s="15"/>
      <c r="L236" s="29" t="str">
        <f t="shared" si="143"/>
        <v/>
      </c>
      <c r="M236" s="29" t="str">
        <f t="shared" si="144"/>
        <v/>
      </c>
      <c r="N236" s="29" t="str">
        <f t="shared" si="145"/>
        <v/>
      </c>
      <c r="O236" s="29" t="str">
        <f t="shared" si="146"/>
        <v/>
      </c>
      <c r="P236" s="15"/>
    </row>
    <row r="237" spans="1:16" x14ac:dyDescent="0.45">
      <c r="A237" s="28"/>
      <c r="E237" s="29" t="str">
        <f t="shared" si="137"/>
        <v/>
      </c>
      <c r="H237" s="15"/>
      <c r="I237" s="15"/>
      <c r="J237" s="15"/>
      <c r="K237" s="15"/>
      <c r="L237" s="29" t="str">
        <f t="shared" si="143"/>
        <v/>
      </c>
      <c r="M237" s="29" t="str">
        <f t="shared" si="144"/>
        <v/>
      </c>
      <c r="N237" s="29" t="str">
        <f t="shared" si="145"/>
        <v/>
      </c>
      <c r="O237" s="29" t="str">
        <f t="shared" si="146"/>
        <v/>
      </c>
      <c r="P237" s="15"/>
    </row>
    <row r="238" spans="1:16" x14ac:dyDescent="0.45">
      <c r="A238" s="28"/>
      <c r="E238" s="29" t="str">
        <f t="shared" si="137"/>
        <v/>
      </c>
      <c r="H238" s="15"/>
      <c r="I238" s="15"/>
      <c r="J238" s="15"/>
      <c r="K238" s="15"/>
      <c r="L238" s="29" t="str">
        <f t="shared" si="143"/>
        <v/>
      </c>
      <c r="M238" s="29" t="str">
        <f t="shared" si="144"/>
        <v/>
      </c>
      <c r="N238" s="29" t="str">
        <f t="shared" si="145"/>
        <v/>
      </c>
      <c r="O238" s="29" t="str">
        <f t="shared" si="146"/>
        <v/>
      </c>
      <c r="P238" s="15"/>
    </row>
    <row r="239" spans="1:16" x14ac:dyDescent="0.45">
      <c r="A239" s="28"/>
      <c r="E239" s="29" t="str">
        <f t="shared" si="137"/>
        <v/>
      </c>
      <c r="H239" s="15"/>
      <c r="I239" s="15"/>
      <c r="J239" s="15"/>
      <c r="K239" s="15"/>
      <c r="L239" s="29" t="str">
        <f t="shared" si="143"/>
        <v/>
      </c>
      <c r="M239" s="29" t="str">
        <f t="shared" si="144"/>
        <v/>
      </c>
      <c r="N239" s="29" t="str">
        <f t="shared" si="145"/>
        <v/>
      </c>
      <c r="O239" s="29" t="str">
        <f t="shared" si="146"/>
        <v/>
      </c>
      <c r="P239" s="15"/>
    </row>
    <row r="240" spans="1:16" x14ac:dyDescent="0.45">
      <c r="A240" s="28"/>
      <c r="E240" s="29" t="str">
        <f t="shared" si="137"/>
        <v/>
      </c>
      <c r="H240" s="15"/>
      <c r="I240" s="15"/>
      <c r="J240" s="15"/>
      <c r="K240" s="15"/>
      <c r="L240" s="29" t="str">
        <f t="shared" si="143"/>
        <v/>
      </c>
      <c r="M240" s="29" t="str">
        <f t="shared" si="144"/>
        <v/>
      </c>
      <c r="N240" s="29" t="str">
        <f t="shared" si="145"/>
        <v/>
      </c>
      <c r="O240" s="29" t="str">
        <f t="shared" si="146"/>
        <v/>
      </c>
      <c r="P240" s="15"/>
    </row>
    <row r="241" spans="1:16" x14ac:dyDescent="0.45">
      <c r="A241" s="28"/>
      <c r="E241" s="29" t="str">
        <f t="shared" si="137"/>
        <v/>
      </c>
      <c r="H241" s="15"/>
      <c r="I241" s="15"/>
      <c r="J241" s="15"/>
      <c r="K241" s="15"/>
      <c r="L241" s="29" t="str">
        <f t="shared" si="143"/>
        <v/>
      </c>
      <c r="M241" s="29" t="str">
        <f t="shared" si="144"/>
        <v/>
      </c>
      <c r="N241" s="29" t="str">
        <f t="shared" si="145"/>
        <v/>
      </c>
      <c r="O241" s="29" t="str">
        <f t="shared" si="146"/>
        <v/>
      </c>
      <c r="P241" s="15"/>
    </row>
    <row r="242" spans="1:16" x14ac:dyDescent="0.45">
      <c r="A242" s="28"/>
      <c r="E242" s="29" t="str">
        <f t="shared" si="137"/>
        <v/>
      </c>
      <c r="H242" s="15"/>
      <c r="I242" s="15"/>
      <c r="J242" s="15"/>
      <c r="K242" s="15"/>
      <c r="L242" s="29" t="str">
        <f t="shared" si="143"/>
        <v/>
      </c>
      <c r="M242" s="29" t="str">
        <f t="shared" si="144"/>
        <v/>
      </c>
      <c r="N242" s="29" t="str">
        <f t="shared" si="145"/>
        <v/>
      </c>
      <c r="O242" s="29" t="str">
        <f t="shared" si="146"/>
        <v/>
      </c>
      <c r="P242" s="15"/>
    </row>
    <row r="243" spans="1:16" x14ac:dyDescent="0.45">
      <c r="A243" s="28"/>
      <c r="E243" s="29" t="str">
        <f t="shared" ref="E243:E259" si="147">IF(G243="Y",AG243,"")</f>
        <v/>
      </c>
      <c r="H243" s="15"/>
      <c r="I243" s="15"/>
      <c r="J243" s="15"/>
      <c r="K243" s="15"/>
      <c r="L243" s="29" t="str">
        <f t="shared" si="143"/>
        <v/>
      </c>
      <c r="M243" s="29" t="str">
        <f t="shared" si="144"/>
        <v/>
      </c>
      <c r="N243" s="29" t="str">
        <f t="shared" si="145"/>
        <v/>
      </c>
      <c r="O243" s="29" t="str">
        <f t="shared" si="146"/>
        <v/>
      </c>
      <c r="P243" s="15"/>
    </row>
    <row r="244" spans="1:16" x14ac:dyDescent="0.45">
      <c r="A244" s="28"/>
      <c r="E244" s="29" t="str">
        <f t="shared" si="147"/>
        <v/>
      </c>
      <c r="H244" s="15"/>
      <c r="I244" s="15"/>
      <c r="J244" s="15"/>
      <c r="K244" s="15"/>
      <c r="L244" s="29" t="str">
        <f t="shared" si="143"/>
        <v/>
      </c>
      <c r="M244" s="29" t="str">
        <f t="shared" si="144"/>
        <v/>
      </c>
      <c r="N244" s="29" t="str">
        <f t="shared" si="145"/>
        <v/>
      </c>
      <c r="O244" s="29" t="str">
        <f t="shared" si="146"/>
        <v/>
      </c>
      <c r="P244" s="15"/>
    </row>
    <row r="245" spans="1:16" x14ac:dyDescent="0.45">
      <c r="A245" s="28"/>
      <c r="E245" s="29" t="str">
        <f t="shared" si="147"/>
        <v/>
      </c>
      <c r="H245" s="15"/>
      <c r="I245" s="15"/>
      <c r="J245" s="15"/>
      <c r="K245" s="15"/>
      <c r="L245" s="29" t="str">
        <f t="shared" si="143"/>
        <v/>
      </c>
      <c r="M245" s="29" t="str">
        <f t="shared" si="144"/>
        <v/>
      </c>
      <c r="N245" s="29" t="str">
        <f t="shared" si="145"/>
        <v/>
      </c>
      <c r="O245" s="29" t="str">
        <f t="shared" si="146"/>
        <v/>
      </c>
      <c r="P245" s="15"/>
    </row>
    <row r="246" spans="1:16" x14ac:dyDescent="0.45">
      <c r="A246" s="28"/>
      <c r="E246" s="29" t="str">
        <f t="shared" si="147"/>
        <v/>
      </c>
      <c r="H246" s="15"/>
      <c r="I246" s="15"/>
      <c r="J246" s="15"/>
      <c r="K246" s="15"/>
      <c r="L246" s="29" t="str">
        <f t="shared" si="143"/>
        <v/>
      </c>
      <c r="M246" s="29" t="str">
        <f t="shared" si="144"/>
        <v/>
      </c>
      <c r="N246" s="29" t="str">
        <f t="shared" si="145"/>
        <v/>
      </c>
      <c r="O246" s="29" t="str">
        <f t="shared" si="146"/>
        <v/>
      </c>
      <c r="P246" s="15"/>
    </row>
    <row r="247" spans="1:16" x14ac:dyDescent="0.45">
      <c r="A247" s="28"/>
      <c r="E247" s="29" t="str">
        <f t="shared" si="147"/>
        <v/>
      </c>
      <c r="H247" s="15"/>
      <c r="I247" s="15"/>
      <c r="J247" s="15"/>
      <c r="K247" s="15"/>
      <c r="L247" s="29" t="str">
        <f t="shared" si="143"/>
        <v/>
      </c>
      <c r="M247" s="29" t="str">
        <f t="shared" si="144"/>
        <v/>
      </c>
      <c r="N247" s="29" t="str">
        <f t="shared" si="145"/>
        <v/>
      </c>
      <c r="O247" s="29" t="str">
        <f t="shared" si="146"/>
        <v/>
      </c>
      <c r="P247" s="15"/>
    </row>
    <row r="248" spans="1:16" x14ac:dyDescent="0.45">
      <c r="A248" s="28"/>
      <c r="E248" s="29" t="str">
        <f t="shared" si="147"/>
        <v/>
      </c>
      <c r="H248" s="15"/>
      <c r="I248" s="15"/>
      <c r="J248" s="15"/>
      <c r="K248" s="15"/>
      <c r="L248" s="29" t="str">
        <f t="shared" si="143"/>
        <v/>
      </c>
      <c r="M248" s="29" t="str">
        <f t="shared" si="144"/>
        <v/>
      </c>
      <c r="N248" s="29" t="str">
        <f t="shared" si="145"/>
        <v/>
      </c>
      <c r="O248" s="29" t="str">
        <f t="shared" si="146"/>
        <v/>
      </c>
      <c r="P248" s="15"/>
    </row>
    <row r="249" spans="1:16" x14ac:dyDescent="0.45">
      <c r="A249" s="28"/>
      <c r="E249" s="29" t="str">
        <f t="shared" si="147"/>
        <v/>
      </c>
      <c r="H249" s="15"/>
      <c r="I249" s="15"/>
      <c r="J249" s="15"/>
      <c r="K249" s="15"/>
      <c r="L249" s="29" t="str">
        <f t="shared" si="143"/>
        <v/>
      </c>
      <c r="M249" s="29" t="str">
        <f t="shared" si="144"/>
        <v/>
      </c>
      <c r="N249" s="29" t="str">
        <f t="shared" si="145"/>
        <v/>
      </c>
      <c r="O249" s="29" t="str">
        <f t="shared" si="146"/>
        <v/>
      </c>
      <c r="P249" s="15"/>
    </row>
    <row r="250" spans="1:16" x14ac:dyDescent="0.45">
      <c r="A250" s="28"/>
      <c r="E250" s="29" t="str">
        <f t="shared" si="147"/>
        <v/>
      </c>
      <c r="H250" s="15"/>
      <c r="I250" s="15"/>
      <c r="J250" s="15"/>
      <c r="K250" s="15"/>
      <c r="L250" s="29" t="str">
        <f t="shared" si="143"/>
        <v/>
      </c>
      <c r="M250" s="29" t="str">
        <f t="shared" si="144"/>
        <v/>
      </c>
      <c r="N250" s="29" t="str">
        <f t="shared" si="145"/>
        <v/>
      </c>
      <c r="O250" s="29" t="str">
        <f t="shared" si="146"/>
        <v/>
      </c>
      <c r="P250" s="15"/>
    </row>
    <row r="251" spans="1:16" x14ac:dyDescent="0.45">
      <c r="A251" s="28"/>
      <c r="E251" s="29" t="str">
        <f t="shared" si="147"/>
        <v/>
      </c>
      <c r="H251" s="15"/>
      <c r="I251" s="15"/>
      <c r="J251" s="15"/>
      <c r="K251" s="15"/>
      <c r="L251" s="29" t="str">
        <f t="shared" si="143"/>
        <v/>
      </c>
      <c r="M251" s="29" t="str">
        <f t="shared" si="144"/>
        <v/>
      </c>
      <c r="N251" s="29" t="str">
        <f t="shared" si="145"/>
        <v/>
      </c>
      <c r="O251" s="29" t="str">
        <f t="shared" si="146"/>
        <v/>
      </c>
      <c r="P251" s="15"/>
    </row>
    <row r="252" spans="1:16" x14ac:dyDescent="0.45">
      <c r="A252" s="28"/>
      <c r="E252" s="29" t="str">
        <f t="shared" si="147"/>
        <v/>
      </c>
      <c r="H252" s="15"/>
      <c r="I252" s="15"/>
      <c r="J252" s="15"/>
      <c r="K252" s="15"/>
      <c r="L252" s="29" t="str">
        <f t="shared" si="143"/>
        <v/>
      </c>
      <c r="M252" s="29" t="str">
        <f t="shared" si="144"/>
        <v/>
      </c>
      <c r="N252" s="29" t="str">
        <f t="shared" si="145"/>
        <v/>
      </c>
      <c r="O252" s="29" t="str">
        <f t="shared" si="146"/>
        <v/>
      </c>
      <c r="P252" s="15"/>
    </row>
    <row r="253" spans="1:16" x14ac:dyDescent="0.45">
      <c r="A253" s="28"/>
      <c r="E253" s="29" t="str">
        <f t="shared" si="147"/>
        <v/>
      </c>
      <c r="H253" s="15"/>
      <c r="I253" s="15"/>
      <c r="J253" s="15"/>
      <c r="K253" s="15"/>
      <c r="L253" s="29" t="str">
        <f t="shared" si="143"/>
        <v/>
      </c>
      <c r="M253" s="29" t="str">
        <f t="shared" si="144"/>
        <v/>
      </c>
      <c r="N253" s="29" t="str">
        <f t="shared" si="145"/>
        <v/>
      </c>
      <c r="O253" s="29" t="str">
        <f t="shared" si="146"/>
        <v/>
      </c>
      <c r="P253" s="15"/>
    </row>
    <row r="254" spans="1:16" x14ac:dyDescent="0.45">
      <c r="A254" s="28"/>
      <c r="E254" s="29" t="str">
        <f t="shared" si="147"/>
        <v/>
      </c>
      <c r="H254" s="15"/>
      <c r="I254" s="15"/>
      <c r="J254" s="15"/>
      <c r="K254" s="15"/>
      <c r="L254" s="29" t="str">
        <f t="shared" si="143"/>
        <v/>
      </c>
      <c r="M254" s="29" t="str">
        <f t="shared" si="144"/>
        <v/>
      </c>
      <c r="N254" s="29" t="str">
        <f t="shared" si="145"/>
        <v/>
      </c>
      <c r="O254" s="29" t="str">
        <f t="shared" si="146"/>
        <v/>
      </c>
      <c r="P254" s="15"/>
    </row>
    <row r="255" spans="1:16" x14ac:dyDescent="0.45">
      <c r="A255" s="28"/>
      <c r="E255" s="29" t="str">
        <f t="shared" si="147"/>
        <v/>
      </c>
      <c r="H255" s="15"/>
      <c r="I255" s="15"/>
      <c r="J255" s="15"/>
      <c r="K255" s="15"/>
      <c r="L255" s="29" t="str">
        <f t="shared" si="143"/>
        <v/>
      </c>
      <c r="M255" s="29" t="str">
        <f t="shared" si="144"/>
        <v/>
      </c>
      <c r="N255" s="29" t="str">
        <f t="shared" si="145"/>
        <v/>
      </c>
      <c r="O255" s="29" t="str">
        <f t="shared" si="146"/>
        <v/>
      </c>
      <c r="P255" s="15"/>
    </row>
    <row r="256" spans="1:16" x14ac:dyDescent="0.45">
      <c r="A256" s="28"/>
      <c r="E256" s="29" t="str">
        <f t="shared" si="147"/>
        <v/>
      </c>
      <c r="H256" s="15"/>
      <c r="I256" s="15"/>
      <c r="J256" s="15"/>
      <c r="K256" s="15"/>
      <c r="L256" s="29" t="str">
        <f t="shared" si="143"/>
        <v/>
      </c>
      <c r="M256" s="29" t="str">
        <f t="shared" si="144"/>
        <v/>
      </c>
      <c r="N256" s="29" t="str">
        <f t="shared" si="145"/>
        <v/>
      </c>
      <c r="O256" s="29" t="str">
        <f t="shared" si="146"/>
        <v/>
      </c>
      <c r="P256" s="15"/>
    </row>
    <row r="257" spans="1:16" x14ac:dyDescent="0.45">
      <c r="A257" s="28"/>
      <c r="E257" s="29" t="str">
        <f t="shared" si="147"/>
        <v/>
      </c>
      <c r="H257" s="15"/>
      <c r="I257" s="15"/>
      <c r="J257" s="15"/>
      <c r="K257" s="15"/>
      <c r="L257" s="29" t="str">
        <f t="shared" si="143"/>
        <v/>
      </c>
      <c r="M257" s="29" t="str">
        <f t="shared" si="144"/>
        <v/>
      </c>
      <c r="N257" s="29" t="str">
        <f t="shared" si="145"/>
        <v/>
      </c>
      <c r="O257" s="29" t="str">
        <f t="shared" si="146"/>
        <v/>
      </c>
      <c r="P257" s="15"/>
    </row>
    <row r="258" spans="1:16" x14ac:dyDescent="0.45">
      <c r="A258" s="28"/>
      <c r="E258" s="29" t="str">
        <f t="shared" si="147"/>
        <v/>
      </c>
      <c r="H258" s="15"/>
      <c r="I258" s="15"/>
      <c r="J258" s="15"/>
      <c r="K258" s="15"/>
      <c r="L258" s="29" t="str">
        <f t="shared" si="143"/>
        <v/>
      </c>
      <c r="M258" s="29" t="str">
        <f t="shared" si="144"/>
        <v/>
      </c>
      <c r="N258" s="29" t="str">
        <f t="shared" si="145"/>
        <v/>
      </c>
      <c r="O258" s="29" t="str">
        <f t="shared" si="146"/>
        <v/>
      </c>
      <c r="P258" s="15"/>
    </row>
    <row r="259" spans="1:16" x14ac:dyDescent="0.45">
      <c r="A259" s="28"/>
      <c r="E259" s="29" t="str">
        <f t="shared" si="147"/>
        <v/>
      </c>
      <c r="H259" s="15"/>
      <c r="I259" s="15"/>
      <c r="J259" s="15"/>
      <c r="K259" s="15"/>
      <c r="L259" s="29" t="str">
        <f t="shared" si="143"/>
        <v/>
      </c>
      <c r="M259" s="29" t="str">
        <f t="shared" si="144"/>
        <v/>
      </c>
      <c r="N259" s="29" t="str">
        <f t="shared" si="145"/>
        <v/>
      </c>
      <c r="O259" s="29" t="str">
        <f t="shared" si="146"/>
        <v/>
      </c>
      <c r="P259" s="15"/>
    </row>
    <row r="260" spans="1:16" x14ac:dyDescent="0.45">
      <c r="A260" s="28"/>
      <c r="E260" s="29" t="str">
        <f t="shared" ref="E260:E323" si="148">IF(G260="Y",AG260,"")</f>
        <v/>
      </c>
      <c r="H260" s="15"/>
      <c r="I260" s="15"/>
      <c r="J260" s="15"/>
      <c r="K260" s="15"/>
      <c r="L260" s="29" t="str">
        <f t="shared" ref="L260:L323" si="149">IF(G260="Y", (P260*E260),(""))</f>
        <v/>
      </c>
      <c r="M260" s="29" t="str">
        <f t="shared" ref="M260:M323" si="150">IF(G260="Y", (L260*2),(""))</f>
        <v/>
      </c>
      <c r="N260" s="29" t="str">
        <f t="shared" ref="N260:N323" si="151">IF(G260="Y", (L260*3),(""))</f>
        <v/>
      </c>
      <c r="O260" s="29" t="str">
        <f t="shared" ref="O260:O323" si="152">IF(G260="Y", (L260*4),(""))</f>
        <v/>
      </c>
      <c r="P260" s="15"/>
    </row>
    <row r="261" spans="1:16" x14ac:dyDescent="0.45">
      <c r="A261" s="28"/>
      <c r="E261" s="29" t="str">
        <f t="shared" si="148"/>
        <v/>
      </c>
      <c r="H261" s="15"/>
      <c r="I261" s="15"/>
      <c r="J261" s="15"/>
      <c r="K261" s="15"/>
      <c r="L261" s="29" t="str">
        <f t="shared" si="149"/>
        <v/>
      </c>
      <c r="M261" s="29" t="str">
        <f t="shared" si="150"/>
        <v/>
      </c>
      <c r="N261" s="29" t="str">
        <f t="shared" si="151"/>
        <v/>
      </c>
      <c r="O261" s="29" t="str">
        <f t="shared" si="152"/>
        <v/>
      </c>
      <c r="P261" s="15"/>
    </row>
    <row r="262" spans="1:16" x14ac:dyDescent="0.45">
      <c r="A262" s="28"/>
      <c r="E262" s="29" t="str">
        <f t="shared" si="148"/>
        <v/>
      </c>
      <c r="H262" s="15"/>
      <c r="I262" s="15"/>
      <c r="J262" s="15"/>
      <c r="K262" s="15"/>
      <c r="L262" s="29" t="str">
        <f t="shared" si="149"/>
        <v/>
      </c>
      <c r="M262" s="29" t="str">
        <f t="shared" si="150"/>
        <v/>
      </c>
      <c r="N262" s="29" t="str">
        <f t="shared" si="151"/>
        <v/>
      </c>
      <c r="O262" s="29" t="str">
        <f t="shared" si="152"/>
        <v/>
      </c>
      <c r="P262" s="15"/>
    </row>
    <row r="263" spans="1:16" x14ac:dyDescent="0.45">
      <c r="A263" s="28"/>
      <c r="E263" s="29" t="str">
        <f t="shared" si="148"/>
        <v/>
      </c>
      <c r="H263" s="15"/>
      <c r="I263" s="15"/>
      <c r="J263" s="15"/>
      <c r="K263" s="15"/>
      <c r="L263" s="29" t="str">
        <f t="shared" si="149"/>
        <v/>
      </c>
      <c r="M263" s="29" t="str">
        <f t="shared" si="150"/>
        <v/>
      </c>
      <c r="N263" s="29" t="str">
        <f t="shared" si="151"/>
        <v/>
      </c>
      <c r="O263" s="29" t="str">
        <f t="shared" si="152"/>
        <v/>
      </c>
      <c r="P263" s="15"/>
    </row>
    <row r="264" spans="1:16" x14ac:dyDescent="0.45">
      <c r="A264" s="28"/>
      <c r="E264" s="29" t="str">
        <f t="shared" si="148"/>
        <v/>
      </c>
      <c r="H264" s="15"/>
      <c r="I264" s="15"/>
      <c r="J264" s="15"/>
      <c r="K264" s="15"/>
      <c r="L264" s="29" t="str">
        <f t="shared" si="149"/>
        <v/>
      </c>
      <c r="M264" s="29" t="str">
        <f t="shared" si="150"/>
        <v/>
      </c>
      <c r="N264" s="29" t="str">
        <f t="shared" si="151"/>
        <v/>
      </c>
      <c r="O264" s="29" t="str">
        <f t="shared" si="152"/>
        <v/>
      </c>
      <c r="P264" s="15"/>
    </row>
    <row r="265" spans="1:16" x14ac:dyDescent="0.45">
      <c r="A265" s="28"/>
      <c r="E265" s="29" t="str">
        <f t="shared" si="148"/>
        <v/>
      </c>
      <c r="H265" s="15"/>
      <c r="I265" s="15"/>
      <c r="J265" s="15"/>
      <c r="K265" s="15"/>
      <c r="L265" s="29" t="str">
        <f t="shared" si="149"/>
        <v/>
      </c>
      <c r="M265" s="29" t="str">
        <f t="shared" si="150"/>
        <v/>
      </c>
      <c r="N265" s="29" t="str">
        <f t="shared" si="151"/>
        <v/>
      </c>
      <c r="O265" s="29" t="str">
        <f t="shared" si="152"/>
        <v/>
      </c>
      <c r="P265" s="15"/>
    </row>
    <row r="266" spans="1:16" x14ac:dyDescent="0.45">
      <c r="A266" s="28"/>
      <c r="E266" s="29" t="str">
        <f t="shared" si="148"/>
        <v/>
      </c>
      <c r="H266" s="15"/>
      <c r="I266" s="15"/>
      <c r="J266" s="15"/>
      <c r="K266" s="15"/>
      <c r="L266" s="29" t="str">
        <f t="shared" si="149"/>
        <v/>
      </c>
      <c r="M266" s="29" t="str">
        <f t="shared" si="150"/>
        <v/>
      </c>
      <c r="N266" s="29" t="str">
        <f t="shared" si="151"/>
        <v/>
      </c>
      <c r="O266" s="29" t="str">
        <f t="shared" si="152"/>
        <v/>
      </c>
      <c r="P266" s="15"/>
    </row>
    <row r="267" spans="1:16" x14ac:dyDescent="0.45">
      <c r="A267" s="28"/>
      <c r="E267" s="29" t="str">
        <f t="shared" si="148"/>
        <v/>
      </c>
      <c r="H267" s="15"/>
      <c r="I267" s="15"/>
      <c r="J267" s="15"/>
      <c r="K267" s="15"/>
      <c r="L267" s="29" t="str">
        <f t="shared" si="149"/>
        <v/>
      </c>
      <c r="M267" s="29" t="str">
        <f t="shared" si="150"/>
        <v/>
      </c>
      <c r="N267" s="29" t="str">
        <f t="shared" si="151"/>
        <v/>
      </c>
      <c r="O267" s="29" t="str">
        <f t="shared" si="152"/>
        <v/>
      </c>
      <c r="P267" s="15"/>
    </row>
    <row r="268" spans="1:16" x14ac:dyDescent="0.45">
      <c r="A268" s="28"/>
      <c r="E268" s="29" t="str">
        <f t="shared" si="148"/>
        <v/>
      </c>
      <c r="H268" s="15"/>
      <c r="I268" s="15"/>
      <c r="J268" s="15"/>
      <c r="K268" s="15"/>
      <c r="L268" s="29" t="str">
        <f t="shared" si="149"/>
        <v/>
      </c>
      <c r="M268" s="29" t="str">
        <f t="shared" si="150"/>
        <v/>
      </c>
      <c r="N268" s="29" t="str">
        <f t="shared" si="151"/>
        <v/>
      </c>
      <c r="O268" s="29" t="str">
        <f t="shared" si="152"/>
        <v/>
      </c>
      <c r="P268" s="15"/>
    </row>
    <row r="269" spans="1:16" x14ac:dyDescent="0.45">
      <c r="A269" s="28"/>
      <c r="E269" s="29" t="str">
        <f t="shared" si="148"/>
        <v/>
      </c>
      <c r="H269" s="15"/>
      <c r="I269" s="15"/>
      <c r="J269" s="15"/>
      <c r="K269" s="15"/>
      <c r="L269" s="29" t="str">
        <f t="shared" si="149"/>
        <v/>
      </c>
      <c r="M269" s="29" t="str">
        <f t="shared" si="150"/>
        <v/>
      </c>
      <c r="N269" s="29" t="str">
        <f t="shared" si="151"/>
        <v/>
      </c>
      <c r="O269" s="29" t="str">
        <f t="shared" si="152"/>
        <v/>
      </c>
      <c r="P269" s="15"/>
    </row>
    <row r="270" spans="1:16" x14ac:dyDescent="0.45">
      <c r="A270" s="28"/>
      <c r="E270" s="29" t="str">
        <f t="shared" si="148"/>
        <v/>
      </c>
      <c r="H270" s="15"/>
      <c r="I270" s="15"/>
      <c r="J270" s="15"/>
      <c r="K270" s="15"/>
      <c r="L270" s="29" t="str">
        <f t="shared" si="149"/>
        <v/>
      </c>
      <c r="M270" s="29" t="str">
        <f t="shared" si="150"/>
        <v/>
      </c>
      <c r="N270" s="29" t="str">
        <f t="shared" si="151"/>
        <v/>
      </c>
      <c r="O270" s="29" t="str">
        <f t="shared" si="152"/>
        <v/>
      </c>
      <c r="P270" s="15"/>
    </row>
    <row r="271" spans="1:16" x14ac:dyDescent="0.45">
      <c r="A271" s="28"/>
      <c r="E271" s="29" t="str">
        <f t="shared" si="148"/>
        <v/>
      </c>
      <c r="H271" s="15"/>
      <c r="I271" s="15"/>
      <c r="J271" s="15"/>
      <c r="K271" s="15"/>
      <c r="L271" s="29" t="str">
        <f t="shared" si="149"/>
        <v/>
      </c>
      <c r="M271" s="29" t="str">
        <f t="shared" si="150"/>
        <v/>
      </c>
      <c r="N271" s="29" t="str">
        <f t="shared" si="151"/>
        <v/>
      </c>
      <c r="O271" s="29" t="str">
        <f t="shared" si="152"/>
        <v/>
      </c>
      <c r="P271" s="15"/>
    </row>
    <row r="272" spans="1:16" x14ac:dyDescent="0.45">
      <c r="A272" s="28"/>
      <c r="E272" s="29" t="str">
        <f t="shared" si="148"/>
        <v/>
      </c>
      <c r="H272" s="15"/>
      <c r="I272" s="15"/>
      <c r="J272" s="15"/>
      <c r="K272" s="15"/>
      <c r="L272" s="29" t="str">
        <f t="shared" si="149"/>
        <v/>
      </c>
      <c r="M272" s="29" t="str">
        <f t="shared" si="150"/>
        <v/>
      </c>
      <c r="N272" s="29" t="str">
        <f t="shared" si="151"/>
        <v/>
      </c>
      <c r="O272" s="29" t="str">
        <f t="shared" si="152"/>
        <v/>
      </c>
      <c r="P272" s="15"/>
    </row>
    <row r="273" spans="1:16" x14ac:dyDescent="0.45">
      <c r="A273" s="28"/>
      <c r="E273" s="29" t="str">
        <f t="shared" si="148"/>
        <v/>
      </c>
      <c r="H273" s="15"/>
      <c r="I273" s="15"/>
      <c r="J273" s="15"/>
      <c r="K273" s="15"/>
      <c r="L273" s="29" t="str">
        <f t="shared" si="149"/>
        <v/>
      </c>
      <c r="M273" s="29" t="str">
        <f t="shared" si="150"/>
        <v/>
      </c>
      <c r="N273" s="29" t="str">
        <f t="shared" si="151"/>
        <v/>
      </c>
      <c r="O273" s="29" t="str">
        <f t="shared" si="152"/>
        <v/>
      </c>
      <c r="P273" s="15"/>
    </row>
    <row r="274" spans="1:16" x14ac:dyDescent="0.45">
      <c r="A274" s="28"/>
      <c r="E274" s="29" t="str">
        <f t="shared" si="148"/>
        <v/>
      </c>
      <c r="H274" s="15"/>
      <c r="I274" s="15"/>
      <c r="J274" s="15"/>
      <c r="K274" s="15"/>
      <c r="L274" s="29" t="str">
        <f t="shared" si="149"/>
        <v/>
      </c>
      <c r="M274" s="29" t="str">
        <f t="shared" si="150"/>
        <v/>
      </c>
      <c r="N274" s="29" t="str">
        <f t="shared" si="151"/>
        <v/>
      </c>
      <c r="O274" s="29" t="str">
        <f t="shared" si="152"/>
        <v/>
      </c>
      <c r="P274" s="15"/>
    </row>
    <row r="275" spans="1:16" x14ac:dyDescent="0.45">
      <c r="A275" s="28"/>
      <c r="E275" s="29" t="str">
        <f t="shared" si="148"/>
        <v/>
      </c>
      <c r="H275" s="15"/>
      <c r="I275" s="15"/>
      <c r="J275" s="15"/>
      <c r="K275" s="15"/>
      <c r="L275" s="29" t="str">
        <f t="shared" si="149"/>
        <v/>
      </c>
      <c r="M275" s="29" t="str">
        <f t="shared" si="150"/>
        <v/>
      </c>
      <c r="N275" s="29" t="str">
        <f t="shared" si="151"/>
        <v/>
      </c>
      <c r="O275" s="29" t="str">
        <f t="shared" si="152"/>
        <v/>
      </c>
      <c r="P275" s="15"/>
    </row>
    <row r="276" spans="1:16" x14ac:dyDescent="0.45">
      <c r="A276" s="28"/>
      <c r="E276" s="29" t="str">
        <f t="shared" si="148"/>
        <v/>
      </c>
      <c r="H276" s="15"/>
      <c r="I276" s="15"/>
      <c r="J276" s="15"/>
      <c r="K276" s="15"/>
      <c r="L276" s="29" t="str">
        <f t="shared" si="149"/>
        <v/>
      </c>
      <c r="M276" s="29" t="str">
        <f t="shared" si="150"/>
        <v/>
      </c>
      <c r="N276" s="29" t="str">
        <f t="shared" si="151"/>
        <v/>
      </c>
      <c r="O276" s="29" t="str">
        <f t="shared" si="152"/>
        <v/>
      </c>
      <c r="P276" s="15"/>
    </row>
    <row r="277" spans="1:16" x14ac:dyDescent="0.45">
      <c r="A277" s="28"/>
      <c r="E277" s="29" t="str">
        <f t="shared" si="148"/>
        <v/>
      </c>
      <c r="H277" s="15"/>
      <c r="I277" s="15"/>
      <c r="J277" s="15"/>
      <c r="K277" s="15"/>
      <c r="L277" s="29" t="str">
        <f t="shared" si="149"/>
        <v/>
      </c>
      <c r="M277" s="29" t="str">
        <f t="shared" si="150"/>
        <v/>
      </c>
      <c r="N277" s="29" t="str">
        <f t="shared" si="151"/>
        <v/>
      </c>
      <c r="O277" s="29" t="str">
        <f t="shared" si="152"/>
        <v/>
      </c>
      <c r="P277" s="15"/>
    </row>
    <row r="278" spans="1:16" x14ac:dyDescent="0.45">
      <c r="A278" s="28"/>
      <c r="E278" s="29" t="str">
        <f t="shared" si="148"/>
        <v/>
      </c>
      <c r="H278" s="15"/>
      <c r="I278" s="15"/>
      <c r="J278" s="15"/>
      <c r="K278" s="15"/>
      <c r="L278" s="29" t="str">
        <f t="shared" si="149"/>
        <v/>
      </c>
      <c r="M278" s="29" t="str">
        <f t="shared" si="150"/>
        <v/>
      </c>
      <c r="N278" s="29" t="str">
        <f t="shared" si="151"/>
        <v/>
      </c>
      <c r="O278" s="29" t="str">
        <f t="shared" si="152"/>
        <v/>
      </c>
      <c r="P278" s="15"/>
    </row>
    <row r="279" spans="1:16" x14ac:dyDescent="0.45">
      <c r="A279" s="28"/>
      <c r="E279" s="29" t="str">
        <f t="shared" si="148"/>
        <v/>
      </c>
      <c r="H279" s="15"/>
      <c r="I279" s="15"/>
      <c r="J279" s="15"/>
      <c r="K279" s="15"/>
      <c r="L279" s="29" t="str">
        <f t="shared" si="149"/>
        <v/>
      </c>
      <c r="M279" s="29" t="str">
        <f t="shared" si="150"/>
        <v/>
      </c>
      <c r="N279" s="29" t="str">
        <f t="shared" si="151"/>
        <v/>
      </c>
      <c r="O279" s="29" t="str">
        <f t="shared" si="152"/>
        <v/>
      </c>
      <c r="P279" s="15"/>
    </row>
    <row r="280" spans="1:16" x14ac:dyDescent="0.45">
      <c r="A280" s="28"/>
      <c r="E280" s="29" t="str">
        <f t="shared" si="148"/>
        <v/>
      </c>
      <c r="H280" s="15"/>
      <c r="I280" s="15"/>
      <c r="J280" s="15"/>
      <c r="K280" s="15"/>
      <c r="L280" s="29" t="str">
        <f t="shared" si="149"/>
        <v/>
      </c>
      <c r="M280" s="29" t="str">
        <f t="shared" si="150"/>
        <v/>
      </c>
      <c r="N280" s="29" t="str">
        <f t="shared" si="151"/>
        <v/>
      </c>
      <c r="O280" s="29" t="str">
        <f t="shared" si="152"/>
        <v/>
      </c>
      <c r="P280" s="15"/>
    </row>
    <row r="281" spans="1:16" x14ac:dyDescent="0.45">
      <c r="A281" s="28"/>
      <c r="E281" s="29" t="str">
        <f t="shared" si="148"/>
        <v/>
      </c>
      <c r="H281" s="15"/>
      <c r="I281" s="15"/>
      <c r="J281" s="15"/>
      <c r="K281" s="15"/>
      <c r="L281" s="29" t="str">
        <f t="shared" si="149"/>
        <v/>
      </c>
      <c r="M281" s="29" t="str">
        <f t="shared" si="150"/>
        <v/>
      </c>
      <c r="N281" s="29" t="str">
        <f t="shared" si="151"/>
        <v/>
      </c>
      <c r="O281" s="29" t="str">
        <f t="shared" si="152"/>
        <v/>
      </c>
      <c r="P281" s="15"/>
    </row>
    <row r="282" spans="1:16" x14ac:dyDescent="0.45">
      <c r="A282" s="28"/>
      <c r="E282" s="29" t="str">
        <f t="shared" si="148"/>
        <v/>
      </c>
      <c r="H282" s="15"/>
      <c r="I282" s="15"/>
      <c r="J282" s="15"/>
      <c r="K282" s="15"/>
      <c r="L282" s="29" t="str">
        <f t="shared" si="149"/>
        <v/>
      </c>
      <c r="M282" s="29" t="str">
        <f t="shared" si="150"/>
        <v/>
      </c>
      <c r="N282" s="29" t="str">
        <f t="shared" si="151"/>
        <v/>
      </c>
      <c r="O282" s="29" t="str">
        <f t="shared" si="152"/>
        <v/>
      </c>
      <c r="P282" s="15"/>
    </row>
    <row r="283" spans="1:16" x14ac:dyDescent="0.45">
      <c r="A283" s="28"/>
      <c r="E283" s="29" t="str">
        <f t="shared" si="148"/>
        <v/>
      </c>
      <c r="H283" s="15"/>
      <c r="I283" s="15"/>
      <c r="J283" s="15"/>
      <c r="K283" s="15"/>
      <c r="L283" s="29" t="str">
        <f t="shared" si="149"/>
        <v/>
      </c>
      <c r="M283" s="29" t="str">
        <f t="shared" si="150"/>
        <v/>
      </c>
      <c r="N283" s="29" t="str">
        <f t="shared" si="151"/>
        <v/>
      </c>
      <c r="O283" s="29" t="str">
        <f t="shared" si="152"/>
        <v/>
      </c>
      <c r="P283" s="15"/>
    </row>
    <row r="284" spans="1:16" x14ac:dyDescent="0.45">
      <c r="A284" s="28"/>
      <c r="E284" s="29" t="str">
        <f t="shared" si="148"/>
        <v/>
      </c>
      <c r="H284" s="15"/>
      <c r="I284" s="15"/>
      <c r="J284" s="15"/>
      <c r="K284" s="15"/>
      <c r="L284" s="29" t="str">
        <f t="shared" si="149"/>
        <v/>
      </c>
      <c r="M284" s="29" t="str">
        <f t="shared" si="150"/>
        <v/>
      </c>
      <c r="N284" s="29" t="str">
        <f t="shared" si="151"/>
        <v/>
      </c>
      <c r="O284" s="29" t="str">
        <f t="shared" si="152"/>
        <v/>
      </c>
      <c r="P284" s="15"/>
    </row>
    <row r="285" spans="1:16" x14ac:dyDescent="0.45">
      <c r="A285" s="28"/>
      <c r="E285" s="29" t="str">
        <f t="shared" si="148"/>
        <v/>
      </c>
      <c r="H285" s="15"/>
      <c r="I285" s="15"/>
      <c r="J285" s="15"/>
      <c r="K285" s="15"/>
      <c r="L285" s="29" t="str">
        <f t="shared" si="149"/>
        <v/>
      </c>
      <c r="M285" s="29" t="str">
        <f t="shared" si="150"/>
        <v/>
      </c>
      <c r="N285" s="29" t="str">
        <f t="shared" si="151"/>
        <v/>
      </c>
      <c r="O285" s="29" t="str">
        <f t="shared" si="152"/>
        <v/>
      </c>
      <c r="P285" s="15"/>
    </row>
    <row r="286" spans="1:16" x14ac:dyDescent="0.45">
      <c r="A286" s="28"/>
      <c r="E286" s="29" t="str">
        <f t="shared" si="148"/>
        <v/>
      </c>
      <c r="H286" s="15"/>
      <c r="I286" s="15"/>
      <c r="J286" s="15"/>
      <c r="K286" s="15"/>
      <c r="L286" s="29" t="str">
        <f t="shared" si="149"/>
        <v/>
      </c>
      <c r="M286" s="29" t="str">
        <f t="shared" si="150"/>
        <v/>
      </c>
      <c r="N286" s="29" t="str">
        <f t="shared" si="151"/>
        <v/>
      </c>
      <c r="O286" s="29" t="str">
        <f t="shared" si="152"/>
        <v/>
      </c>
      <c r="P286" s="15"/>
    </row>
    <row r="287" spans="1:16" x14ac:dyDescent="0.45">
      <c r="A287" s="28"/>
      <c r="E287" s="29" t="str">
        <f t="shared" si="148"/>
        <v/>
      </c>
      <c r="H287" s="15"/>
      <c r="I287" s="15"/>
      <c r="J287" s="15"/>
      <c r="K287" s="15"/>
      <c r="L287" s="29" t="str">
        <f t="shared" si="149"/>
        <v/>
      </c>
      <c r="M287" s="29" t="str">
        <f t="shared" si="150"/>
        <v/>
      </c>
      <c r="N287" s="29" t="str">
        <f t="shared" si="151"/>
        <v/>
      </c>
      <c r="O287" s="29" t="str">
        <f t="shared" si="152"/>
        <v/>
      </c>
      <c r="P287" s="15"/>
    </row>
    <row r="288" spans="1:16" x14ac:dyDescent="0.45">
      <c r="A288" s="28"/>
      <c r="E288" s="29" t="str">
        <f t="shared" si="148"/>
        <v/>
      </c>
      <c r="H288" s="15"/>
      <c r="I288" s="15"/>
      <c r="J288" s="15"/>
      <c r="K288" s="15"/>
      <c r="L288" s="29" t="str">
        <f t="shared" si="149"/>
        <v/>
      </c>
      <c r="M288" s="29" t="str">
        <f t="shared" si="150"/>
        <v/>
      </c>
      <c r="N288" s="29" t="str">
        <f t="shared" si="151"/>
        <v/>
      </c>
      <c r="O288" s="29" t="str">
        <f t="shared" si="152"/>
        <v/>
      </c>
      <c r="P288" s="15"/>
    </row>
    <row r="289" spans="1:16" x14ac:dyDescent="0.45">
      <c r="A289" s="28"/>
      <c r="E289" s="29" t="str">
        <f t="shared" si="148"/>
        <v/>
      </c>
      <c r="H289" s="15"/>
      <c r="I289" s="15"/>
      <c r="J289" s="15"/>
      <c r="K289" s="15"/>
      <c r="L289" s="29" t="str">
        <f t="shared" si="149"/>
        <v/>
      </c>
      <c r="M289" s="29" t="str">
        <f t="shared" si="150"/>
        <v/>
      </c>
      <c r="N289" s="29" t="str">
        <f t="shared" si="151"/>
        <v/>
      </c>
      <c r="O289" s="29" t="str">
        <f t="shared" si="152"/>
        <v/>
      </c>
      <c r="P289" s="15"/>
    </row>
    <row r="290" spans="1:16" x14ac:dyDescent="0.45">
      <c r="A290" s="28"/>
      <c r="E290" s="29" t="str">
        <f t="shared" si="148"/>
        <v/>
      </c>
      <c r="H290" s="15"/>
      <c r="I290" s="15"/>
      <c r="J290" s="15"/>
      <c r="K290" s="15"/>
      <c r="L290" s="29" t="str">
        <f t="shared" si="149"/>
        <v/>
      </c>
      <c r="M290" s="29" t="str">
        <f t="shared" si="150"/>
        <v/>
      </c>
      <c r="N290" s="29" t="str">
        <f t="shared" si="151"/>
        <v/>
      </c>
      <c r="O290" s="29" t="str">
        <f t="shared" si="152"/>
        <v/>
      </c>
      <c r="P290" s="15"/>
    </row>
    <row r="291" spans="1:16" x14ac:dyDescent="0.45">
      <c r="A291" s="28"/>
      <c r="E291" s="29" t="str">
        <f t="shared" si="148"/>
        <v/>
      </c>
      <c r="H291" s="15"/>
      <c r="I291" s="15"/>
      <c r="J291" s="15"/>
      <c r="K291" s="15"/>
      <c r="L291" s="29" t="str">
        <f t="shared" si="149"/>
        <v/>
      </c>
      <c r="M291" s="29" t="str">
        <f t="shared" si="150"/>
        <v/>
      </c>
      <c r="N291" s="29" t="str">
        <f t="shared" si="151"/>
        <v/>
      </c>
      <c r="O291" s="29" t="str">
        <f t="shared" si="152"/>
        <v/>
      </c>
      <c r="P291" s="15"/>
    </row>
    <row r="292" spans="1:16" x14ac:dyDescent="0.45">
      <c r="A292" s="28"/>
      <c r="E292" s="29" t="str">
        <f t="shared" si="148"/>
        <v/>
      </c>
      <c r="H292" s="15"/>
      <c r="I292" s="15"/>
      <c r="J292" s="15"/>
      <c r="K292" s="15"/>
      <c r="L292" s="29" t="str">
        <f t="shared" si="149"/>
        <v/>
      </c>
      <c r="M292" s="29" t="str">
        <f t="shared" si="150"/>
        <v/>
      </c>
      <c r="N292" s="29" t="str">
        <f t="shared" si="151"/>
        <v/>
      </c>
      <c r="O292" s="29" t="str">
        <f t="shared" si="152"/>
        <v/>
      </c>
      <c r="P292" s="15"/>
    </row>
    <row r="293" spans="1:16" x14ac:dyDescent="0.45">
      <c r="A293" s="28"/>
      <c r="E293" s="29" t="str">
        <f t="shared" si="148"/>
        <v/>
      </c>
      <c r="H293" s="15"/>
      <c r="I293" s="15"/>
      <c r="J293" s="15"/>
      <c r="K293" s="15"/>
      <c r="L293" s="29" t="str">
        <f t="shared" si="149"/>
        <v/>
      </c>
      <c r="M293" s="29" t="str">
        <f t="shared" si="150"/>
        <v/>
      </c>
      <c r="N293" s="29" t="str">
        <f t="shared" si="151"/>
        <v/>
      </c>
      <c r="O293" s="29" t="str">
        <f t="shared" si="152"/>
        <v/>
      </c>
      <c r="P293" s="15"/>
    </row>
    <row r="294" spans="1:16" x14ac:dyDescent="0.45">
      <c r="A294" s="28"/>
      <c r="E294" s="29" t="str">
        <f t="shared" si="148"/>
        <v/>
      </c>
      <c r="H294" s="15"/>
      <c r="I294" s="15"/>
      <c r="J294" s="15"/>
      <c r="K294" s="15"/>
      <c r="L294" s="29" t="str">
        <f t="shared" si="149"/>
        <v/>
      </c>
      <c r="M294" s="29" t="str">
        <f t="shared" si="150"/>
        <v/>
      </c>
      <c r="N294" s="29" t="str">
        <f t="shared" si="151"/>
        <v/>
      </c>
      <c r="O294" s="29" t="str">
        <f t="shared" si="152"/>
        <v/>
      </c>
      <c r="P294" s="15"/>
    </row>
    <row r="295" spans="1:16" x14ac:dyDescent="0.45">
      <c r="A295" s="28"/>
      <c r="E295" s="29" t="str">
        <f t="shared" si="148"/>
        <v/>
      </c>
      <c r="H295" s="15"/>
      <c r="I295" s="15"/>
      <c r="J295" s="15"/>
      <c r="K295" s="15"/>
      <c r="L295" s="29" t="str">
        <f t="shared" si="149"/>
        <v/>
      </c>
      <c r="M295" s="29" t="str">
        <f t="shared" si="150"/>
        <v/>
      </c>
      <c r="N295" s="29" t="str">
        <f t="shared" si="151"/>
        <v/>
      </c>
      <c r="O295" s="29" t="str">
        <f t="shared" si="152"/>
        <v/>
      </c>
      <c r="P295" s="15"/>
    </row>
    <row r="296" spans="1:16" x14ac:dyDescent="0.45">
      <c r="A296" s="28"/>
      <c r="E296" s="29" t="str">
        <f t="shared" si="148"/>
        <v/>
      </c>
      <c r="H296" s="15"/>
      <c r="I296" s="15"/>
      <c r="J296" s="15"/>
      <c r="K296" s="15"/>
      <c r="L296" s="29" t="str">
        <f t="shared" si="149"/>
        <v/>
      </c>
      <c r="M296" s="29" t="str">
        <f t="shared" si="150"/>
        <v/>
      </c>
      <c r="N296" s="29" t="str">
        <f t="shared" si="151"/>
        <v/>
      </c>
      <c r="O296" s="29" t="str">
        <f t="shared" si="152"/>
        <v/>
      </c>
      <c r="P296" s="15"/>
    </row>
    <row r="297" spans="1:16" x14ac:dyDescent="0.45">
      <c r="A297" s="28"/>
      <c r="E297" s="29" t="str">
        <f t="shared" si="148"/>
        <v/>
      </c>
      <c r="H297" s="15"/>
      <c r="I297" s="15"/>
      <c r="J297" s="15"/>
      <c r="K297" s="15"/>
      <c r="L297" s="29" t="str">
        <f t="shared" si="149"/>
        <v/>
      </c>
      <c r="M297" s="29" t="str">
        <f t="shared" si="150"/>
        <v/>
      </c>
      <c r="N297" s="29" t="str">
        <f t="shared" si="151"/>
        <v/>
      </c>
      <c r="O297" s="29" t="str">
        <f t="shared" si="152"/>
        <v/>
      </c>
      <c r="P297" s="15"/>
    </row>
    <row r="298" spans="1:16" x14ac:dyDescent="0.45">
      <c r="A298" s="28"/>
      <c r="E298" s="29" t="str">
        <f t="shared" si="148"/>
        <v/>
      </c>
      <c r="H298" s="15"/>
      <c r="I298" s="15"/>
      <c r="J298" s="15"/>
      <c r="K298" s="15"/>
      <c r="L298" s="29" t="str">
        <f t="shared" si="149"/>
        <v/>
      </c>
      <c r="M298" s="29" t="str">
        <f t="shared" si="150"/>
        <v/>
      </c>
      <c r="N298" s="29" t="str">
        <f t="shared" si="151"/>
        <v/>
      </c>
      <c r="O298" s="29" t="str">
        <f t="shared" si="152"/>
        <v/>
      </c>
      <c r="P298" s="15"/>
    </row>
    <row r="299" spans="1:16" x14ac:dyDescent="0.45">
      <c r="A299" s="28"/>
      <c r="E299" s="29" t="str">
        <f t="shared" si="148"/>
        <v/>
      </c>
      <c r="H299" s="15"/>
      <c r="I299" s="15"/>
      <c r="J299" s="15"/>
      <c r="K299" s="15"/>
      <c r="L299" s="29" t="str">
        <f t="shared" si="149"/>
        <v/>
      </c>
      <c r="M299" s="29" t="str">
        <f t="shared" si="150"/>
        <v/>
      </c>
      <c r="N299" s="29" t="str">
        <f t="shared" si="151"/>
        <v/>
      </c>
      <c r="O299" s="29" t="str">
        <f t="shared" si="152"/>
        <v/>
      </c>
      <c r="P299" s="15"/>
    </row>
    <row r="300" spans="1:16" x14ac:dyDescent="0.45">
      <c r="A300" s="28"/>
      <c r="E300" s="29" t="str">
        <f t="shared" si="148"/>
        <v/>
      </c>
      <c r="H300" s="15"/>
      <c r="I300" s="15"/>
      <c r="J300" s="15"/>
      <c r="K300" s="15"/>
      <c r="L300" s="29" t="str">
        <f t="shared" si="149"/>
        <v/>
      </c>
      <c r="M300" s="29" t="str">
        <f t="shared" si="150"/>
        <v/>
      </c>
      <c r="N300" s="29" t="str">
        <f t="shared" si="151"/>
        <v/>
      </c>
      <c r="O300" s="29" t="str">
        <f t="shared" si="152"/>
        <v/>
      </c>
      <c r="P300" s="15"/>
    </row>
    <row r="301" spans="1:16" x14ac:dyDescent="0.45">
      <c r="A301" s="28"/>
      <c r="E301" s="29" t="str">
        <f t="shared" si="148"/>
        <v/>
      </c>
      <c r="H301" s="15"/>
      <c r="I301" s="15"/>
      <c r="J301" s="15"/>
      <c r="K301" s="15"/>
      <c r="L301" s="29" t="str">
        <f t="shared" si="149"/>
        <v/>
      </c>
      <c r="M301" s="29" t="str">
        <f t="shared" si="150"/>
        <v/>
      </c>
      <c r="N301" s="29" t="str">
        <f t="shared" si="151"/>
        <v/>
      </c>
      <c r="O301" s="29" t="str">
        <f t="shared" si="152"/>
        <v/>
      </c>
      <c r="P301" s="15"/>
    </row>
    <row r="302" spans="1:16" x14ac:dyDescent="0.45">
      <c r="A302" s="28"/>
      <c r="E302" s="29" t="str">
        <f t="shared" si="148"/>
        <v/>
      </c>
      <c r="H302" s="15"/>
      <c r="I302" s="15"/>
      <c r="J302" s="15"/>
      <c r="K302" s="15"/>
      <c r="L302" s="29" t="str">
        <f t="shared" si="149"/>
        <v/>
      </c>
      <c r="M302" s="29" t="str">
        <f t="shared" si="150"/>
        <v/>
      </c>
      <c r="N302" s="29" t="str">
        <f t="shared" si="151"/>
        <v/>
      </c>
      <c r="O302" s="29" t="str">
        <f t="shared" si="152"/>
        <v/>
      </c>
      <c r="P302" s="15"/>
    </row>
    <row r="303" spans="1:16" x14ac:dyDescent="0.45">
      <c r="A303" s="28"/>
      <c r="E303" s="29" t="str">
        <f t="shared" si="148"/>
        <v/>
      </c>
      <c r="H303" s="15"/>
      <c r="I303" s="15"/>
      <c r="J303" s="15"/>
      <c r="K303" s="15"/>
      <c r="L303" s="29" t="str">
        <f t="shared" si="149"/>
        <v/>
      </c>
      <c r="M303" s="29" t="str">
        <f t="shared" si="150"/>
        <v/>
      </c>
      <c r="N303" s="29" t="str">
        <f t="shared" si="151"/>
        <v/>
      </c>
      <c r="O303" s="29" t="str">
        <f t="shared" si="152"/>
        <v/>
      </c>
      <c r="P303" s="15"/>
    </row>
    <row r="304" spans="1:16" x14ac:dyDescent="0.45">
      <c r="A304" s="28"/>
      <c r="E304" s="29" t="str">
        <f t="shared" si="148"/>
        <v/>
      </c>
      <c r="H304" s="15"/>
      <c r="I304" s="15"/>
      <c r="J304" s="15"/>
      <c r="K304" s="15"/>
      <c r="L304" s="29" t="str">
        <f t="shared" si="149"/>
        <v/>
      </c>
      <c r="M304" s="29" t="str">
        <f t="shared" si="150"/>
        <v/>
      </c>
      <c r="N304" s="29" t="str">
        <f t="shared" si="151"/>
        <v/>
      </c>
      <c r="O304" s="29" t="str">
        <f t="shared" si="152"/>
        <v/>
      </c>
      <c r="P304" s="15"/>
    </row>
    <row r="305" spans="1:16" x14ac:dyDescent="0.45">
      <c r="A305" s="28"/>
      <c r="E305" s="29" t="str">
        <f t="shared" si="148"/>
        <v/>
      </c>
      <c r="H305" s="15"/>
      <c r="I305" s="15"/>
      <c r="J305" s="15"/>
      <c r="K305" s="15"/>
      <c r="L305" s="29" t="str">
        <f t="shared" si="149"/>
        <v/>
      </c>
      <c r="M305" s="29" t="str">
        <f t="shared" si="150"/>
        <v/>
      </c>
      <c r="N305" s="29" t="str">
        <f t="shared" si="151"/>
        <v/>
      </c>
      <c r="O305" s="29" t="str">
        <f t="shared" si="152"/>
        <v/>
      </c>
      <c r="P305" s="15"/>
    </row>
    <row r="306" spans="1:16" x14ac:dyDescent="0.45">
      <c r="A306" s="28"/>
      <c r="E306" s="29" t="str">
        <f t="shared" si="148"/>
        <v/>
      </c>
      <c r="H306" s="15"/>
      <c r="I306" s="15"/>
      <c r="J306" s="15"/>
      <c r="K306" s="15"/>
      <c r="L306" s="29" t="str">
        <f t="shared" si="149"/>
        <v/>
      </c>
      <c r="M306" s="29" t="str">
        <f t="shared" si="150"/>
        <v/>
      </c>
      <c r="N306" s="29" t="str">
        <f t="shared" si="151"/>
        <v/>
      </c>
      <c r="O306" s="29" t="str">
        <f t="shared" si="152"/>
        <v/>
      </c>
      <c r="P306" s="15"/>
    </row>
    <row r="307" spans="1:16" x14ac:dyDescent="0.45">
      <c r="A307" s="28"/>
      <c r="E307" s="29" t="str">
        <f t="shared" si="148"/>
        <v/>
      </c>
      <c r="H307" s="15"/>
      <c r="I307" s="15"/>
      <c r="J307" s="15"/>
      <c r="K307" s="15"/>
      <c r="L307" s="29" t="str">
        <f t="shared" si="149"/>
        <v/>
      </c>
      <c r="M307" s="29" t="str">
        <f t="shared" si="150"/>
        <v/>
      </c>
      <c r="N307" s="29" t="str">
        <f t="shared" si="151"/>
        <v/>
      </c>
      <c r="O307" s="29" t="str">
        <f t="shared" si="152"/>
        <v/>
      </c>
      <c r="P307" s="15"/>
    </row>
    <row r="308" spans="1:16" x14ac:dyDescent="0.45">
      <c r="A308" s="28"/>
      <c r="E308" s="29" t="str">
        <f t="shared" si="148"/>
        <v/>
      </c>
      <c r="H308" s="15"/>
      <c r="I308" s="15"/>
      <c r="J308" s="15"/>
      <c r="K308" s="15"/>
      <c r="L308" s="29" t="str">
        <f t="shared" si="149"/>
        <v/>
      </c>
      <c r="M308" s="29" t="str">
        <f t="shared" si="150"/>
        <v/>
      </c>
      <c r="N308" s="29" t="str">
        <f t="shared" si="151"/>
        <v/>
      </c>
      <c r="O308" s="29" t="str">
        <f t="shared" si="152"/>
        <v/>
      </c>
      <c r="P308" s="15"/>
    </row>
    <row r="309" spans="1:16" x14ac:dyDescent="0.45">
      <c r="A309" s="28"/>
      <c r="E309" s="29" t="str">
        <f t="shared" si="148"/>
        <v/>
      </c>
      <c r="H309" s="15"/>
      <c r="I309" s="15"/>
      <c r="J309" s="15"/>
      <c r="K309" s="15"/>
      <c r="L309" s="29" t="str">
        <f t="shared" si="149"/>
        <v/>
      </c>
      <c r="M309" s="29" t="str">
        <f t="shared" si="150"/>
        <v/>
      </c>
      <c r="N309" s="29" t="str">
        <f t="shared" si="151"/>
        <v/>
      </c>
      <c r="O309" s="29" t="str">
        <f t="shared" si="152"/>
        <v/>
      </c>
      <c r="P309" s="15"/>
    </row>
    <row r="310" spans="1:16" x14ac:dyDescent="0.45">
      <c r="A310" s="28"/>
      <c r="E310" s="29" t="str">
        <f t="shared" si="148"/>
        <v/>
      </c>
      <c r="H310" s="15"/>
      <c r="I310" s="15"/>
      <c r="J310" s="15"/>
      <c r="K310" s="15"/>
      <c r="L310" s="29" t="str">
        <f t="shared" si="149"/>
        <v/>
      </c>
      <c r="M310" s="29" t="str">
        <f t="shared" si="150"/>
        <v/>
      </c>
      <c r="N310" s="29" t="str">
        <f t="shared" si="151"/>
        <v/>
      </c>
      <c r="O310" s="29" t="str">
        <f t="shared" si="152"/>
        <v/>
      </c>
      <c r="P310" s="15"/>
    </row>
    <row r="311" spans="1:16" x14ac:dyDescent="0.45">
      <c r="A311" s="28"/>
      <c r="E311" s="29" t="str">
        <f t="shared" si="148"/>
        <v/>
      </c>
      <c r="H311" s="15"/>
      <c r="I311" s="15"/>
      <c r="J311" s="15"/>
      <c r="K311" s="15"/>
      <c r="L311" s="29" t="str">
        <f t="shared" si="149"/>
        <v/>
      </c>
      <c r="M311" s="29" t="str">
        <f t="shared" si="150"/>
        <v/>
      </c>
      <c r="N311" s="29" t="str">
        <f t="shared" si="151"/>
        <v/>
      </c>
      <c r="O311" s="29" t="str">
        <f t="shared" si="152"/>
        <v/>
      </c>
      <c r="P311" s="15"/>
    </row>
    <row r="312" spans="1:16" x14ac:dyDescent="0.45">
      <c r="A312" s="28"/>
      <c r="E312" s="29" t="str">
        <f t="shared" si="148"/>
        <v/>
      </c>
      <c r="H312" s="15"/>
      <c r="I312" s="15"/>
      <c r="J312" s="15"/>
      <c r="K312" s="15"/>
      <c r="L312" s="29" t="str">
        <f t="shared" si="149"/>
        <v/>
      </c>
      <c r="M312" s="29" t="str">
        <f t="shared" si="150"/>
        <v/>
      </c>
      <c r="N312" s="29" t="str">
        <f t="shared" si="151"/>
        <v/>
      </c>
      <c r="O312" s="29" t="str">
        <f t="shared" si="152"/>
        <v/>
      </c>
      <c r="P312" s="15"/>
    </row>
    <row r="313" spans="1:16" x14ac:dyDescent="0.45">
      <c r="A313" s="28"/>
      <c r="E313" s="29" t="str">
        <f t="shared" si="148"/>
        <v/>
      </c>
      <c r="H313" s="15"/>
      <c r="I313" s="15"/>
      <c r="J313" s="15"/>
      <c r="K313" s="15"/>
      <c r="L313" s="29" t="str">
        <f t="shared" si="149"/>
        <v/>
      </c>
      <c r="M313" s="29" t="str">
        <f t="shared" si="150"/>
        <v/>
      </c>
      <c r="N313" s="29" t="str">
        <f t="shared" si="151"/>
        <v/>
      </c>
      <c r="O313" s="29" t="str">
        <f t="shared" si="152"/>
        <v/>
      </c>
      <c r="P313" s="15"/>
    </row>
    <row r="314" spans="1:16" x14ac:dyDescent="0.45">
      <c r="A314" s="28"/>
      <c r="E314" s="29" t="str">
        <f t="shared" si="148"/>
        <v/>
      </c>
      <c r="H314" s="15"/>
      <c r="I314" s="15"/>
      <c r="J314" s="15"/>
      <c r="K314" s="15"/>
      <c r="L314" s="29" t="str">
        <f t="shared" si="149"/>
        <v/>
      </c>
      <c r="M314" s="29" t="str">
        <f t="shared" si="150"/>
        <v/>
      </c>
      <c r="N314" s="29" t="str">
        <f t="shared" si="151"/>
        <v/>
      </c>
      <c r="O314" s="29" t="str">
        <f t="shared" si="152"/>
        <v/>
      </c>
      <c r="P314" s="15"/>
    </row>
    <row r="315" spans="1:16" x14ac:dyDescent="0.45">
      <c r="A315" s="28"/>
      <c r="E315" s="29" t="str">
        <f t="shared" si="148"/>
        <v/>
      </c>
      <c r="H315" s="15"/>
      <c r="I315" s="15"/>
      <c r="J315" s="15"/>
      <c r="K315" s="15"/>
      <c r="L315" s="29" t="str">
        <f t="shared" si="149"/>
        <v/>
      </c>
      <c r="M315" s="29" t="str">
        <f t="shared" si="150"/>
        <v/>
      </c>
      <c r="N315" s="29" t="str">
        <f t="shared" si="151"/>
        <v/>
      </c>
      <c r="O315" s="29" t="str">
        <f t="shared" si="152"/>
        <v/>
      </c>
      <c r="P315" s="15"/>
    </row>
    <row r="316" spans="1:16" x14ac:dyDescent="0.45">
      <c r="A316" s="28"/>
      <c r="E316" s="29" t="str">
        <f t="shared" si="148"/>
        <v/>
      </c>
      <c r="H316" s="15"/>
      <c r="I316" s="15"/>
      <c r="J316" s="15"/>
      <c r="K316" s="15"/>
      <c r="L316" s="29" t="str">
        <f t="shared" si="149"/>
        <v/>
      </c>
      <c r="M316" s="29" t="str">
        <f t="shared" si="150"/>
        <v/>
      </c>
      <c r="N316" s="29" t="str">
        <f t="shared" si="151"/>
        <v/>
      </c>
      <c r="O316" s="29" t="str">
        <f t="shared" si="152"/>
        <v/>
      </c>
      <c r="P316" s="15"/>
    </row>
    <row r="317" spans="1:16" x14ac:dyDescent="0.45">
      <c r="A317" s="28"/>
      <c r="E317" s="29" t="str">
        <f t="shared" si="148"/>
        <v/>
      </c>
      <c r="H317" s="15"/>
      <c r="I317" s="15"/>
      <c r="J317" s="15"/>
      <c r="K317" s="15"/>
      <c r="L317" s="29" t="str">
        <f t="shared" si="149"/>
        <v/>
      </c>
      <c r="M317" s="29" t="str">
        <f t="shared" si="150"/>
        <v/>
      </c>
      <c r="N317" s="29" t="str">
        <f t="shared" si="151"/>
        <v/>
      </c>
      <c r="O317" s="29" t="str">
        <f t="shared" si="152"/>
        <v/>
      </c>
      <c r="P317" s="15"/>
    </row>
    <row r="318" spans="1:16" x14ac:dyDescent="0.45">
      <c r="A318" s="28"/>
      <c r="E318" s="29" t="str">
        <f t="shared" si="148"/>
        <v/>
      </c>
      <c r="H318" s="15"/>
      <c r="I318" s="15"/>
      <c r="J318" s="15"/>
      <c r="K318" s="15"/>
      <c r="L318" s="29" t="str">
        <f t="shared" si="149"/>
        <v/>
      </c>
      <c r="M318" s="29" t="str">
        <f t="shared" si="150"/>
        <v/>
      </c>
      <c r="N318" s="29" t="str">
        <f t="shared" si="151"/>
        <v/>
      </c>
      <c r="O318" s="29" t="str">
        <f t="shared" si="152"/>
        <v/>
      </c>
      <c r="P318" s="15"/>
    </row>
    <row r="319" spans="1:16" x14ac:dyDescent="0.45">
      <c r="A319" s="28"/>
      <c r="E319" s="29" t="str">
        <f t="shared" si="148"/>
        <v/>
      </c>
      <c r="H319" s="15"/>
      <c r="I319" s="15"/>
      <c r="J319" s="15"/>
      <c r="K319" s="15"/>
      <c r="L319" s="29" t="str">
        <f t="shared" si="149"/>
        <v/>
      </c>
      <c r="M319" s="29" t="str">
        <f t="shared" si="150"/>
        <v/>
      </c>
      <c r="N319" s="29" t="str">
        <f t="shared" si="151"/>
        <v/>
      </c>
      <c r="O319" s="29" t="str">
        <f t="shared" si="152"/>
        <v/>
      </c>
      <c r="P319" s="15"/>
    </row>
    <row r="320" spans="1:16" x14ac:dyDescent="0.45">
      <c r="A320" s="28"/>
      <c r="E320" s="29" t="str">
        <f t="shared" si="148"/>
        <v/>
      </c>
      <c r="H320" s="15"/>
      <c r="I320" s="15"/>
      <c r="J320" s="15"/>
      <c r="K320" s="15"/>
      <c r="L320" s="29" t="str">
        <f t="shared" si="149"/>
        <v/>
      </c>
      <c r="M320" s="29" t="str">
        <f t="shared" si="150"/>
        <v/>
      </c>
      <c r="N320" s="29" t="str">
        <f t="shared" si="151"/>
        <v/>
      </c>
      <c r="O320" s="29" t="str">
        <f t="shared" si="152"/>
        <v/>
      </c>
      <c r="P320" s="15"/>
    </row>
    <row r="321" spans="1:16" x14ac:dyDescent="0.45">
      <c r="A321" s="28"/>
      <c r="E321" s="29" t="str">
        <f t="shared" si="148"/>
        <v/>
      </c>
      <c r="H321" s="15"/>
      <c r="I321" s="15"/>
      <c r="J321" s="15"/>
      <c r="K321" s="15"/>
      <c r="L321" s="29" t="str">
        <f t="shared" si="149"/>
        <v/>
      </c>
      <c r="M321" s="29" t="str">
        <f t="shared" si="150"/>
        <v/>
      </c>
      <c r="N321" s="29" t="str">
        <f t="shared" si="151"/>
        <v/>
      </c>
      <c r="O321" s="29" t="str">
        <f t="shared" si="152"/>
        <v/>
      </c>
      <c r="P321" s="15"/>
    </row>
    <row r="322" spans="1:16" x14ac:dyDescent="0.45">
      <c r="A322" s="28"/>
      <c r="E322" s="29" t="str">
        <f t="shared" si="148"/>
        <v/>
      </c>
      <c r="H322" s="15"/>
      <c r="I322" s="15"/>
      <c r="J322" s="15"/>
      <c r="K322" s="15"/>
      <c r="L322" s="29" t="str">
        <f t="shared" si="149"/>
        <v/>
      </c>
      <c r="M322" s="29" t="str">
        <f t="shared" si="150"/>
        <v/>
      </c>
      <c r="N322" s="29" t="str">
        <f t="shared" si="151"/>
        <v/>
      </c>
      <c r="O322" s="29" t="str">
        <f t="shared" si="152"/>
        <v/>
      </c>
      <c r="P322" s="15"/>
    </row>
    <row r="323" spans="1:16" x14ac:dyDescent="0.45">
      <c r="A323" s="28"/>
      <c r="E323" s="29" t="str">
        <f t="shared" si="148"/>
        <v/>
      </c>
      <c r="H323" s="15"/>
      <c r="I323" s="15"/>
      <c r="J323" s="15"/>
      <c r="K323" s="15"/>
      <c r="L323" s="29" t="str">
        <f t="shared" si="149"/>
        <v/>
      </c>
      <c r="M323" s="29" t="str">
        <f t="shared" si="150"/>
        <v/>
      </c>
      <c r="N323" s="29" t="str">
        <f t="shared" si="151"/>
        <v/>
      </c>
      <c r="O323" s="29" t="str">
        <f t="shared" si="152"/>
        <v/>
      </c>
      <c r="P323" s="15"/>
    </row>
    <row r="324" spans="1:16" x14ac:dyDescent="0.45">
      <c r="A324" s="28"/>
      <c r="E324" s="29" t="str">
        <f t="shared" ref="E324:E384" si="153">IF(G324="Y",AG324,"")</f>
        <v/>
      </c>
      <c r="H324" s="15"/>
      <c r="I324" s="15"/>
      <c r="J324" s="15"/>
      <c r="K324" s="15"/>
      <c r="L324" s="29" t="str">
        <f t="shared" ref="L324:L385" si="154">IF(G324="Y", (P324*E324),(""))</f>
        <v/>
      </c>
      <c r="M324" s="29" t="str">
        <f t="shared" ref="M324:M385" si="155">IF(G324="Y", (L324*2),(""))</f>
        <v/>
      </c>
      <c r="N324" s="29" t="str">
        <f t="shared" ref="N324:N385" si="156">IF(G324="Y", (L324*3),(""))</f>
        <v/>
      </c>
      <c r="O324" s="29" t="str">
        <f t="shared" ref="O324:O385" si="157">IF(G324="Y", (L324*4),(""))</f>
        <v/>
      </c>
      <c r="P324" s="15"/>
    </row>
    <row r="325" spans="1:16" x14ac:dyDescent="0.45">
      <c r="A325" s="28"/>
      <c r="E325" s="29" t="str">
        <f t="shared" si="153"/>
        <v/>
      </c>
      <c r="H325" s="15"/>
      <c r="I325" s="15"/>
      <c r="J325" s="15"/>
      <c r="K325" s="15"/>
      <c r="L325" s="29" t="str">
        <f t="shared" si="154"/>
        <v/>
      </c>
      <c r="M325" s="29" t="str">
        <f t="shared" si="155"/>
        <v/>
      </c>
      <c r="N325" s="29" t="str">
        <f t="shared" si="156"/>
        <v/>
      </c>
      <c r="O325" s="29" t="str">
        <f t="shared" si="157"/>
        <v/>
      </c>
      <c r="P325" s="15"/>
    </row>
    <row r="326" spans="1:16" x14ac:dyDescent="0.45">
      <c r="A326" s="28"/>
      <c r="E326" s="29" t="str">
        <f t="shared" si="153"/>
        <v/>
      </c>
      <c r="H326" s="15"/>
      <c r="I326" s="15"/>
      <c r="J326" s="15"/>
      <c r="K326" s="15"/>
      <c r="L326" s="29" t="str">
        <f t="shared" si="154"/>
        <v/>
      </c>
      <c r="M326" s="29" t="str">
        <f t="shared" si="155"/>
        <v/>
      </c>
      <c r="N326" s="29" t="str">
        <f t="shared" si="156"/>
        <v/>
      </c>
      <c r="O326" s="29" t="str">
        <f t="shared" si="157"/>
        <v/>
      </c>
      <c r="P326" s="15"/>
    </row>
    <row r="327" spans="1:16" x14ac:dyDescent="0.45">
      <c r="A327" s="28"/>
      <c r="E327" s="29" t="str">
        <f t="shared" si="153"/>
        <v/>
      </c>
      <c r="H327" s="15"/>
      <c r="I327" s="15"/>
      <c r="J327" s="15"/>
      <c r="K327" s="15"/>
      <c r="L327" s="29" t="str">
        <f t="shared" si="154"/>
        <v/>
      </c>
      <c r="M327" s="29" t="str">
        <f t="shared" si="155"/>
        <v/>
      </c>
      <c r="N327" s="29" t="str">
        <f t="shared" si="156"/>
        <v/>
      </c>
      <c r="O327" s="29" t="str">
        <f t="shared" si="157"/>
        <v/>
      </c>
      <c r="P327" s="15"/>
    </row>
    <row r="328" spans="1:16" x14ac:dyDescent="0.45">
      <c r="A328" s="28"/>
      <c r="E328" s="29" t="str">
        <f t="shared" si="153"/>
        <v/>
      </c>
      <c r="H328" s="15"/>
      <c r="I328" s="15"/>
      <c r="J328" s="15"/>
      <c r="K328" s="15"/>
      <c r="L328" s="29" t="str">
        <f t="shared" si="154"/>
        <v/>
      </c>
      <c r="M328" s="29" t="str">
        <f t="shared" si="155"/>
        <v/>
      </c>
      <c r="N328" s="29" t="str">
        <f t="shared" si="156"/>
        <v/>
      </c>
      <c r="O328" s="29" t="str">
        <f t="shared" si="157"/>
        <v/>
      </c>
      <c r="P328" s="15"/>
    </row>
    <row r="329" spans="1:16" x14ac:dyDescent="0.45">
      <c r="A329" s="28"/>
      <c r="E329" s="29" t="str">
        <f t="shared" si="153"/>
        <v/>
      </c>
      <c r="H329" s="15"/>
      <c r="I329" s="15"/>
      <c r="J329" s="15"/>
      <c r="K329" s="15"/>
      <c r="L329" s="29" t="str">
        <f t="shared" si="154"/>
        <v/>
      </c>
      <c r="M329" s="29" t="str">
        <f t="shared" si="155"/>
        <v/>
      </c>
      <c r="N329" s="29" t="str">
        <f t="shared" si="156"/>
        <v/>
      </c>
      <c r="O329" s="29" t="str">
        <f t="shared" si="157"/>
        <v/>
      </c>
      <c r="P329" s="15"/>
    </row>
    <row r="330" spans="1:16" x14ac:dyDescent="0.45">
      <c r="A330" s="28"/>
      <c r="E330" s="29" t="str">
        <f t="shared" si="153"/>
        <v/>
      </c>
      <c r="H330" s="15"/>
      <c r="I330" s="15"/>
      <c r="J330" s="15"/>
      <c r="K330" s="15"/>
      <c r="L330" s="29" t="str">
        <f t="shared" si="154"/>
        <v/>
      </c>
      <c r="M330" s="29" t="str">
        <f t="shared" si="155"/>
        <v/>
      </c>
      <c r="N330" s="29" t="str">
        <f t="shared" si="156"/>
        <v/>
      </c>
      <c r="O330" s="29" t="str">
        <f t="shared" si="157"/>
        <v/>
      </c>
      <c r="P330" s="15"/>
    </row>
    <row r="331" spans="1:16" x14ac:dyDescent="0.45">
      <c r="A331" s="28"/>
      <c r="E331" s="29" t="str">
        <f t="shared" si="153"/>
        <v/>
      </c>
      <c r="H331" s="15"/>
      <c r="I331" s="15"/>
      <c r="J331" s="15"/>
      <c r="K331" s="15"/>
      <c r="L331" s="29" t="str">
        <f t="shared" si="154"/>
        <v/>
      </c>
      <c r="M331" s="29" t="str">
        <f t="shared" si="155"/>
        <v/>
      </c>
      <c r="N331" s="29" t="str">
        <f t="shared" si="156"/>
        <v/>
      </c>
      <c r="O331" s="29" t="str">
        <f t="shared" si="157"/>
        <v/>
      </c>
      <c r="P331" s="15"/>
    </row>
    <row r="332" spans="1:16" x14ac:dyDescent="0.45">
      <c r="A332" s="28"/>
      <c r="E332" s="29" t="str">
        <f t="shared" si="153"/>
        <v/>
      </c>
      <c r="H332" s="15"/>
      <c r="I332" s="15"/>
      <c r="J332" s="15"/>
      <c r="K332" s="15"/>
      <c r="L332" s="29" t="str">
        <f t="shared" si="154"/>
        <v/>
      </c>
      <c r="M332" s="29" t="str">
        <f t="shared" si="155"/>
        <v/>
      </c>
      <c r="N332" s="29" t="str">
        <f t="shared" si="156"/>
        <v/>
      </c>
      <c r="O332" s="29" t="str">
        <f t="shared" si="157"/>
        <v/>
      </c>
      <c r="P332" s="15"/>
    </row>
    <row r="333" spans="1:16" x14ac:dyDescent="0.45">
      <c r="A333" s="28"/>
      <c r="E333" s="29" t="str">
        <f t="shared" si="153"/>
        <v/>
      </c>
      <c r="H333" s="15"/>
      <c r="I333" s="15"/>
      <c r="J333" s="15"/>
      <c r="K333" s="15"/>
      <c r="L333" s="29" t="str">
        <f t="shared" si="154"/>
        <v/>
      </c>
      <c r="M333" s="29" t="str">
        <f t="shared" si="155"/>
        <v/>
      </c>
      <c r="N333" s="29" t="str">
        <f t="shared" si="156"/>
        <v/>
      </c>
      <c r="O333" s="29" t="str">
        <f t="shared" si="157"/>
        <v/>
      </c>
      <c r="P333" s="15"/>
    </row>
    <row r="334" spans="1:16" x14ac:dyDescent="0.45">
      <c r="A334" s="28"/>
      <c r="E334" s="29" t="str">
        <f t="shared" si="153"/>
        <v/>
      </c>
      <c r="H334" s="15"/>
      <c r="I334" s="15"/>
      <c r="J334" s="15"/>
      <c r="K334" s="15"/>
      <c r="L334" s="29" t="str">
        <f t="shared" si="154"/>
        <v/>
      </c>
      <c r="M334" s="29" t="str">
        <f t="shared" si="155"/>
        <v/>
      </c>
      <c r="N334" s="29" t="str">
        <f t="shared" si="156"/>
        <v/>
      </c>
      <c r="O334" s="29" t="str">
        <f t="shared" si="157"/>
        <v/>
      </c>
      <c r="P334" s="15"/>
    </row>
    <row r="335" spans="1:16" x14ac:dyDescent="0.45">
      <c r="A335" s="28"/>
      <c r="E335" s="29" t="str">
        <f t="shared" si="153"/>
        <v/>
      </c>
      <c r="H335" s="15"/>
      <c r="I335" s="15"/>
      <c r="J335" s="15"/>
      <c r="K335" s="15"/>
      <c r="L335" s="29" t="str">
        <f t="shared" si="154"/>
        <v/>
      </c>
      <c r="M335" s="29" t="str">
        <f t="shared" si="155"/>
        <v/>
      </c>
      <c r="N335" s="29" t="str">
        <f t="shared" si="156"/>
        <v/>
      </c>
      <c r="O335" s="29" t="str">
        <f t="shared" si="157"/>
        <v/>
      </c>
      <c r="P335" s="15"/>
    </row>
    <row r="336" spans="1:16" x14ac:dyDescent="0.45">
      <c r="A336" s="28"/>
      <c r="E336" s="29" t="str">
        <f t="shared" si="153"/>
        <v/>
      </c>
      <c r="H336" s="15"/>
      <c r="I336" s="15"/>
      <c r="J336" s="15"/>
      <c r="K336" s="15"/>
      <c r="L336" s="29" t="str">
        <f t="shared" si="154"/>
        <v/>
      </c>
      <c r="M336" s="29" t="str">
        <f t="shared" si="155"/>
        <v/>
      </c>
      <c r="N336" s="29" t="str">
        <f t="shared" si="156"/>
        <v/>
      </c>
      <c r="O336" s="29" t="str">
        <f t="shared" si="157"/>
        <v/>
      </c>
      <c r="P336" s="15"/>
    </row>
    <row r="337" spans="1:16" x14ac:dyDescent="0.45">
      <c r="A337" s="28"/>
      <c r="E337" s="29" t="str">
        <f t="shared" si="153"/>
        <v/>
      </c>
      <c r="H337" s="15"/>
      <c r="I337" s="15"/>
      <c r="J337" s="15"/>
      <c r="K337" s="15"/>
      <c r="L337" s="29" t="str">
        <f t="shared" si="154"/>
        <v/>
      </c>
      <c r="M337" s="29" t="str">
        <f t="shared" si="155"/>
        <v/>
      </c>
      <c r="N337" s="29" t="str">
        <f t="shared" si="156"/>
        <v/>
      </c>
      <c r="O337" s="29" t="str">
        <f t="shared" si="157"/>
        <v/>
      </c>
      <c r="P337" s="15"/>
    </row>
    <row r="338" spans="1:16" x14ac:dyDescent="0.45">
      <c r="A338" s="28"/>
      <c r="E338" s="29" t="str">
        <f t="shared" si="153"/>
        <v/>
      </c>
      <c r="H338" s="15"/>
      <c r="I338" s="15"/>
      <c r="J338" s="15"/>
      <c r="K338" s="15"/>
      <c r="L338" s="29" t="str">
        <f t="shared" si="154"/>
        <v/>
      </c>
      <c r="M338" s="29" t="str">
        <f t="shared" si="155"/>
        <v/>
      </c>
      <c r="N338" s="29" t="str">
        <f t="shared" si="156"/>
        <v/>
      </c>
      <c r="O338" s="29" t="str">
        <f t="shared" si="157"/>
        <v/>
      </c>
      <c r="P338" s="15"/>
    </row>
    <row r="339" spans="1:16" x14ac:dyDescent="0.45">
      <c r="A339" s="28"/>
      <c r="E339" s="29" t="str">
        <f t="shared" si="153"/>
        <v/>
      </c>
      <c r="H339" s="15"/>
      <c r="I339" s="15"/>
      <c r="J339" s="15"/>
      <c r="K339" s="15"/>
      <c r="L339" s="29" t="str">
        <f t="shared" si="154"/>
        <v/>
      </c>
      <c r="M339" s="29" t="str">
        <f t="shared" si="155"/>
        <v/>
      </c>
      <c r="N339" s="29" t="str">
        <f t="shared" si="156"/>
        <v/>
      </c>
      <c r="O339" s="29" t="str">
        <f t="shared" si="157"/>
        <v/>
      </c>
      <c r="P339" s="15"/>
    </row>
    <row r="340" spans="1:16" x14ac:dyDescent="0.45">
      <c r="A340" s="28"/>
      <c r="E340" s="29" t="str">
        <f t="shared" si="153"/>
        <v/>
      </c>
      <c r="H340" s="15"/>
      <c r="I340" s="15"/>
      <c r="J340" s="15"/>
      <c r="K340" s="15"/>
      <c r="L340" s="29" t="str">
        <f t="shared" si="154"/>
        <v/>
      </c>
      <c r="M340" s="29" t="str">
        <f t="shared" si="155"/>
        <v/>
      </c>
      <c r="N340" s="29" t="str">
        <f t="shared" si="156"/>
        <v/>
      </c>
      <c r="O340" s="29" t="str">
        <f t="shared" si="157"/>
        <v/>
      </c>
      <c r="P340" s="15"/>
    </row>
    <row r="341" spans="1:16" x14ac:dyDescent="0.45">
      <c r="A341" s="28"/>
      <c r="E341" s="29" t="str">
        <f t="shared" si="153"/>
        <v/>
      </c>
      <c r="H341" s="15"/>
      <c r="I341" s="15"/>
      <c r="J341" s="15"/>
      <c r="K341" s="15"/>
      <c r="L341" s="29" t="str">
        <f t="shared" si="154"/>
        <v/>
      </c>
      <c r="M341" s="29" t="str">
        <f t="shared" si="155"/>
        <v/>
      </c>
      <c r="N341" s="29" t="str">
        <f t="shared" si="156"/>
        <v/>
      </c>
      <c r="O341" s="29" t="str">
        <f t="shared" si="157"/>
        <v/>
      </c>
      <c r="P341" s="15"/>
    </row>
    <row r="342" spans="1:16" x14ac:dyDescent="0.45">
      <c r="A342" s="28"/>
      <c r="E342" s="29" t="str">
        <f t="shared" si="153"/>
        <v/>
      </c>
      <c r="H342" s="15"/>
      <c r="I342" s="15"/>
      <c r="J342" s="15"/>
      <c r="K342" s="15"/>
      <c r="L342" s="29" t="str">
        <f t="shared" si="154"/>
        <v/>
      </c>
      <c r="M342" s="29" t="str">
        <f t="shared" si="155"/>
        <v/>
      </c>
      <c r="N342" s="29" t="str">
        <f t="shared" si="156"/>
        <v/>
      </c>
      <c r="O342" s="29" t="str">
        <f t="shared" si="157"/>
        <v/>
      </c>
      <c r="P342" s="15"/>
    </row>
    <row r="343" spans="1:16" x14ac:dyDescent="0.45">
      <c r="A343" s="28"/>
      <c r="E343" s="29" t="str">
        <f t="shared" si="153"/>
        <v/>
      </c>
      <c r="H343" s="15"/>
      <c r="I343" s="15"/>
      <c r="J343" s="15"/>
      <c r="K343" s="15"/>
      <c r="L343" s="29" t="str">
        <f t="shared" si="154"/>
        <v/>
      </c>
      <c r="M343" s="29" t="str">
        <f t="shared" si="155"/>
        <v/>
      </c>
      <c r="N343" s="29" t="str">
        <f t="shared" si="156"/>
        <v/>
      </c>
      <c r="O343" s="29" t="str">
        <f t="shared" si="157"/>
        <v/>
      </c>
      <c r="P343" s="15"/>
    </row>
    <row r="344" spans="1:16" x14ac:dyDescent="0.45">
      <c r="A344" s="28"/>
      <c r="E344" s="29" t="str">
        <f t="shared" si="153"/>
        <v/>
      </c>
      <c r="H344" s="15"/>
      <c r="I344" s="15"/>
      <c r="J344" s="15"/>
      <c r="K344" s="15"/>
      <c r="L344" s="29" t="str">
        <f t="shared" si="154"/>
        <v/>
      </c>
      <c r="M344" s="29" t="str">
        <f t="shared" si="155"/>
        <v/>
      </c>
      <c r="N344" s="29" t="str">
        <f t="shared" si="156"/>
        <v/>
      </c>
      <c r="O344" s="29" t="str">
        <f t="shared" si="157"/>
        <v/>
      </c>
      <c r="P344" s="15"/>
    </row>
    <row r="345" spans="1:16" x14ac:dyDescent="0.45">
      <c r="A345" s="28"/>
      <c r="E345" s="29" t="str">
        <f t="shared" si="153"/>
        <v/>
      </c>
      <c r="H345" s="15"/>
      <c r="I345" s="15"/>
      <c r="J345" s="15"/>
      <c r="K345" s="15"/>
      <c r="L345" s="29" t="str">
        <f t="shared" si="154"/>
        <v/>
      </c>
      <c r="M345" s="29" t="str">
        <f t="shared" si="155"/>
        <v/>
      </c>
      <c r="N345" s="29" t="str">
        <f t="shared" si="156"/>
        <v/>
      </c>
      <c r="O345" s="29" t="str">
        <f t="shared" si="157"/>
        <v/>
      </c>
      <c r="P345" s="15"/>
    </row>
    <row r="346" spans="1:16" x14ac:dyDescent="0.45">
      <c r="A346" s="28"/>
      <c r="E346" s="29" t="str">
        <f t="shared" si="153"/>
        <v/>
      </c>
      <c r="H346" s="15"/>
      <c r="I346" s="15"/>
      <c r="J346" s="15"/>
      <c r="K346" s="15"/>
      <c r="L346" s="29" t="str">
        <f t="shared" si="154"/>
        <v/>
      </c>
      <c r="M346" s="29" t="str">
        <f t="shared" si="155"/>
        <v/>
      </c>
      <c r="N346" s="29" t="str">
        <f t="shared" si="156"/>
        <v/>
      </c>
      <c r="O346" s="29" t="str">
        <f t="shared" si="157"/>
        <v/>
      </c>
      <c r="P346" s="15"/>
    </row>
    <row r="347" spans="1:16" x14ac:dyDescent="0.45">
      <c r="A347" s="28"/>
      <c r="E347" s="29" t="str">
        <f t="shared" si="153"/>
        <v/>
      </c>
      <c r="H347" s="15"/>
      <c r="I347" s="15"/>
      <c r="J347" s="15"/>
      <c r="K347" s="15"/>
      <c r="L347" s="29" t="str">
        <f t="shared" si="154"/>
        <v/>
      </c>
      <c r="M347" s="29" t="str">
        <f t="shared" si="155"/>
        <v/>
      </c>
      <c r="N347" s="29" t="str">
        <f t="shared" si="156"/>
        <v/>
      </c>
      <c r="O347" s="29" t="str">
        <f t="shared" si="157"/>
        <v/>
      </c>
      <c r="P347" s="15"/>
    </row>
    <row r="348" spans="1:16" x14ac:dyDescent="0.45">
      <c r="A348" s="28"/>
      <c r="E348" s="29" t="str">
        <f t="shared" si="153"/>
        <v/>
      </c>
      <c r="H348" s="15"/>
      <c r="I348" s="15"/>
      <c r="J348" s="15"/>
      <c r="K348" s="15"/>
      <c r="L348" s="29" t="str">
        <f t="shared" si="154"/>
        <v/>
      </c>
      <c r="M348" s="29" t="str">
        <f t="shared" si="155"/>
        <v/>
      </c>
      <c r="N348" s="29" t="str">
        <f t="shared" si="156"/>
        <v/>
      </c>
      <c r="O348" s="29" t="str">
        <f t="shared" si="157"/>
        <v/>
      </c>
      <c r="P348" s="15"/>
    </row>
    <row r="349" spans="1:16" x14ac:dyDescent="0.45">
      <c r="A349" s="28"/>
      <c r="E349" s="29" t="str">
        <f t="shared" si="153"/>
        <v/>
      </c>
      <c r="H349" s="15"/>
      <c r="I349" s="15"/>
      <c r="J349" s="15"/>
      <c r="K349" s="15"/>
      <c r="L349" s="29" t="str">
        <f t="shared" si="154"/>
        <v/>
      </c>
      <c r="M349" s="29" t="str">
        <f t="shared" si="155"/>
        <v/>
      </c>
      <c r="N349" s="29" t="str">
        <f t="shared" si="156"/>
        <v/>
      </c>
      <c r="O349" s="29" t="str">
        <f t="shared" si="157"/>
        <v/>
      </c>
      <c r="P349" s="15"/>
    </row>
    <row r="350" spans="1:16" x14ac:dyDescent="0.45">
      <c r="A350" s="28"/>
      <c r="E350" s="29" t="str">
        <f t="shared" si="153"/>
        <v/>
      </c>
      <c r="H350" s="15"/>
      <c r="I350" s="15"/>
      <c r="J350" s="15"/>
      <c r="K350" s="15"/>
      <c r="L350" s="29" t="str">
        <f t="shared" si="154"/>
        <v/>
      </c>
      <c r="M350" s="29" t="str">
        <f t="shared" si="155"/>
        <v/>
      </c>
      <c r="N350" s="29" t="str">
        <f t="shared" si="156"/>
        <v/>
      </c>
      <c r="O350" s="29" t="str">
        <f t="shared" si="157"/>
        <v/>
      </c>
      <c r="P350" s="15"/>
    </row>
    <row r="351" spans="1:16" x14ac:dyDescent="0.45">
      <c r="A351" s="28"/>
      <c r="E351" s="29" t="str">
        <f t="shared" si="153"/>
        <v/>
      </c>
      <c r="H351" s="15"/>
      <c r="I351" s="15"/>
      <c r="J351" s="15"/>
      <c r="K351" s="15"/>
      <c r="L351" s="29" t="str">
        <f t="shared" si="154"/>
        <v/>
      </c>
      <c r="M351" s="29" t="str">
        <f t="shared" si="155"/>
        <v/>
      </c>
      <c r="N351" s="29" t="str">
        <f t="shared" si="156"/>
        <v/>
      </c>
      <c r="O351" s="29" t="str">
        <f t="shared" si="157"/>
        <v/>
      </c>
      <c r="P351" s="15"/>
    </row>
    <row r="352" spans="1:16" x14ac:dyDescent="0.45">
      <c r="A352" s="28"/>
      <c r="E352" s="29" t="str">
        <f t="shared" si="153"/>
        <v/>
      </c>
      <c r="H352" s="15"/>
      <c r="I352" s="15"/>
      <c r="J352" s="15"/>
      <c r="K352" s="15"/>
      <c r="L352" s="29" t="str">
        <f t="shared" si="154"/>
        <v/>
      </c>
      <c r="M352" s="29" t="str">
        <f t="shared" si="155"/>
        <v/>
      </c>
      <c r="N352" s="29" t="str">
        <f t="shared" si="156"/>
        <v/>
      </c>
      <c r="O352" s="29" t="str">
        <f t="shared" si="157"/>
        <v/>
      </c>
      <c r="P352" s="15"/>
    </row>
    <row r="353" spans="1:16" x14ac:dyDescent="0.45">
      <c r="A353" s="28"/>
      <c r="E353" s="29" t="str">
        <f t="shared" si="153"/>
        <v/>
      </c>
      <c r="H353" s="15"/>
      <c r="I353" s="15"/>
      <c r="J353" s="15"/>
      <c r="K353" s="15"/>
      <c r="L353" s="29" t="str">
        <f t="shared" si="154"/>
        <v/>
      </c>
      <c r="M353" s="29" t="str">
        <f t="shared" si="155"/>
        <v/>
      </c>
      <c r="N353" s="29" t="str">
        <f t="shared" si="156"/>
        <v/>
      </c>
      <c r="O353" s="29" t="str">
        <f t="shared" si="157"/>
        <v/>
      </c>
      <c r="P353" s="15"/>
    </row>
    <row r="354" spans="1:16" x14ac:dyDescent="0.45">
      <c r="A354" s="28"/>
      <c r="E354" s="29" t="str">
        <f t="shared" si="153"/>
        <v/>
      </c>
      <c r="H354" s="15"/>
      <c r="I354" s="15"/>
      <c r="J354" s="15"/>
      <c r="K354" s="15"/>
      <c r="L354" s="29" t="str">
        <f t="shared" si="154"/>
        <v/>
      </c>
      <c r="M354" s="29" t="str">
        <f t="shared" si="155"/>
        <v/>
      </c>
      <c r="N354" s="29" t="str">
        <f t="shared" si="156"/>
        <v/>
      </c>
      <c r="O354" s="29" t="str">
        <f t="shared" si="157"/>
        <v/>
      </c>
      <c r="P354" s="15"/>
    </row>
    <row r="355" spans="1:16" x14ac:dyDescent="0.45">
      <c r="A355" s="28"/>
      <c r="E355" s="29" t="str">
        <f t="shared" si="153"/>
        <v/>
      </c>
      <c r="H355" s="15"/>
      <c r="I355" s="15"/>
      <c r="J355" s="15"/>
      <c r="K355" s="15"/>
      <c r="L355" s="29" t="str">
        <f t="shared" si="154"/>
        <v/>
      </c>
      <c r="M355" s="29" t="str">
        <f t="shared" si="155"/>
        <v/>
      </c>
      <c r="N355" s="29" t="str">
        <f t="shared" si="156"/>
        <v/>
      </c>
      <c r="O355" s="29" t="str">
        <f t="shared" si="157"/>
        <v/>
      </c>
      <c r="P355" s="15"/>
    </row>
    <row r="356" spans="1:16" x14ac:dyDescent="0.45">
      <c r="A356" s="28"/>
      <c r="E356" s="29" t="str">
        <f t="shared" si="153"/>
        <v/>
      </c>
      <c r="H356" s="15"/>
      <c r="I356" s="15"/>
      <c r="J356" s="15"/>
      <c r="K356" s="15"/>
      <c r="L356" s="29" t="str">
        <f t="shared" si="154"/>
        <v/>
      </c>
      <c r="M356" s="29" t="str">
        <f t="shared" si="155"/>
        <v/>
      </c>
      <c r="N356" s="29" t="str">
        <f t="shared" si="156"/>
        <v/>
      </c>
      <c r="O356" s="29" t="str">
        <f t="shared" si="157"/>
        <v/>
      </c>
      <c r="P356" s="15"/>
    </row>
    <row r="357" spans="1:16" x14ac:dyDescent="0.45">
      <c r="A357" s="28"/>
      <c r="E357" s="29" t="str">
        <f t="shared" si="153"/>
        <v/>
      </c>
      <c r="H357" s="15"/>
      <c r="I357" s="15"/>
      <c r="J357" s="15"/>
      <c r="K357" s="15"/>
      <c r="L357" s="29" t="str">
        <f t="shared" si="154"/>
        <v/>
      </c>
      <c r="M357" s="29" t="str">
        <f t="shared" si="155"/>
        <v/>
      </c>
      <c r="N357" s="29" t="str">
        <f t="shared" si="156"/>
        <v/>
      </c>
      <c r="O357" s="29" t="str">
        <f t="shared" si="157"/>
        <v/>
      </c>
      <c r="P357" s="15"/>
    </row>
    <row r="358" spans="1:16" x14ac:dyDescent="0.45">
      <c r="A358" s="28"/>
      <c r="E358" s="29" t="str">
        <f t="shared" si="153"/>
        <v/>
      </c>
      <c r="H358" s="15"/>
      <c r="I358" s="15"/>
      <c r="J358" s="15"/>
      <c r="K358" s="15"/>
      <c r="L358" s="29" t="str">
        <f t="shared" si="154"/>
        <v/>
      </c>
      <c r="M358" s="29" t="str">
        <f t="shared" si="155"/>
        <v/>
      </c>
      <c r="N358" s="29" t="str">
        <f t="shared" si="156"/>
        <v/>
      </c>
      <c r="O358" s="29" t="str">
        <f t="shared" si="157"/>
        <v/>
      </c>
      <c r="P358" s="15"/>
    </row>
    <row r="359" spans="1:16" x14ac:dyDescent="0.45">
      <c r="A359" s="28"/>
      <c r="E359" s="29" t="str">
        <f t="shared" si="153"/>
        <v/>
      </c>
      <c r="H359" s="15"/>
      <c r="I359" s="15"/>
      <c r="J359" s="15"/>
      <c r="K359" s="15"/>
      <c r="L359" s="29" t="str">
        <f t="shared" si="154"/>
        <v/>
      </c>
      <c r="M359" s="29" t="str">
        <f t="shared" si="155"/>
        <v/>
      </c>
      <c r="N359" s="29" t="str">
        <f t="shared" si="156"/>
        <v/>
      </c>
      <c r="O359" s="29" t="str">
        <f t="shared" si="157"/>
        <v/>
      </c>
      <c r="P359" s="15"/>
    </row>
    <row r="360" spans="1:16" x14ac:dyDescent="0.45">
      <c r="A360" s="28"/>
      <c r="E360" s="29" t="str">
        <f t="shared" si="153"/>
        <v/>
      </c>
      <c r="H360" s="15"/>
      <c r="I360" s="15"/>
      <c r="J360" s="15"/>
      <c r="K360" s="15"/>
      <c r="L360" s="29" t="str">
        <f t="shared" si="154"/>
        <v/>
      </c>
      <c r="M360" s="29" t="str">
        <f t="shared" si="155"/>
        <v/>
      </c>
      <c r="N360" s="29" t="str">
        <f t="shared" si="156"/>
        <v/>
      </c>
      <c r="O360" s="29" t="str">
        <f t="shared" si="157"/>
        <v/>
      </c>
      <c r="P360" s="15"/>
    </row>
    <row r="361" spans="1:16" x14ac:dyDescent="0.45">
      <c r="A361" s="28"/>
      <c r="E361" s="29" t="str">
        <f t="shared" si="153"/>
        <v/>
      </c>
      <c r="H361" s="15"/>
      <c r="I361" s="15"/>
      <c r="J361" s="15"/>
      <c r="K361" s="15"/>
      <c r="L361" s="29" t="str">
        <f t="shared" si="154"/>
        <v/>
      </c>
      <c r="M361" s="29" t="str">
        <f t="shared" si="155"/>
        <v/>
      </c>
      <c r="N361" s="29" t="str">
        <f t="shared" si="156"/>
        <v/>
      </c>
      <c r="O361" s="29" t="str">
        <f t="shared" si="157"/>
        <v/>
      </c>
      <c r="P361" s="15"/>
    </row>
    <row r="362" spans="1:16" x14ac:dyDescent="0.45">
      <c r="A362" s="28"/>
      <c r="E362" s="29" t="str">
        <f t="shared" si="153"/>
        <v/>
      </c>
      <c r="H362" s="15"/>
      <c r="I362" s="15"/>
      <c r="J362" s="15"/>
      <c r="K362" s="15"/>
      <c r="L362" s="29" t="str">
        <f t="shared" si="154"/>
        <v/>
      </c>
      <c r="M362" s="29" t="str">
        <f t="shared" si="155"/>
        <v/>
      </c>
      <c r="N362" s="29" t="str">
        <f t="shared" si="156"/>
        <v/>
      </c>
      <c r="O362" s="29" t="str">
        <f t="shared" si="157"/>
        <v/>
      </c>
      <c r="P362" s="15"/>
    </row>
    <row r="363" spans="1:16" x14ac:dyDescent="0.45">
      <c r="A363" s="28"/>
      <c r="E363" s="29" t="str">
        <f t="shared" si="153"/>
        <v/>
      </c>
      <c r="H363" s="15"/>
      <c r="I363" s="15"/>
      <c r="J363" s="15"/>
      <c r="K363" s="15"/>
      <c r="L363" s="29" t="str">
        <f t="shared" si="154"/>
        <v/>
      </c>
      <c r="M363" s="29" t="str">
        <f t="shared" si="155"/>
        <v/>
      </c>
      <c r="N363" s="29" t="str">
        <f t="shared" si="156"/>
        <v/>
      </c>
      <c r="O363" s="29" t="str">
        <f t="shared" si="157"/>
        <v/>
      </c>
      <c r="P363" s="15"/>
    </row>
    <row r="364" spans="1:16" x14ac:dyDescent="0.45">
      <c r="A364" s="28"/>
      <c r="E364" s="29" t="str">
        <f t="shared" si="153"/>
        <v/>
      </c>
      <c r="H364" s="15"/>
      <c r="I364" s="15"/>
      <c r="J364" s="15"/>
      <c r="K364" s="15"/>
      <c r="L364" s="29" t="str">
        <f t="shared" si="154"/>
        <v/>
      </c>
      <c r="M364" s="29" t="str">
        <f t="shared" si="155"/>
        <v/>
      </c>
      <c r="N364" s="29" t="str">
        <f t="shared" si="156"/>
        <v/>
      </c>
      <c r="O364" s="29" t="str">
        <f t="shared" si="157"/>
        <v/>
      </c>
      <c r="P364" s="15"/>
    </row>
    <row r="365" spans="1:16" x14ac:dyDescent="0.45">
      <c r="A365" s="28"/>
      <c r="E365" s="29" t="str">
        <f t="shared" si="153"/>
        <v/>
      </c>
      <c r="H365" s="15"/>
      <c r="I365" s="15"/>
      <c r="J365" s="15"/>
      <c r="K365" s="15"/>
      <c r="L365" s="29" t="str">
        <f t="shared" si="154"/>
        <v/>
      </c>
      <c r="M365" s="29" t="str">
        <f t="shared" si="155"/>
        <v/>
      </c>
      <c r="N365" s="29" t="str">
        <f t="shared" si="156"/>
        <v/>
      </c>
      <c r="O365" s="29" t="str">
        <f t="shared" si="157"/>
        <v/>
      </c>
      <c r="P365" s="15"/>
    </row>
    <row r="366" spans="1:16" x14ac:dyDescent="0.45">
      <c r="A366" s="28"/>
      <c r="E366" s="29" t="str">
        <f t="shared" si="153"/>
        <v/>
      </c>
      <c r="H366" s="15"/>
      <c r="I366" s="15"/>
      <c r="J366" s="15"/>
      <c r="K366" s="15"/>
      <c r="L366" s="29" t="str">
        <f t="shared" si="154"/>
        <v/>
      </c>
      <c r="M366" s="29" t="str">
        <f t="shared" si="155"/>
        <v/>
      </c>
      <c r="N366" s="29" t="str">
        <f t="shared" si="156"/>
        <v/>
      </c>
      <c r="O366" s="29" t="str">
        <f t="shared" si="157"/>
        <v/>
      </c>
      <c r="P366" s="15"/>
    </row>
    <row r="367" spans="1:16" x14ac:dyDescent="0.45">
      <c r="A367" s="28"/>
      <c r="E367" s="29" t="str">
        <f t="shared" si="153"/>
        <v/>
      </c>
      <c r="H367" s="15"/>
      <c r="I367" s="15"/>
      <c r="J367" s="15"/>
      <c r="K367" s="15"/>
      <c r="L367" s="29" t="str">
        <f t="shared" si="154"/>
        <v/>
      </c>
      <c r="M367" s="29" t="str">
        <f t="shared" si="155"/>
        <v/>
      </c>
      <c r="N367" s="29" t="str">
        <f t="shared" si="156"/>
        <v/>
      </c>
      <c r="O367" s="29" t="str">
        <f t="shared" si="157"/>
        <v/>
      </c>
      <c r="P367" s="15"/>
    </row>
    <row r="368" spans="1:16" x14ac:dyDescent="0.45">
      <c r="A368" s="28"/>
      <c r="E368" s="29" t="str">
        <f t="shared" si="153"/>
        <v/>
      </c>
      <c r="H368" s="15"/>
      <c r="I368" s="15"/>
      <c r="J368" s="15"/>
      <c r="K368" s="15"/>
      <c r="L368" s="29" t="str">
        <f t="shared" si="154"/>
        <v/>
      </c>
      <c r="M368" s="29" t="str">
        <f t="shared" si="155"/>
        <v/>
      </c>
      <c r="N368" s="29" t="str">
        <f t="shared" si="156"/>
        <v/>
      </c>
      <c r="O368" s="29" t="str">
        <f t="shared" si="157"/>
        <v/>
      </c>
      <c r="P368" s="15"/>
    </row>
    <row r="369" spans="1:16" x14ac:dyDescent="0.45">
      <c r="A369" s="28"/>
      <c r="E369" s="29" t="str">
        <f t="shared" si="153"/>
        <v/>
      </c>
      <c r="H369" s="15"/>
      <c r="I369" s="15"/>
      <c r="J369" s="15"/>
      <c r="K369" s="15"/>
      <c r="L369" s="29" t="str">
        <f t="shared" si="154"/>
        <v/>
      </c>
      <c r="M369" s="29" t="str">
        <f t="shared" si="155"/>
        <v/>
      </c>
      <c r="N369" s="29" t="str">
        <f t="shared" si="156"/>
        <v/>
      </c>
      <c r="O369" s="29" t="str">
        <f t="shared" si="157"/>
        <v/>
      </c>
      <c r="P369" s="15"/>
    </row>
    <row r="370" spans="1:16" x14ac:dyDescent="0.45">
      <c r="A370" s="28"/>
      <c r="E370" s="29" t="str">
        <f t="shared" si="153"/>
        <v/>
      </c>
      <c r="H370" s="15"/>
      <c r="I370" s="15"/>
      <c r="J370" s="15"/>
      <c r="K370" s="15"/>
      <c r="L370" s="29" t="str">
        <f t="shared" si="154"/>
        <v/>
      </c>
      <c r="M370" s="29" t="str">
        <f t="shared" si="155"/>
        <v/>
      </c>
      <c r="N370" s="29" t="str">
        <f t="shared" si="156"/>
        <v/>
      </c>
      <c r="O370" s="29" t="str">
        <f t="shared" si="157"/>
        <v/>
      </c>
      <c r="P370" s="15"/>
    </row>
    <row r="371" spans="1:16" x14ac:dyDescent="0.45">
      <c r="A371" s="28"/>
      <c r="E371" s="29" t="str">
        <f t="shared" si="153"/>
        <v/>
      </c>
      <c r="H371" s="15"/>
      <c r="I371" s="15"/>
      <c r="J371" s="15"/>
      <c r="K371" s="15"/>
      <c r="L371" s="29" t="str">
        <f t="shared" si="154"/>
        <v/>
      </c>
      <c r="M371" s="29" t="str">
        <f t="shared" si="155"/>
        <v/>
      </c>
      <c r="N371" s="29" t="str">
        <f t="shared" si="156"/>
        <v/>
      </c>
      <c r="O371" s="29" t="str">
        <f t="shared" si="157"/>
        <v/>
      </c>
      <c r="P371" s="15"/>
    </row>
    <row r="372" spans="1:16" x14ac:dyDescent="0.45">
      <c r="A372" s="28"/>
      <c r="E372" s="29" t="str">
        <f t="shared" si="153"/>
        <v/>
      </c>
      <c r="H372" s="15"/>
      <c r="I372" s="15"/>
      <c r="J372" s="15"/>
      <c r="K372" s="15"/>
      <c r="L372" s="29" t="str">
        <f t="shared" si="154"/>
        <v/>
      </c>
      <c r="M372" s="29" t="str">
        <f t="shared" si="155"/>
        <v/>
      </c>
      <c r="N372" s="29" t="str">
        <f t="shared" si="156"/>
        <v/>
      </c>
      <c r="O372" s="29" t="str">
        <f t="shared" si="157"/>
        <v/>
      </c>
      <c r="P372" s="15"/>
    </row>
    <row r="373" spans="1:16" x14ac:dyDescent="0.45">
      <c r="A373" s="28"/>
      <c r="E373" s="29" t="str">
        <f t="shared" si="153"/>
        <v/>
      </c>
      <c r="H373" s="15"/>
      <c r="I373" s="15"/>
      <c r="J373" s="15"/>
      <c r="K373" s="15"/>
      <c r="L373" s="29" t="str">
        <f t="shared" si="154"/>
        <v/>
      </c>
      <c r="M373" s="29" t="str">
        <f t="shared" si="155"/>
        <v/>
      </c>
      <c r="N373" s="29" t="str">
        <f t="shared" si="156"/>
        <v/>
      </c>
      <c r="O373" s="29" t="str">
        <f t="shared" si="157"/>
        <v/>
      </c>
      <c r="P373" s="15"/>
    </row>
    <row r="374" spans="1:16" x14ac:dyDescent="0.45">
      <c r="A374" s="28"/>
      <c r="E374" s="29" t="str">
        <f t="shared" si="153"/>
        <v/>
      </c>
      <c r="H374" s="15"/>
      <c r="I374" s="15"/>
      <c r="J374" s="15"/>
      <c r="K374" s="15"/>
      <c r="L374" s="29" t="str">
        <f t="shared" si="154"/>
        <v/>
      </c>
      <c r="M374" s="29" t="str">
        <f t="shared" si="155"/>
        <v/>
      </c>
      <c r="N374" s="29" t="str">
        <f t="shared" si="156"/>
        <v/>
      </c>
      <c r="O374" s="29" t="str">
        <f t="shared" si="157"/>
        <v/>
      </c>
      <c r="P374" s="15"/>
    </row>
    <row r="375" spans="1:16" x14ac:dyDescent="0.45">
      <c r="A375" s="28"/>
      <c r="E375" s="29" t="str">
        <f t="shared" si="153"/>
        <v/>
      </c>
      <c r="H375" s="15"/>
      <c r="I375" s="15"/>
      <c r="J375" s="15"/>
      <c r="K375" s="15"/>
      <c r="L375" s="29" t="str">
        <f t="shared" si="154"/>
        <v/>
      </c>
      <c r="M375" s="29" t="str">
        <f t="shared" si="155"/>
        <v/>
      </c>
      <c r="N375" s="29" t="str">
        <f t="shared" si="156"/>
        <v/>
      </c>
      <c r="O375" s="29" t="str">
        <f t="shared" si="157"/>
        <v/>
      </c>
      <c r="P375" s="15"/>
    </row>
    <row r="376" spans="1:16" x14ac:dyDescent="0.45">
      <c r="A376" s="28"/>
      <c r="E376" s="29" t="str">
        <f t="shared" si="153"/>
        <v/>
      </c>
      <c r="H376" s="15"/>
      <c r="I376" s="15"/>
      <c r="J376" s="15"/>
      <c r="K376" s="15"/>
      <c r="L376" s="29" t="str">
        <f t="shared" si="154"/>
        <v/>
      </c>
      <c r="M376" s="29" t="str">
        <f t="shared" si="155"/>
        <v/>
      </c>
      <c r="N376" s="29" t="str">
        <f t="shared" si="156"/>
        <v/>
      </c>
      <c r="O376" s="29" t="str">
        <f t="shared" si="157"/>
        <v/>
      </c>
      <c r="P376" s="15"/>
    </row>
    <row r="377" spans="1:16" x14ac:dyDescent="0.45">
      <c r="A377" s="28"/>
      <c r="E377" s="29" t="str">
        <f t="shared" si="153"/>
        <v/>
      </c>
      <c r="H377" s="15"/>
      <c r="I377" s="15"/>
      <c r="J377" s="15"/>
      <c r="K377" s="15"/>
      <c r="L377" s="29" t="str">
        <f t="shared" si="154"/>
        <v/>
      </c>
      <c r="M377" s="29" t="str">
        <f t="shared" si="155"/>
        <v/>
      </c>
      <c r="N377" s="29" t="str">
        <f t="shared" si="156"/>
        <v/>
      </c>
      <c r="O377" s="29" t="str">
        <f t="shared" si="157"/>
        <v/>
      </c>
      <c r="P377" s="15"/>
    </row>
    <row r="378" spans="1:16" x14ac:dyDescent="0.45">
      <c r="A378" s="28"/>
      <c r="E378" s="29" t="str">
        <f t="shared" si="153"/>
        <v/>
      </c>
      <c r="H378" s="15"/>
      <c r="I378" s="15"/>
      <c r="J378" s="15"/>
      <c r="K378" s="15"/>
      <c r="L378" s="29" t="str">
        <f t="shared" si="154"/>
        <v/>
      </c>
      <c r="M378" s="29" t="str">
        <f t="shared" si="155"/>
        <v/>
      </c>
      <c r="N378" s="29" t="str">
        <f t="shared" si="156"/>
        <v/>
      </c>
      <c r="O378" s="29" t="str">
        <f t="shared" si="157"/>
        <v/>
      </c>
      <c r="P378" s="15"/>
    </row>
    <row r="379" spans="1:16" x14ac:dyDescent="0.45">
      <c r="A379" s="28"/>
      <c r="E379" s="29" t="str">
        <f t="shared" si="153"/>
        <v/>
      </c>
      <c r="H379" s="15"/>
      <c r="I379" s="15"/>
      <c r="J379" s="15"/>
      <c r="K379" s="15"/>
      <c r="L379" s="29" t="str">
        <f t="shared" si="154"/>
        <v/>
      </c>
      <c r="M379" s="29" t="str">
        <f t="shared" si="155"/>
        <v/>
      </c>
      <c r="N379" s="29" t="str">
        <f t="shared" si="156"/>
        <v/>
      </c>
      <c r="O379" s="29" t="str">
        <f t="shared" si="157"/>
        <v/>
      </c>
      <c r="P379" s="15"/>
    </row>
    <row r="380" spans="1:16" x14ac:dyDescent="0.45">
      <c r="A380" s="28"/>
      <c r="E380" s="29" t="str">
        <f t="shared" si="153"/>
        <v/>
      </c>
      <c r="H380" s="15"/>
      <c r="I380" s="15"/>
      <c r="J380" s="15"/>
      <c r="K380" s="15"/>
      <c r="L380" s="29" t="str">
        <f t="shared" si="154"/>
        <v/>
      </c>
      <c r="M380" s="29" t="str">
        <f t="shared" si="155"/>
        <v/>
      </c>
      <c r="N380" s="29" t="str">
        <f t="shared" si="156"/>
        <v/>
      </c>
      <c r="O380" s="29" t="str">
        <f t="shared" si="157"/>
        <v/>
      </c>
      <c r="P380" s="15"/>
    </row>
    <row r="381" spans="1:16" x14ac:dyDescent="0.45">
      <c r="A381" s="28"/>
      <c r="E381" s="29" t="str">
        <f t="shared" si="153"/>
        <v/>
      </c>
      <c r="H381" s="15"/>
      <c r="I381" s="15"/>
      <c r="J381" s="15"/>
      <c r="K381" s="15"/>
      <c r="L381" s="29" t="str">
        <f t="shared" si="154"/>
        <v/>
      </c>
      <c r="M381" s="29" t="str">
        <f t="shared" si="155"/>
        <v/>
      </c>
      <c r="N381" s="29" t="str">
        <f t="shared" si="156"/>
        <v/>
      </c>
      <c r="O381" s="29" t="str">
        <f t="shared" si="157"/>
        <v/>
      </c>
      <c r="P381" s="15"/>
    </row>
    <row r="382" spans="1:16" x14ac:dyDescent="0.45">
      <c r="A382" s="28"/>
      <c r="E382" s="29" t="str">
        <f t="shared" si="153"/>
        <v/>
      </c>
      <c r="H382" s="15"/>
      <c r="I382" s="15"/>
      <c r="J382" s="15"/>
      <c r="K382" s="15"/>
      <c r="L382" s="29" t="str">
        <f t="shared" si="154"/>
        <v/>
      </c>
      <c r="M382" s="29" t="str">
        <f t="shared" si="155"/>
        <v/>
      </c>
      <c r="N382" s="29" t="str">
        <f t="shared" si="156"/>
        <v/>
      </c>
      <c r="O382" s="29" t="str">
        <f t="shared" si="157"/>
        <v/>
      </c>
      <c r="P382" s="15"/>
    </row>
    <row r="383" spans="1:16" x14ac:dyDescent="0.45">
      <c r="A383" s="28"/>
      <c r="E383" s="29" t="str">
        <f t="shared" si="153"/>
        <v/>
      </c>
      <c r="H383" s="15"/>
      <c r="I383" s="15"/>
      <c r="J383" s="15"/>
      <c r="K383" s="15"/>
      <c r="L383" s="29" t="str">
        <f t="shared" si="154"/>
        <v/>
      </c>
      <c r="M383" s="29" t="str">
        <f t="shared" si="155"/>
        <v/>
      </c>
      <c r="N383" s="29" t="str">
        <f t="shared" si="156"/>
        <v/>
      </c>
      <c r="O383" s="29" t="str">
        <f t="shared" si="157"/>
        <v/>
      </c>
      <c r="P383" s="15"/>
    </row>
    <row r="384" spans="1:16" x14ac:dyDescent="0.45">
      <c r="A384" s="28"/>
      <c r="E384" s="29" t="str">
        <f t="shared" si="153"/>
        <v/>
      </c>
      <c r="H384" s="15"/>
      <c r="I384" s="15"/>
      <c r="J384" s="15"/>
      <c r="K384" s="15"/>
      <c r="L384" s="29" t="str">
        <f t="shared" si="154"/>
        <v/>
      </c>
      <c r="M384" s="29" t="str">
        <f t="shared" si="155"/>
        <v/>
      </c>
      <c r="N384" s="29" t="str">
        <f t="shared" si="156"/>
        <v/>
      </c>
      <c r="O384" s="29" t="str">
        <f t="shared" si="157"/>
        <v/>
      </c>
      <c r="P384" s="15"/>
    </row>
    <row r="385" spans="1:16" x14ac:dyDescent="0.45">
      <c r="A385" s="28"/>
      <c r="E385" s="29" t="str">
        <f t="shared" ref="E385:E386" si="158">IF(G385="Y",AG385,"")</f>
        <v/>
      </c>
      <c r="H385" s="15"/>
      <c r="I385" s="15"/>
      <c r="J385" s="15"/>
      <c r="K385" s="15"/>
      <c r="L385" s="29" t="str">
        <f t="shared" si="154"/>
        <v/>
      </c>
      <c r="M385" s="29" t="str">
        <f t="shared" si="155"/>
        <v/>
      </c>
      <c r="N385" s="29" t="str">
        <f t="shared" si="156"/>
        <v/>
      </c>
      <c r="O385" s="29" t="str">
        <f t="shared" si="157"/>
        <v/>
      </c>
      <c r="P385" s="15"/>
    </row>
    <row r="386" spans="1:16" x14ac:dyDescent="0.45">
      <c r="A386" s="28"/>
      <c r="E386" s="29" t="str">
        <f t="shared" si="158"/>
        <v/>
      </c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x14ac:dyDescent="0.45">
      <c r="A387" s="28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x14ac:dyDescent="0.45">
      <c r="A388" s="28"/>
      <c r="H388" s="15"/>
      <c r="I388" s="15"/>
      <c r="J388" s="15"/>
      <c r="K388" s="15"/>
      <c r="L388" s="15"/>
      <c r="M388" s="15"/>
      <c r="N388" s="15"/>
      <c r="O388" s="15"/>
      <c r="P388" s="15"/>
    </row>
  </sheetData>
  <sheetProtection selectLockedCells="1"/>
  <mergeCells count="10">
    <mergeCell ref="T66:V66"/>
    <mergeCell ref="T67:V67"/>
    <mergeCell ref="T82:V82"/>
    <mergeCell ref="T98:V98"/>
    <mergeCell ref="T3:V3"/>
    <mergeCell ref="T19:V19"/>
    <mergeCell ref="T35:V35"/>
    <mergeCell ref="T51:V51"/>
    <mergeCell ref="T57:V57"/>
    <mergeCell ref="T58:V58"/>
  </mergeCells>
  <pageMargins left="0.7" right="0.7" top="0.75" bottom="0.75" header="0.3" footer="0.3"/>
  <pageSetup scale="1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7">
    <pageSetUpPr fitToPage="1"/>
  </sheetPr>
  <dimension ref="A2:AG792"/>
  <sheetViews>
    <sheetView showGridLines="0" topLeftCell="D38" zoomScaleNormal="100" workbookViewId="0">
      <selection activeCell="G62" sqref="G62"/>
    </sheetView>
  </sheetViews>
  <sheetFormatPr defaultColWidth="9.1328125" defaultRowHeight="14.25" x14ac:dyDescent="0.45"/>
  <cols>
    <col min="1" max="1" width="10.59765625" style="27" bestFit="1" customWidth="1"/>
    <col min="2" max="2" width="13.59765625" style="27" customWidth="1"/>
    <col min="3" max="3" width="12.59765625" style="27" customWidth="1"/>
    <col min="4" max="4" width="14.1328125" style="27" customWidth="1"/>
    <col min="5" max="5" width="12.59765625" style="27" customWidth="1"/>
    <col min="6" max="6" width="9.1328125" style="27"/>
    <col min="7" max="7" width="10" style="29" customWidth="1"/>
    <col min="8" max="8" width="13.59765625" style="27" customWidth="1"/>
    <col min="9" max="9" width="13.3984375" style="27" customWidth="1"/>
    <col min="10" max="10" width="22.1328125" style="27" customWidth="1"/>
    <col min="11" max="11" width="12.59765625" style="27" customWidth="1"/>
    <col min="12" max="14" width="31.59765625" style="27" customWidth="1"/>
    <col min="15" max="15" width="20.86328125" style="27" customWidth="1"/>
    <col min="16" max="16" width="13.59765625" style="27" customWidth="1"/>
    <col min="17" max="17" width="16.3984375" style="27" customWidth="1"/>
    <col min="18" max="18" width="10" style="27" customWidth="1"/>
    <col min="19" max="19" width="7" style="27" customWidth="1"/>
    <col min="20" max="20" width="11.59765625" style="27" customWidth="1"/>
    <col min="21" max="21" width="1.86328125" style="27" customWidth="1"/>
    <col min="22" max="22" width="13.59765625" style="27" customWidth="1"/>
    <col min="23" max="23" width="2.3984375" style="27" customWidth="1"/>
    <col min="24" max="32" width="9.1328125" style="27"/>
    <col min="33" max="33" width="11.3984375" style="8" customWidth="1"/>
    <col min="34" max="16384" width="9.1328125" style="27"/>
  </cols>
  <sheetData>
    <row r="2" spans="1:33" ht="19.5" x14ac:dyDescent="0.6">
      <c r="L2" s="36" t="s">
        <v>35</v>
      </c>
      <c r="M2" s="34" t="s">
        <v>35</v>
      </c>
      <c r="N2" s="34" t="s">
        <v>35</v>
      </c>
      <c r="O2" s="36" t="s">
        <v>35</v>
      </c>
      <c r="Q2" s="32"/>
    </row>
    <row r="3" spans="1:33" ht="19.899999999999999" thickBot="1" x14ac:dyDescent="0.65">
      <c r="A3" s="1" t="s">
        <v>0</v>
      </c>
      <c r="B3" s="1" t="s">
        <v>1</v>
      </c>
      <c r="C3" s="1" t="s">
        <v>2</v>
      </c>
      <c r="D3" s="1" t="s">
        <v>29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37" t="s">
        <v>37</v>
      </c>
      <c r="M3" s="35" t="s">
        <v>39</v>
      </c>
      <c r="N3" s="35" t="s">
        <v>38</v>
      </c>
      <c r="O3" s="37" t="s">
        <v>40</v>
      </c>
      <c r="P3" s="1" t="s">
        <v>36</v>
      </c>
      <c r="Q3" s="1" t="s">
        <v>48</v>
      </c>
      <c r="AG3" s="3"/>
    </row>
    <row r="4" spans="1:33" ht="14.65" thickTop="1" x14ac:dyDescent="0.45">
      <c r="A4" s="28">
        <v>43070</v>
      </c>
      <c r="B4" s="29" t="s">
        <v>283</v>
      </c>
      <c r="C4" s="27" t="s">
        <v>73</v>
      </c>
      <c r="E4" s="29">
        <f>IF(G4="Y",AG4,"")</f>
        <v>-0.30999999999999517</v>
      </c>
      <c r="F4" s="27" t="s">
        <v>32</v>
      </c>
      <c r="G4" s="29" t="s">
        <v>69</v>
      </c>
      <c r="H4" s="29">
        <v>45.67</v>
      </c>
      <c r="I4" s="29">
        <v>45.98</v>
      </c>
      <c r="J4" s="27">
        <v>45.27</v>
      </c>
      <c r="K4" s="29">
        <v>45.98</v>
      </c>
      <c r="L4" s="29">
        <f t="shared" ref="L4:L67" si="0">IF(G4="Y", (P4*E4),(""))</f>
        <v>-84.847821326909127</v>
      </c>
      <c r="M4" s="29">
        <f t="shared" ref="M4:M67" si="1">IF(G4="Y", (L4*2),(""))</f>
        <v>-169.69564265381825</v>
      </c>
      <c r="N4" s="29">
        <f t="shared" ref="N4:N67" si="2">IF(G4="Y", (L4*3),(""))</f>
        <v>-254.54346398072738</v>
      </c>
      <c r="O4" s="29">
        <f t="shared" ref="O4:O67" si="3">IF(G4="Y", (L4*4),(""))</f>
        <v>-339.39128530763651</v>
      </c>
      <c r="P4" s="33">
        <f t="shared" ref="P4:P9" si="4">IF(Q4&gt;0,((AcctSize/Q4)/H4),(""))</f>
        <v>273.7026494416466</v>
      </c>
      <c r="Q4" s="27">
        <v>4</v>
      </c>
      <c r="T4" s="67" t="s">
        <v>10</v>
      </c>
      <c r="U4" s="67"/>
      <c r="V4" s="67"/>
      <c r="AG4" s="3">
        <f>IF(F4="L",(K4-H4),(H4-K4))</f>
        <v>-0.30999999999999517</v>
      </c>
    </row>
    <row r="5" spans="1:33" x14ac:dyDescent="0.45">
      <c r="A5" s="28">
        <v>43070</v>
      </c>
      <c r="B5" s="29" t="s">
        <v>198</v>
      </c>
      <c r="C5" s="27" t="s">
        <v>79</v>
      </c>
      <c r="E5" s="29">
        <f>IF(G5="Y",AG5,"")</f>
        <v>0.58000000000001251</v>
      </c>
      <c r="F5" s="27" t="s">
        <v>61</v>
      </c>
      <c r="G5" s="29" t="s">
        <v>69</v>
      </c>
      <c r="H5" s="29">
        <v>78.319999999999993</v>
      </c>
      <c r="I5" s="29">
        <v>78.02</v>
      </c>
      <c r="J5" s="27">
        <v>78.900000000000006</v>
      </c>
      <c r="K5" s="29">
        <v>78.900000000000006</v>
      </c>
      <c r="L5" s="29">
        <f t="shared" ref="L5" si="5">IF(G5="Y", (P5*E5),(""))</f>
        <v>92.568947906028555</v>
      </c>
      <c r="M5" s="29">
        <f t="shared" ref="M5" si="6">IF(G5="Y", (L5*2),(""))</f>
        <v>185.13789581205711</v>
      </c>
      <c r="N5" s="29">
        <f t="shared" ref="N5" si="7">IF(G5="Y", (L5*3),(""))</f>
        <v>277.70684371808568</v>
      </c>
      <c r="O5" s="29">
        <f t="shared" ref="O5" si="8">IF(G5="Y", (L5*4),(""))</f>
        <v>370.27579162411422</v>
      </c>
      <c r="P5" s="33">
        <f t="shared" si="4"/>
        <v>159.60163432073546</v>
      </c>
      <c r="Q5" s="27">
        <v>4</v>
      </c>
      <c r="T5" s="27" t="s">
        <v>11</v>
      </c>
      <c r="V5" s="27">
        <f>COUNTIF(C4:C79,"FB")</f>
        <v>18</v>
      </c>
      <c r="AG5" s="3">
        <f>IF(F5="L",(K5-H5),(H5-K5))</f>
        <v>0.58000000000001251</v>
      </c>
    </row>
    <row r="6" spans="1:33" x14ac:dyDescent="0.45">
      <c r="A6" s="28">
        <v>43070</v>
      </c>
      <c r="B6" s="29" t="s">
        <v>467</v>
      </c>
      <c r="C6" s="27" t="s">
        <v>73</v>
      </c>
      <c r="E6" s="29">
        <f t="shared" ref="E6:E69" si="9">IF(G6="Y",AG6,"")</f>
        <v>-0.42000000000000171</v>
      </c>
      <c r="F6" s="27" t="s">
        <v>32</v>
      </c>
      <c r="G6" s="29" t="s">
        <v>69</v>
      </c>
      <c r="H6" s="29">
        <v>56.3</v>
      </c>
      <c r="I6" s="29">
        <v>56.72</v>
      </c>
      <c r="J6" s="26">
        <v>55.74</v>
      </c>
      <c r="K6" s="29">
        <v>56.72</v>
      </c>
      <c r="L6" s="29">
        <f t="shared" si="0"/>
        <v>-93.250444049733957</v>
      </c>
      <c r="M6" s="29">
        <f t="shared" si="1"/>
        <v>-186.50088809946791</v>
      </c>
      <c r="N6" s="29">
        <f t="shared" si="2"/>
        <v>-279.75133214920186</v>
      </c>
      <c r="O6" s="29">
        <f t="shared" si="3"/>
        <v>-373.00177619893583</v>
      </c>
      <c r="P6" s="33">
        <f t="shared" si="4"/>
        <v>222.02486678507995</v>
      </c>
      <c r="Q6" s="27">
        <v>4</v>
      </c>
      <c r="T6" s="27" t="s">
        <v>12</v>
      </c>
      <c r="V6" s="27">
        <f>COUNTIF(C4:C79,"IF")</f>
        <v>25</v>
      </c>
      <c r="AG6" s="3">
        <f>IF(F6="L",(K6-H6),(H6-K6))</f>
        <v>-0.42000000000000171</v>
      </c>
    </row>
    <row r="7" spans="1:33" x14ac:dyDescent="0.45">
      <c r="A7" s="28">
        <v>43070</v>
      </c>
      <c r="B7" s="29" t="s">
        <v>468</v>
      </c>
      <c r="C7" s="27" t="s">
        <v>73</v>
      </c>
      <c r="E7" s="29">
        <f t="shared" si="9"/>
        <v>0.53999999999999915</v>
      </c>
      <c r="F7" s="27" t="s">
        <v>32</v>
      </c>
      <c r="G7" s="29" t="s">
        <v>69</v>
      </c>
      <c r="H7" s="29">
        <v>57.22</v>
      </c>
      <c r="I7" s="29">
        <v>57.62</v>
      </c>
      <c r="J7" s="26">
        <v>56.68</v>
      </c>
      <c r="K7" s="29">
        <v>56.68</v>
      </c>
      <c r="L7" s="29">
        <f t="shared" si="0"/>
        <v>117.96574624257235</v>
      </c>
      <c r="M7" s="29">
        <f t="shared" si="1"/>
        <v>235.9314924851447</v>
      </c>
      <c r="N7" s="29">
        <f t="shared" si="2"/>
        <v>353.89723872771708</v>
      </c>
      <c r="O7" s="29">
        <f t="shared" si="3"/>
        <v>471.8629849702894</v>
      </c>
      <c r="P7" s="33">
        <f t="shared" si="4"/>
        <v>218.45508563439358</v>
      </c>
      <c r="Q7" s="27">
        <v>4</v>
      </c>
      <c r="T7" s="27" t="s">
        <v>13</v>
      </c>
      <c r="V7" s="27">
        <f>COUNTIF(C4:C79,"LD")</f>
        <v>3</v>
      </c>
      <c r="AG7" s="3">
        <f>IF(F7="L",(K7-H7),(H7-K7))</f>
        <v>0.53999999999999915</v>
      </c>
    </row>
    <row r="8" spans="1:33" x14ac:dyDescent="0.45">
      <c r="A8" s="28">
        <v>43070</v>
      </c>
      <c r="B8" s="44" t="s">
        <v>283</v>
      </c>
      <c r="C8" s="43" t="s">
        <v>73</v>
      </c>
      <c r="D8" s="43"/>
      <c r="E8" s="44">
        <f>IF(G8="Y",AG8,"")</f>
        <v>0.39999999999999858</v>
      </c>
      <c r="F8" s="43" t="s">
        <v>32</v>
      </c>
      <c r="G8" s="44" t="s">
        <v>69</v>
      </c>
      <c r="H8" s="44">
        <v>45.67</v>
      </c>
      <c r="I8" s="44">
        <v>45.98</v>
      </c>
      <c r="J8" s="43">
        <v>45.27</v>
      </c>
      <c r="K8" s="44">
        <v>45.27</v>
      </c>
      <c r="L8" s="44">
        <f t="shared" ref="L8:L9" si="10">IF(G8="Y", (P8*E8),(""))</f>
        <v>109.48105977665826</v>
      </c>
      <c r="M8" s="44">
        <f t="shared" ref="M8:M9" si="11">IF(G8="Y", (L8*2),(""))</f>
        <v>218.96211955331651</v>
      </c>
      <c r="N8" s="44">
        <f t="shared" ref="N8:N9" si="12">IF(G8="Y", (L8*3),(""))</f>
        <v>328.44317932997478</v>
      </c>
      <c r="O8" s="44">
        <f t="shared" ref="O8:O9" si="13">IF(G8="Y", (L8*4),(""))</f>
        <v>437.92423910663302</v>
      </c>
      <c r="P8" s="33">
        <f t="shared" si="4"/>
        <v>273.7026494416466</v>
      </c>
      <c r="Q8" s="43">
        <v>4</v>
      </c>
      <c r="T8" s="27" t="s">
        <v>14</v>
      </c>
      <c r="V8" s="27">
        <f>COUNTIF(C4:C79,"32")</f>
        <v>6</v>
      </c>
      <c r="AG8" s="3">
        <f>IF(F8="L",(K8-H8),(H8-K8))</f>
        <v>0.39999999999999858</v>
      </c>
    </row>
    <row r="9" spans="1:33" x14ac:dyDescent="0.45">
      <c r="A9" s="28">
        <v>43070</v>
      </c>
      <c r="B9" s="44" t="s">
        <v>467</v>
      </c>
      <c r="C9" s="43" t="s">
        <v>73</v>
      </c>
      <c r="D9" s="43"/>
      <c r="E9" s="44">
        <f t="shared" ref="E9" si="14">IF(G9="Y",AG9,"")</f>
        <v>0.55999999999999517</v>
      </c>
      <c r="F9" s="43" t="s">
        <v>32</v>
      </c>
      <c r="G9" s="44" t="s">
        <v>69</v>
      </c>
      <c r="H9" s="44">
        <v>56.3</v>
      </c>
      <c r="I9" s="44">
        <v>56.72</v>
      </c>
      <c r="J9" s="26">
        <v>55.74</v>
      </c>
      <c r="K9" s="44">
        <v>55.74</v>
      </c>
      <c r="L9" s="44">
        <f t="shared" si="10"/>
        <v>124.3339253996437</v>
      </c>
      <c r="M9" s="44">
        <f t="shared" si="11"/>
        <v>248.66785079928741</v>
      </c>
      <c r="N9" s="44">
        <f t="shared" si="12"/>
        <v>373.00177619893111</v>
      </c>
      <c r="O9" s="44">
        <f t="shared" si="13"/>
        <v>497.33570159857481</v>
      </c>
      <c r="P9" s="33">
        <f t="shared" si="4"/>
        <v>222.02486678507995</v>
      </c>
      <c r="Q9" s="43">
        <v>4</v>
      </c>
      <c r="T9" s="27" t="s">
        <v>15</v>
      </c>
      <c r="V9" s="27">
        <f>COUNTIF(C4:C79,"BS")</f>
        <v>0</v>
      </c>
      <c r="AG9" s="3">
        <f t="shared" ref="AG9:AG67" si="15">IF(F9="L",(K9-H9),(H9-K9))</f>
        <v>0.55999999999999517</v>
      </c>
    </row>
    <row r="10" spans="1:33" x14ac:dyDescent="0.45">
      <c r="A10" s="28">
        <v>43073</v>
      </c>
      <c r="B10" s="29" t="s">
        <v>132</v>
      </c>
      <c r="C10" s="27" t="s">
        <v>73</v>
      </c>
      <c r="E10" s="29" t="str">
        <f t="shared" si="9"/>
        <v/>
      </c>
      <c r="F10" s="27" t="s">
        <v>32</v>
      </c>
      <c r="G10" s="29" t="s">
        <v>34</v>
      </c>
      <c r="H10" s="29">
        <v>38.549999999999997</v>
      </c>
      <c r="I10" s="29">
        <v>38.93</v>
      </c>
      <c r="J10" s="26">
        <v>37.97</v>
      </c>
      <c r="K10" s="29"/>
      <c r="L10" s="29" t="str">
        <f t="shared" si="0"/>
        <v/>
      </c>
      <c r="M10" s="29" t="str">
        <f t="shared" si="1"/>
        <v/>
      </c>
      <c r="N10" s="29" t="str">
        <f t="shared" si="2"/>
        <v/>
      </c>
      <c r="O10" s="29" t="str">
        <f t="shared" si="3"/>
        <v/>
      </c>
      <c r="P10" s="33">
        <f t="shared" ref="P10:P67" si="16">IF(Q10&gt;0,((AcctSize/Q10)/H10),(""))</f>
        <v>648.50843060959801</v>
      </c>
      <c r="Q10" s="27">
        <v>2</v>
      </c>
      <c r="T10" s="27" t="s">
        <v>16</v>
      </c>
      <c r="V10" s="27">
        <f>COUNTIF(C4:C79,"SH")</f>
        <v>3</v>
      </c>
      <c r="AG10" s="3">
        <f t="shared" si="15"/>
        <v>38.549999999999997</v>
      </c>
    </row>
    <row r="11" spans="1:33" x14ac:dyDescent="0.45">
      <c r="A11" s="28">
        <v>43073</v>
      </c>
      <c r="B11" s="29" t="s">
        <v>320</v>
      </c>
      <c r="C11" s="27" t="s">
        <v>73</v>
      </c>
      <c r="E11" s="29" t="str">
        <f t="shared" ref="E11" si="17">IF(G11="Y",AG11,"")</f>
        <v/>
      </c>
      <c r="F11" s="27" t="s">
        <v>32</v>
      </c>
      <c r="G11" s="29" t="s">
        <v>34</v>
      </c>
      <c r="H11" s="29">
        <v>58.37</v>
      </c>
      <c r="I11" s="29">
        <v>58.73</v>
      </c>
      <c r="J11" s="26">
        <v>57.59</v>
      </c>
      <c r="K11" s="29"/>
      <c r="L11" s="29" t="str">
        <f t="shared" ref="L11" si="18">IF(G11="Y", (P11*E11),(""))</f>
        <v/>
      </c>
      <c r="M11" s="29" t="str">
        <f t="shared" ref="M11" si="19">IF(G11="Y", (L11*2),(""))</f>
        <v/>
      </c>
      <c r="N11" s="29" t="str">
        <f t="shared" ref="N11" si="20">IF(G11="Y", (L11*3),(""))</f>
        <v/>
      </c>
      <c r="O11" s="29" t="str">
        <f t="shared" ref="O11" si="21">IF(G11="Y", (L11*4),(""))</f>
        <v/>
      </c>
      <c r="P11" s="33">
        <f t="shared" ref="P11" si="22">IF(Q11&gt;0,((AcctSize/Q11)/H11),(""))</f>
        <v>428.3022100394038</v>
      </c>
      <c r="Q11" s="27">
        <v>2</v>
      </c>
      <c r="T11" s="27" t="s">
        <v>17</v>
      </c>
      <c r="V11" s="27">
        <f>COUNTIF(C4:C79,"DH")</f>
        <v>4</v>
      </c>
      <c r="AG11" s="3">
        <f t="shared" si="15"/>
        <v>58.37</v>
      </c>
    </row>
    <row r="12" spans="1:33" x14ac:dyDescent="0.45">
      <c r="A12" s="28">
        <v>43074</v>
      </c>
      <c r="B12" s="27" t="s">
        <v>372</v>
      </c>
      <c r="C12" s="27" t="s">
        <v>73</v>
      </c>
      <c r="E12" s="29">
        <f t="shared" si="9"/>
        <v>-0.40999999999999659</v>
      </c>
      <c r="F12" s="27" t="s">
        <v>32</v>
      </c>
      <c r="G12" s="29" t="s">
        <v>69</v>
      </c>
      <c r="H12" s="29">
        <v>50.07</v>
      </c>
      <c r="I12" s="29">
        <v>50.48</v>
      </c>
      <c r="J12" s="26">
        <v>49.58</v>
      </c>
      <c r="K12" s="29">
        <v>50.48</v>
      </c>
      <c r="L12" s="29">
        <f t="shared" si="0"/>
        <v>-136.47560082550982</v>
      </c>
      <c r="M12" s="29">
        <f t="shared" si="1"/>
        <v>-272.95120165101963</v>
      </c>
      <c r="N12" s="29">
        <f t="shared" si="2"/>
        <v>-409.42680247652947</v>
      </c>
      <c r="O12" s="29">
        <f t="shared" si="3"/>
        <v>-545.90240330203926</v>
      </c>
      <c r="P12" s="33">
        <f t="shared" si="16"/>
        <v>332.8673190866121</v>
      </c>
      <c r="Q12" s="27">
        <v>3</v>
      </c>
      <c r="T12" s="27" t="s">
        <v>19</v>
      </c>
      <c r="V12" s="27">
        <f>COUNTIF(C4:C79,"S")</f>
        <v>0</v>
      </c>
      <c r="AG12" s="3">
        <f t="shared" si="15"/>
        <v>-0.40999999999999659</v>
      </c>
    </row>
    <row r="13" spans="1:33" x14ac:dyDescent="0.45">
      <c r="A13" s="28">
        <v>43074</v>
      </c>
      <c r="B13" s="27" t="s">
        <v>469</v>
      </c>
      <c r="C13" s="27" t="s">
        <v>33</v>
      </c>
      <c r="E13" s="29">
        <f t="shared" si="9"/>
        <v>0.40999999999999659</v>
      </c>
      <c r="F13" s="27" t="s">
        <v>32</v>
      </c>
      <c r="G13" s="29" t="s">
        <v>69</v>
      </c>
      <c r="H13" s="29">
        <v>50.129999999999995</v>
      </c>
      <c r="I13" s="29">
        <v>50.45</v>
      </c>
      <c r="J13" s="26">
        <v>49.72</v>
      </c>
      <c r="K13" s="29">
        <v>49.72</v>
      </c>
      <c r="L13" s="29">
        <f t="shared" si="0"/>
        <v>136.3122548041747</v>
      </c>
      <c r="M13" s="29">
        <f t="shared" si="1"/>
        <v>272.6245096083494</v>
      </c>
      <c r="N13" s="29">
        <f t="shared" si="2"/>
        <v>408.9367644125241</v>
      </c>
      <c r="O13" s="29">
        <f t="shared" si="3"/>
        <v>545.2490192166988</v>
      </c>
      <c r="P13" s="33">
        <f t="shared" si="16"/>
        <v>332.46891415652641</v>
      </c>
      <c r="Q13" s="27">
        <v>3</v>
      </c>
      <c r="AG13" s="3">
        <f t="shared" si="15"/>
        <v>0.40999999999999659</v>
      </c>
    </row>
    <row r="14" spans="1:33" x14ac:dyDescent="0.45">
      <c r="A14" s="28">
        <v>43074</v>
      </c>
      <c r="B14" s="27" t="s">
        <v>384</v>
      </c>
      <c r="C14" s="27" t="s">
        <v>98</v>
      </c>
      <c r="E14" s="29" t="str">
        <f t="shared" ref="E14:E15" si="23">IF(G14="Y",AG14,"")</f>
        <v/>
      </c>
      <c r="F14" s="27" t="s">
        <v>61</v>
      </c>
      <c r="G14" s="29" t="s">
        <v>34</v>
      </c>
      <c r="H14" s="29">
        <v>59.76</v>
      </c>
      <c r="I14" s="29">
        <v>59.35</v>
      </c>
      <c r="J14" s="26">
        <v>60.25</v>
      </c>
      <c r="K14" s="29"/>
      <c r="L14" s="29" t="str">
        <f t="shared" ref="L14:L15" si="24">IF(G14="Y", (P14*E14),(""))</f>
        <v/>
      </c>
      <c r="M14" s="29" t="str">
        <f t="shared" ref="M14:M15" si="25">IF(G14="Y", (L14*2),(""))</f>
        <v/>
      </c>
      <c r="N14" s="29" t="str">
        <f t="shared" ref="N14:N15" si="26">IF(G14="Y", (L14*3),(""))</f>
        <v/>
      </c>
      <c r="O14" s="29" t="str">
        <f t="shared" ref="O14:O15" si="27">IF(G14="Y", (L14*4),(""))</f>
        <v/>
      </c>
      <c r="P14" s="33">
        <f t="shared" ref="P14:P15" si="28">IF(Q14&gt;0,((AcctSize/Q14)/H14),(""))</f>
        <v>278.89335118250784</v>
      </c>
      <c r="Q14" s="27">
        <v>3</v>
      </c>
      <c r="AG14" s="3">
        <f t="shared" si="15"/>
        <v>-59.76</v>
      </c>
    </row>
    <row r="15" spans="1:33" x14ac:dyDescent="0.45">
      <c r="A15" s="28">
        <v>43074</v>
      </c>
      <c r="B15" s="43" t="s">
        <v>372</v>
      </c>
      <c r="C15" s="43" t="s">
        <v>73</v>
      </c>
      <c r="D15" s="43"/>
      <c r="E15" s="44">
        <f t="shared" si="23"/>
        <v>0.36999999999999744</v>
      </c>
      <c r="F15" s="43" t="s">
        <v>32</v>
      </c>
      <c r="G15" s="44" t="s">
        <v>69</v>
      </c>
      <c r="H15" s="44">
        <v>50.07</v>
      </c>
      <c r="I15" s="44">
        <v>50.48</v>
      </c>
      <c r="J15" s="26">
        <v>49.58</v>
      </c>
      <c r="K15" s="44">
        <v>49.7</v>
      </c>
      <c r="L15" s="44">
        <f t="shared" si="24"/>
        <v>123.16090806204562</v>
      </c>
      <c r="M15" s="44">
        <f t="shared" si="25"/>
        <v>246.32181612409124</v>
      </c>
      <c r="N15" s="44">
        <f t="shared" si="26"/>
        <v>369.48272418613686</v>
      </c>
      <c r="O15" s="44">
        <f t="shared" si="27"/>
        <v>492.64363224818248</v>
      </c>
      <c r="P15" s="33">
        <f t="shared" si="28"/>
        <v>332.8673190866121</v>
      </c>
      <c r="Q15" s="43">
        <v>3</v>
      </c>
      <c r="AG15" s="3">
        <f t="shared" si="15"/>
        <v>0.36999999999999744</v>
      </c>
    </row>
    <row r="16" spans="1:33" x14ac:dyDescent="0.45">
      <c r="A16" s="28">
        <v>43075</v>
      </c>
      <c r="B16" s="27" t="s">
        <v>272</v>
      </c>
      <c r="C16" s="27" t="s">
        <v>73</v>
      </c>
      <c r="E16" s="29">
        <f t="shared" si="9"/>
        <v>0</v>
      </c>
      <c r="F16" s="27" t="s">
        <v>32</v>
      </c>
      <c r="G16" s="29" t="s">
        <v>69</v>
      </c>
      <c r="H16" s="29">
        <v>98.48</v>
      </c>
      <c r="I16" s="29">
        <v>98.78</v>
      </c>
      <c r="J16" s="26">
        <v>97.94</v>
      </c>
      <c r="K16" s="29">
        <v>98.48</v>
      </c>
      <c r="L16" s="29">
        <f t="shared" si="0"/>
        <v>0</v>
      </c>
      <c r="M16" s="29">
        <f t="shared" si="1"/>
        <v>0</v>
      </c>
      <c r="N16" s="29">
        <f t="shared" si="2"/>
        <v>0</v>
      </c>
      <c r="O16" s="29">
        <f t="shared" si="3"/>
        <v>0</v>
      </c>
      <c r="P16" s="33">
        <f t="shared" si="16"/>
        <v>169.23910100189548</v>
      </c>
      <c r="Q16" s="27">
        <v>3</v>
      </c>
      <c r="AG16" s="3">
        <f t="shared" si="15"/>
        <v>0</v>
      </c>
    </row>
    <row r="17" spans="1:33" x14ac:dyDescent="0.45">
      <c r="A17" s="28">
        <v>43075</v>
      </c>
      <c r="B17" s="27" t="s">
        <v>470</v>
      </c>
      <c r="C17" s="27" t="s">
        <v>33</v>
      </c>
      <c r="E17" s="29">
        <f t="shared" si="9"/>
        <v>-0.52000000000000313</v>
      </c>
      <c r="F17" s="27" t="s">
        <v>32</v>
      </c>
      <c r="G17" s="29" t="s">
        <v>69</v>
      </c>
      <c r="H17" s="29">
        <v>45.98</v>
      </c>
      <c r="I17" s="29">
        <v>46.5</v>
      </c>
      <c r="J17" s="26">
        <v>45.39</v>
      </c>
      <c r="K17" s="29">
        <v>46.5</v>
      </c>
      <c r="L17" s="29">
        <f t="shared" si="0"/>
        <v>-188.4877482963619</v>
      </c>
      <c r="M17" s="29">
        <f t="shared" si="1"/>
        <v>-376.9754965927238</v>
      </c>
      <c r="N17" s="29">
        <f t="shared" si="2"/>
        <v>-565.46324488908567</v>
      </c>
      <c r="O17" s="29">
        <f t="shared" si="3"/>
        <v>-753.9509931854476</v>
      </c>
      <c r="P17" s="33">
        <f t="shared" si="16"/>
        <v>362.47643903146303</v>
      </c>
      <c r="Q17" s="27">
        <v>3</v>
      </c>
      <c r="AG17" s="3">
        <f t="shared" si="15"/>
        <v>-0.52000000000000313</v>
      </c>
    </row>
    <row r="18" spans="1:33" x14ac:dyDescent="0.45">
      <c r="A18" s="28">
        <v>43075</v>
      </c>
      <c r="B18" s="27" t="s">
        <v>471</v>
      </c>
      <c r="C18" s="27" t="s">
        <v>33</v>
      </c>
      <c r="E18" s="29">
        <f t="shared" si="9"/>
        <v>3.9999999999999147E-2</v>
      </c>
      <c r="F18" s="27" t="s">
        <v>32</v>
      </c>
      <c r="G18" s="29" t="s">
        <v>69</v>
      </c>
      <c r="H18" s="29">
        <v>29.689999999999998</v>
      </c>
      <c r="I18" s="29">
        <v>30.02</v>
      </c>
      <c r="J18" s="26">
        <v>29.27</v>
      </c>
      <c r="K18" s="29">
        <v>29.65</v>
      </c>
      <c r="L18" s="29">
        <f t="shared" si="0"/>
        <v>22.454249466711101</v>
      </c>
      <c r="M18" s="29">
        <f t="shared" si="1"/>
        <v>44.908498933422202</v>
      </c>
      <c r="N18" s="29">
        <f t="shared" si="2"/>
        <v>67.362748400133299</v>
      </c>
      <c r="O18" s="29">
        <f t="shared" si="3"/>
        <v>89.816997866844403</v>
      </c>
      <c r="P18" s="33">
        <f t="shared" si="16"/>
        <v>561.35623666778952</v>
      </c>
      <c r="Q18" s="27">
        <v>3</v>
      </c>
      <c r="AG18" s="3">
        <f t="shared" si="15"/>
        <v>3.9999999999999147E-2</v>
      </c>
    </row>
    <row r="19" spans="1:33" x14ac:dyDescent="0.45">
      <c r="A19" s="28">
        <v>43075</v>
      </c>
      <c r="B19" s="43" t="s">
        <v>272</v>
      </c>
      <c r="C19" s="43" t="s">
        <v>73</v>
      </c>
      <c r="D19" s="43"/>
      <c r="E19" s="44">
        <f t="shared" ref="E19" si="29">IF(G19="Y",AG19,"")</f>
        <v>0</v>
      </c>
      <c r="F19" s="43" t="s">
        <v>32</v>
      </c>
      <c r="G19" s="44" t="s">
        <v>69</v>
      </c>
      <c r="H19" s="44">
        <v>98.48</v>
      </c>
      <c r="I19" s="44">
        <v>98.78</v>
      </c>
      <c r="J19" s="26">
        <v>97.94</v>
      </c>
      <c r="K19" s="44">
        <v>98.48</v>
      </c>
      <c r="L19" s="44">
        <f t="shared" ref="L19" si="30">IF(G19="Y", (P19*E19),(""))</f>
        <v>0</v>
      </c>
      <c r="M19" s="44">
        <f t="shared" ref="M19" si="31">IF(G19="Y", (L19*2),(""))</f>
        <v>0</v>
      </c>
      <c r="N19" s="44">
        <f t="shared" ref="N19" si="32">IF(G19="Y", (L19*3),(""))</f>
        <v>0</v>
      </c>
      <c r="O19" s="44">
        <f t="shared" ref="O19" si="33">IF(G19="Y", (L19*4),(""))</f>
        <v>0</v>
      </c>
      <c r="P19" s="33">
        <f t="shared" ref="P19" si="34">IF(Q19&gt;0,((AcctSize/Q19)/H19),(""))</f>
        <v>169.23910100189548</v>
      </c>
      <c r="Q19" s="43">
        <v>3</v>
      </c>
      <c r="AG19" s="3">
        <f t="shared" si="15"/>
        <v>0</v>
      </c>
    </row>
    <row r="20" spans="1:33" x14ac:dyDescent="0.45">
      <c r="A20" s="28">
        <v>43076</v>
      </c>
      <c r="B20" s="27" t="s">
        <v>461</v>
      </c>
      <c r="C20" s="27">
        <v>32</v>
      </c>
      <c r="E20" s="29" t="str">
        <f t="shared" ref="E20" si="35">IF(G20="Y",AG20,"")</f>
        <v/>
      </c>
      <c r="F20" s="27" t="s">
        <v>32</v>
      </c>
      <c r="G20" s="29" t="s">
        <v>34</v>
      </c>
      <c r="H20" s="29">
        <v>32.1</v>
      </c>
      <c r="I20" s="29">
        <v>32.36</v>
      </c>
      <c r="J20" s="26">
        <v>31.54</v>
      </c>
      <c r="K20" s="29"/>
      <c r="L20" s="29" t="str">
        <f t="shared" ref="L20" si="36">IF(G20="Y", (P20*E20),(""))</f>
        <v/>
      </c>
      <c r="M20" s="29" t="str">
        <f t="shared" ref="M20" si="37">IF(G20="Y", (L20*2),(""))</f>
        <v/>
      </c>
      <c r="N20" s="29" t="str">
        <f t="shared" ref="N20" si="38">IF(G20="Y", (L20*3),(""))</f>
        <v/>
      </c>
      <c r="O20" s="29" t="str">
        <f t="shared" ref="O20" si="39">IF(G20="Y", (L20*4),(""))</f>
        <v/>
      </c>
      <c r="P20" s="33">
        <f t="shared" ref="P20" si="40">IF(Q20&gt;0,((AcctSize/Q20)/H20),(""))</f>
        <v>311.52647975077878</v>
      </c>
      <c r="Q20" s="27">
        <v>5</v>
      </c>
      <c r="T20" s="68" t="s">
        <v>28</v>
      </c>
      <c r="U20" s="68"/>
      <c r="V20" s="68"/>
      <c r="AG20" s="3">
        <f t="shared" si="15"/>
        <v>32.1</v>
      </c>
    </row>
    <row r="21" spans="1:33" x14ac:dyDescent="0.45">
      <c r="A21" s="28">
        <v>43076</v>
      </c>
      <c r="B21" s="27" t="s">
        <v>201</v>
      </c>
      <c r="C21" s="27">
        <v>32</v>
      </c>
      <c r="E21" s="29">
        <f t="shared" si="9"/>
        <v>-0.46999999999999886</v>
      </c>
      <c r="F21" s="27" t="s">
        <v>32</v>
      </c>
      <c r="G21" s="29" t="s">
        <v>69</v>
      </c>
      <c r="H21" s="29">
        <v>112.06</v>
      </c>
      <c r="I21" s="29">
        <v>112.53</v>
      </c>
      <c r="J21" s="26">
        <v>111.48</v>
      </c>
      <c r="K21" s="29">
        <v>112.53</v>
      </c>
      <c r="L21" s="29">
        <f t="shared" si="0"/>
        <v>-41.941816883812137</v>
      </c>
      <c r="M21" s="29">
        <f t="shared" si="1"/>
        <v>-83.883633767624275</v>
      </c>
      <c r="N21" s="29">
        <f t="shared" si="2"/>
        <v>-125.82545065143641</v>
      </c>
      <c r="O21" s="29">
        <f t="shared" si="3"/>
        <v>-167.76726753524855</v>
      </c>
      <c r="P21" s="33">
        <f t="shared" si="16"/>
        <v>89.237908263430299</v>
      </c>
      <c r="Q21" s="27">
        <v>5</v>
      </c>
      <c r="T21" s="27" t="s">
        <v>11</v>
      </c>
      <c r="V21" s="27">
        <f>COUNTIFS(C4:C72,"FB",G4:G72,"Y")+COUNTIFS(D4:D72,"FB",G4:G72,"Y")</f>
        <v>10</v>
      </c>
      <c r="AG21" s="3">
        <f t="shared" si="15"/>
        <v>-0.46999999999999886</v>
      </c>
    </row>
    <row r="22" spans="1:33" x14ac:dyDescent="0.45">
      <c r="A22" s="28">
        <v>43076</v>
      </c>
      <c r="B22" s="27" t="s">
        <v>178</v>
      </c>
      <c r="C22" s="27" t="s">
        <v>33</v>
      </c>
      <c r="E22" s="29" t="str">
        <f t="shared" si="9"/>
        <v/>
      </c>
      <c r="F22" s="27" t="s">
        <v>32</v>
      </c>
      <c r="G22" s="29" t="s">
        <v>34</v>
      </c>
      <c r="H22" s="29">
        <v>52.57</v>
      </c>
      <c r="I22" s="29">
        <v>53.08</v>
      </c>
      <c r="J22" s="26">
        <v>51.94</v>
      </c>
      <c r="K22" s="29"/>
      <c r="L22" s="29" t="str">
        <f t="shared" si="0"/>
        <v/>
      </c>
      <c r="M22" s="29" t="str">
        <f t="shared" si="1"/>
        <v/>
      </c>
      <c r="N22" s="29" t="str">
        <f t="shared" si="2"/>
        <v/>
      </c>
      <c r="O22" s="29" t="str">
        <f t="shared" si="3"/>
        <v/>
      </c>
      <c r="P22" s="33">
        <f t="shared" si="16"/>
        <v>190.22256039566292</v>
      </c>
      <c r="Q22" s="27">
        <v>5</v>
      </c>
      <c r="T22" s="27" t="s">
        <v>12</v>
      </c>
      <c r="V22" s="27">
        <f>COUNTIFS(C4:C72,"IF",G4:G72,"Y")+COUNTIFS(D4:D72,"IF",G4:G72,"Y")</f>
        <v>17</v>
      </c>
      <c r="AG22" s="3">
        <f t="shared" si="15"/>
        <v>52.57</v>
      </c>
    </row>
    <row r="23" spans="1:33" x14ac:dyDescent="0.45">
      <c r="A23" s="28">
        <v>43076</v>
      </c>
      <c r="B23" s="27" t="s">
        <v>472</v>
      </c>
      <c r="C23" s="27" t="s">
        <v>33</v>
      </c>
      <c r="E23" s="29">
        <f t="shared" si="9"/>
        <v>0.64999999999999858</v>
      </c>
      <c r="F23" s="27" t="s">
        <v>32</v>
      </c>
      <c r="G23" s="29" t="s">
        <v>69</v>
      </c>
      <c r="H23" s="29">
        <v>56.97</v>
      </c>
      <c r="I23" s="29">
        <v>57.44</v>
      </c>
      <c r="J23" s="26">
        <v>56.32</v>
      </c>
      <c r="K23" s="29">
        <v>56.32</v>
      </c>
      <c r="L23" s="29">
        <f t="shared" si="0"/>
        <v>114.09513779182001</v>
      </c>
      <c r="M23" s="29">
        <f t="shared" si="1"/>
        <v>228.19027558364002</v>
      </c>
      <c r="N23" s="29">
        <f t="shared" si="2"/>
        <v>342.28541337546005</v>
      </c>
      <c r="O23" s="29">
        <f t="shared" si="3"/>
        <v>456.38055116728003</v>
      </c>
      <c r="P23" s="33">
        <f t="shared" si="16"/>
        <v>175.53098121818502</v>
      </c>
      <c r="Q23" s="27">
        <v>5</v>
      </c>
      <c r="T23" s="27" t="s">
        <v>13</v>
      </c>
      <c r="V23" s="27">
        <f>COUNTIFS(C4:C72,"LD",G4:G72,"Y")+COUNTIFS(C4:C72,"LD",G4:G72,"Y")</f>
        <v>4</v>
      </c>
      <c r="AG23" s="3">
        <f t="shared" si="15"/>
        <v>0.64999999999999858</v>
      </c>
    </row>
    <row r="24" spans="1:33" x14ac:dyDescent="0.45">
      <c r="A24" s="28">
        <v>43076</v>
      </c>
      <c r="B24" s="27" t="s">
        <v>357</v>
      </c>
      <c r="C24" s="27" t="s">
        <v>33</v>
      </c>
      <c r="E24" s="29" t="str">
        <f t="shared" si="9"/>
        <v/>
      </c>
      <c r="F24" s="27" t="s">
        <v>61</v>
      </c>
      <c r="G24" s="29" t="s">
        <v>34</v>
      </c>
      <c r="H24" s="29">
        <v>108.03</v>
      </c>
      <c r="I24" s="29">
        <v>107.51</v>
      </c>
      <c r="J24" s="26">
        <v>108.69</v>
      </c>
      <c r="K24" s="29"/>
      <c r="L24" s="29" t="str">
        <f t="shared" si="0"/>
        <v/>
      </c>
      <c r="M24" s="29" t="str">
        <f t="shared" si="1"/>
        <v/>
      </c>
      <c r="N24" s="29" t="str">
        <f t="shared" si="2"/>
        <v/>
      </c>
      <c r="O24" s="29" t="str">
        <f t="shared" si="3"/>
        <v/>
      </c>
      <c r="P24" s="33">
        <f t="shared" si="16"/>
        <v>92.566879570489675</v>
      </c>
      <c r="Q24" s="27">
        <v>5</v>
      </c>
      <c r="T24" s="27" t="s">
        <v>14</v>
      </c>
      <c r="V24" s="27">
        <f>COUNTIFS(C4:C72,"32",G4:G72,"Y")+COUNTIFS(C4:C72,"32",G4:G72,"Y")</f>
        <v>2</v>
      </c>
      <c r="AG24" s="3">
        <f t="shared" si="15"/>
        <v>-108.03</v>
      </c>
    </row>
    <row r="25" spans="1:33" x14ac:dyDescent="0.45">
      <c r="A25" s="28">
        <v>43077</v>
      </c>
      <c r="B25" s="27" t="s">
        <v>372</v>
      </c>
      <c r="C25" s="27" t="s">
        <v>139</v>
      </c>
      <c r="E25" s="29">
        <f t="shared" si="9"/>
        <v>-0.36999999999999744</v>
      </c>
      <c r="F25" s="27" t="s">
        <v>61</v>
      </c>
      <c r="G25" s="29" t="s">
        <v>69</v>
      </c>
      <c r="H25" s="29">
        <v>49.83</v>
      </c>
      <c r="I25" s="29">
        <v>49.46</v>
      </c>
      <c r="J25" s="26">
        <v>50.27</v>
      </c>
      <c r="K25" s="29">
        <v>49.46</v>
      </c>
      <c r="L25" s="29">
        <f t="shared" si="0"/>
        <v>-123.75409726403019</v>
      </c>
      <c r="M25" s="29">
        <f t="shared" si="1"/>
        <v>-247.50819452806039</v>
      </c>
      <c r="N25" s="29">
        <f t="shared" si="2"/>
        <v>-371.26229179209059</v>
      </c>
      <c r="O25" s="29">
        <f t="shared" si="3"/>
        <v>-495.01638905612077</v>
      </c>
      <c r="P25" s="33">
        <f t="shared" si="16"/>
        <v>334.47053314602988</v>
      </c>
      <c r="Q25" s="27">
        <v>3</v>
      </c>
      <c r="T25" s="27" t="s">
        <v>15</v>
      </c>
      <c r="V25" s="27">
        <f>COUNTIFS(C4:C72,"BS",G4:G72,"Y")+COUNTIFS(C4:C72,"BS",G4:G72,"Y")</f>
        <v>0</v>
      </c>
      <c r="AG25" s="3">
        <f t="shared" si="15"/>
        <v>-0.36999999999999744</v>
      </c>
    </row>
    <row r="26" spans="1:33" x14ac:dyDescent="0.45">
      <c r="A26" s="28">
        <v>43077</v>
      </c>
      <c r="B26" s="27" t="s">
        <v>239</v>
      </c>
      <c r="C26" s="27" t="s">
        <v>139</v>
      </c>
      <c r="E26" s="29">
        <f t="shared" si="9"/>
        <v>0.42999999999999972</v>
      </c>
      <c r="F26" s="27" t="s">
        <v>61</v>
      </c>
      <c r="G26" s="29" t="s">
        <v>69</v>
      </c>
      <c r="H26" s="29">
        <v>61.68</v>
      </c>
      <c r="I26" s="29">
        <v>61.36</v>
      </c>
      <c r="J26" s="26">
        <v>62.11</v>
      </c>
      <c r="K26" s="29">
        <v>62.11</v>
      </c>
      <c r="L26" s="29">
        <f t="shared" si="0"/>
        <v>116.1910938175529</v>
      </c>
      <c r="M26" s="29">
        <f t="shared" si="1"/>
        <v>232.38218763510579</v>
      </c>
      <c r="N26" s="29">
        <f t="shared" si="2"/>
        <v>348.5732814526587</v>
      </c>
      <c r="O26" s="29">
        <f t="shared" si="3"/>
        <v>464.76437527021159</v>
      </c>
      <c r="P26" s="33">
        <f t="shared" si="16"/>
        <v>270.2118460873325</v>
      </c>
      <c r="Q26" s="27">
        <v>3</v>
      </c>
      <c r="T26" s="27" t="s">
        <v>16</v>
      </c>
      <c r="V26" s="27">
        <f>COUNTIFS(C4:C72,"SH",G4:G72,"Y")+COUNTIFS(C4:C72,"SH",G4:G72,"Y")</f>
        <v>4</v>
      </c>
      <c r="AG26" s="3">
        <f t="shared" si="15"/>
        <v>0.42999999999999972</v>
      </c>
    </row>
    <row r="27" spans="1:33" x14ac:dyDescent="0.45">
      <c r="A27" s="28">
        <v>43077</v>
      </c>
      <c r="B27" s="27" t="s">
        <v>370</v>
      </c>
      <c r="C27" s="27">
        <v>32</v>
      </c>
      <c r="E27" s="29" t="str">
        <f t="shared" ref="E27" si="41">IF(G27="Y",AG27,"")</f>
        <v/>
      </c>
      <c r="F27" s="27" t="s">
        <v>32</v>
      </c>
      <c r="G27" s="29" t="s">
        <v>34</v>
      </c>
      <c r="H27" s="29">
        <v>116.74000000000001</v>
      </c>
      <c r="I27" s="29">
        <v>117.35</v>
      </c>
      <c r="J27" s="26">
        <v>115.96</v>
      </c>
      <c r="K27" s="29"/>
      <c r="L27" s="29" t="str">
        <f t="shared" ref="L27" si="42">IF(G27="Y", (P27*E27),(""))</f>
        <v/>
      </c>
      <c r="M27" s="29" t="str">
        <f t="shared" ref="M27" si="43">IF(G27="Y", (L27*2),(""))</f>
        <v/>
      </c>
      <c r="N27" s="29" t="str">
        <f t="shared" ref="N27" si="44">IF(G27="Y", (L27*3),(""))</f>
        <v/>
      </c>
      <c r="O27" s="29" t="str">
        <f t="shared" ref="O27" si="45">IF(G27="Y", (L27*4),(""))</f>
        <v/>
      </c>
      <c r="P27" s="33">
        <f t="shared" ref="P27" si="46">IF(Q27&gt;0,((AcctSize/Q27)/H27),(""))</f>
        <v>142.76740334646794</v>
      </c>
      <c r="Q27" s="27">
        <v>3</v>
      </c>
      <c r="T27" s="27" t="s">
        <v>17</v>
      </c>
      <c r="V27" s="27">
        <f>COUNTIFS(C4:C72,"DH",G4:G72,"Y")+COUNTIFS(C4:C72,"DH",G4:G72,"Y")</f>
        <v>6</v>
      </c>
      <c r="AG27" s="3">
        <f t="shared" si="15"/>
        <v>116.74000000000001</v>
      </c>
    </row>
    <row r="28" spans="1:33" x14ac:dyDescent="0.45">
      <c r="A28" s="28">
        <v>43080</v>
      </c>
      <c r="B28" s="27" t="s">
        <v>380</v>
      </c>
      <c r="C28" s="27" t="s">
        <v>73</v>
      </c>
      <c r="E28" s="29" t="str">
        <f t="shared" si="9"/>
        <v/>
      </c>
      <c r="F28" s="27" t="s">
        <v>32</v>
      </c>
      <c r="G28" s="29" t="s">
        <v>34</v>
      </c>
      <c r="H28" s="29">
        <v>47.44</v>
      </c>
      <c r="I28" s="29">
        <v>47.86</v>
      </c>
      <c r="J28" s="26">
        <v>46.87</v>
      </c>
      <c r="K28" s="29"/>
      <c r="L28" s="29" t="str">
        <f t="shared" si="0"/>
        <v/>
      </c>
      <c r="M28" s="29" t="str">
        <f t="shared" si="1"/>
        <v/>
      </c>
      <c r="N28" s="29" t="str">
        <f t="shared" si="2"/>
        <v/>
      </c>
      <c r="O28" s="29" t="str">
        <f t="shared" si="3"/>
        <v/>
      </c>
      <c r="P28" s="33">
        <f t="shared" si="16"/>
        <v>263.49072512647558</v>
      </c>
      <c r="Q28" s="27">
        <v>4</v>
      </c>
      <c r="T28" s="27" t="s">
        <v>19</v>
      </c>
      <c r="V28" s="27">
        <f>COUNTIFS(C4:C72,"S",G4:G72,"Y")+COUNTIFS(C4:C72,"S",G4:G72,"Y")</f>
        <v>0</v>
      </c>
      <c r="AG28" s="3">
        <f t="shared" si="15"/>
        <v>47.44</v>
      </c>
    </row>
    <row r="29" spans="1:33" x14ac:dyDescent="0.45">
      <c r="A29" s="28">
        <v>43080</v>
      </c>
      <c r="B29" s="27" t="s">
        <v>114</v>
      </c>
      <c r="C29" s="27" t="s">
        <v>73</v>
      </c>
      <c r="E29" s="29" t="str">
        <f t="shared" si="9"/>
        <v/>
      </c>
      <c r="F29" s="27" t="s">
        <v>32</v>
      </c>
      <c r="G29" s="29" t="s">
        <v>34</v>
      </c>
      <c r="H29" s="29">
        <v>53.269999999999996</v>
      </c>
      <c r="I29" s="29">
        <v>53.75</v>
      </c>
      <c r="J29" s="26">
        <v>52.52</v>
      </c>
      <c r="K29" s="29"/>
      <c r="L29" s="29" t="str">
        <f t="shared" si="0"/>
        <v/>
      </c>
      <c r="M29" s="29" t="str">
        <f t="shared" si="1"/>
        <v/>
      </c>
      <c r="N29" s="29" t="str">
        <f t="shared" si="2"/>
        <v/>
      </c>
      <c r="O29" s="29" t="str">
        <f t="shared" si="3"/>
        <v/>
      </c>
      <c r="P29" s="33">
        <f t="shared" si="16"/>
        <v>234.65365121081285</v>
      </c>
      <c r="Q29" s="27">
        <v>4</v>
      </c>
      <c r="AG29" s="3">
        <f t="shared" si="15"/>
        <v>53.269999999999996</v>
      </c>
    </row>
    <row r="30" spans="1:33" x14ac:dyDescent="0.45">
      <c r="A30" s="28">
        <v>43080</v>
      </c>
      <c r="B30" s="27" t="s">
        <v>74</v>
      </c>
      <c r="C30" s="27">
        <v>32</v>
      </c>
      <c r="E30" s="29" t="str">
        <f t="shared" ref="E30:E31" si="47">IF(G30="Y",AG30,"")</f>
        <v/>
      </c>
      <c r="F30" s="27" t="s">
        <v>32</v>
      </c>
      <c r="G30" s="29" t="s">
        <v>34</v>
      </c>
      <c r="H30" s="29">
        <v>72.28</v>
      </c>
      <c r="I30" s="29">
        <v>72.77</v>
      </c>
      <c r="J30" s="26">
        <v>71.64</v>
      </c>
      <c r="K30" s="29"/>
      <c r="L30" s="29" t="str">
        <f t="shared" ref="L30:L31" si="48">IF(G30="Y", (P30*E30),(""))</f>
        <v/>
      </c>
      <c r="M30" s="29" t="str">
        <f t="shared" ref="M30:M31" si="49">IF(G30="Y", (L30*2),(""))</f>
        <v/>
      </c>
      <c r="N30" s="29" t="str">
        <f t="shared" ref="N30:N31" si="50">IF(G30="Y", (L30*3),(""))</f>
        <v/>
      </c>
      <c r="O30" s="29" t="str">
        <f t="shared" ref="O30:O31" si="51">IF(G30="Y", (L30*4),(""))</f>
        <v/>
      </c>
      <c r="P30" s="33">
        <f t="shared" ref="P30:P31" si="52">IF(Q30&gt;0,((AcctSize/Q30)/H30),(""))</f>
        <v>172.93857221914774</v>
      </c>
      <c r="Q30" s="27">
        <v>4</v>
      </c>
      <c r="AG30" s="3">
        <f t="shared" si="15"/>
        <v>72.28</v>
      </c>
    </row>
    <row r="31" spans="1:33" x14ac:dyDescent="0.45">
      <c r="A31" s="28">
        <v>43080</v>
      </c>
      <c r="B31" s="27" t="s">
        <v>230</v>
      </c>
      <c r="C31" s="27" t="s">
        <v>73</v>
      </c>
      <c r="E31" s="29">
        <f t="shared" si="47"/>
        <v>-0.32000000000000028</v>
      </c>
      <c r="F31" s="27" t="s">
        <v>32</v>
      </c>
      <c r="G31" s="29" t="s">
        <v>69</v>
      </c>
      <c r="H31" s="29">
        <v>63.05</v>
      </c>
      <c r="I31" s="29">
        <v>63.37</v>
      </c>
      <c r="J31" s="26">
        <v>62.38</v>
      </c>
      <c r="K31" s="29">
        <v>63.37</v>
      </c>
      <c r="L31" s="29">
        <f t="shared" si="48"/>
        <v>-63.441712926249068</v>
      </c>
      <c r="M31" s="29">
        <f t="shared" si="49"/>
        <v>-126.88342585249814</v>
      </c>
      <c r="N31" s="29">
        <f t="shared" si="50"/>
        <v>-190.3251387787472</v>
      </c>
      <c r="O31" s="29">
        <f t="shared" si="51"/>
        <v>-253.76685170499627</v>
      </c>
      <c r="P31" s="33">
        <f t="shared" si="52"/>
        <v>198.25535289452816</v>
      </c>
      <c r="Q31" s="27">
        <v>4</v>
      </c>
      <c r="AG31" s="3">
        <f t="shared" si="15"/>
        <v>-0.32000000000000028</v>
      </c>
    </row>
    <row r="32" spans="1:33" x14ac:dyDescent="0.45">
      <c r="A32" s="28">
        <v>43081</v>
      </c>
      <c r="B32" s="27" t="s">
        <v>168</v>
      </c>
      <c r="C32" s="27" t="s">
        <v>33</v>
      </c>
      <c r="E32" s="29">
        <f t="shared" si="9"/>
        <v>0</v>
      </c>
      <c r="F32" s="27" t="s">
        <v>61</v>
      </c>
      <c r="G32" s="29" t="s">
        <v>69</v>
      </c>
      <c r="H32" s="29">
        <v>88.1</v>
      </c>
      <c r="I32" s="29">
        <v>87.75</v>
      </c>
      <c r="J32" s="26">
        <v>88.6</v>
      </c>
      <c r="K32" s="29">
        <v>88.1</v>
      </c>
      <c r="L32" s="29">
        <f t="shared" si="0"/>
        <v>0</v>
      </c>
      <c r="M32" s="29">
        <f t="shared" si="1"/>
        <v>0</v>
      </c>
      <c r="N32" s="29">
        <f t="shared" si="2"/>
        <v>0</v>
      </c>
      <c r="O32" s="29">
        <f t="shared" si="3"/>
        <v>0</v>
      </c>
      <c r="P32" s="33">
        <f t="shared" si="16"/>
        <v>189.17896329928115</v>
      </c>
      <c r="Q32" s="27">
        <v>3</v>
      </c>
      <c r="AG32" s="3">
        <f t="shared" si="15"/>
        <v>0</v>
      </c>
    </row>
    <row r="33" spans="1:33" x14ac:dyDescent="0.45">
      <c r="A33" s="28">
        <v>43081</v>
      </c>
      <c r="B33" s="27" t="s">
        <v>470</v>
      </c>
      <c r="C33" s="27" t="s">
        <v>73</v>
      </c>
      <c r="E33" s="29" t="str">
        <f t="shared" si="9"/>
        <v/>
      </c>
      <c r="F33" s="27" t="s">
        <v>32</v>
      </c>
      <c r="G33" s="29" t="s">
        <v>34</v>
      </c>
      <c r="H33" s="29">
        <v>48.79</v>
      </c>
      <c r="I33" s="29">
        <v>49.02</v>
      </c>
      <c r="J33" s="26">
        <v>48.13</v>
      </c>
      <c r="K33" s="29"/>
      <c r="L33" s="29" t="str">
        <f t="shared" si="0"/>
        <v/>
      </c>
      <c r="M33" s="29" t="str">
        <f t="shared" si="1"/>
        <v/>
      </c>
      <c r="N33" s="29" t="str">
        <f t="shared" si="2"/>
        <v/>
      </c>
      <c r="O33" s="29" t="str">
        <f t="shared" si="3"/>
        <v/>
      </c>
      <c r="P33" s="33">
        <f t="shared" si="16"/>
        <v>341.60005465600875</v>
      </c>
      <c r="Q33" s="27">
        <v>3</v>
      </c>
      <c r="AG33" s="3">
        <f t="shared" si="15"/>
        <v>48.79</v>
      </c>
    </row>
    <row r="34" spans="1:33" x14ac:dyDescent="0.45">
      <c r="A34" s="28">
        <v>43081</v>
      </c>
      <c r="B34" s="27" t="s">
        <v>405</v>
      </c>
      <c r="C34" s="27" t="s">
        <v>73</v>
      </c>
      <c r="E34" s="29" t="str">
        <f t="shared" ref="E34" si="53">IF(G34="Y",AG34,"")</f>
        <v/>
      </c>
      <c r="F34" s="27" t="s">
        <v>32</v>
      </c>
      <c r="G34" s="29" t="s">
        <v>34</v>
      </c>
      <c r="H34" s="29">
        <v>46.019999999999996</v>
      </c>
      <c r="I34" s="29">
        <v>46.51</v>
      </c>
      <c r="J34" s="26">
        <v>45.36</v>
      </c>
      <c r="K34" s="29"/>
      <c r="L34" s="29" t="str">
        <f t="shared" ref="L34" si="54">IF(G34="Y", (P34*E34),(""))</f>
        <v/>
      </c>
      <c r="M34" s="29" t="str">
        <f t="shared" ref="M34" si="55">IF(G34="Y", (L34*2),(""))</f>
        <v/>
      </c>
      <c r="N34" s="29" t="str">
        <f t="shared" ref="N34" si="56">IF(G34="Y", (L34*3),(""))</f>
        <v/>
      </c>
      <c r="O34" s="29" t="str">
        <f t="shared" ref="O34" si="57">IF(G34="Y", (L34*4),(""))</f>
        <v/>
      </c>
      <c r="P34" s="33">
        <f t="shared" ref="P34" si="58">IF(Q34&gt;0,((AcctSize/Q34)/H34),(""))</f>
        <v>362.1613791105317</v>
      </c>
      <c r="Q34" s="27">
        <v>3</v>
      </c>
      <c r="AG34" s="3">
        <f t="shared" si="15"/>
        <v>46.019999999999996</v>
      </c>
    </row>
    <row r="35" spans="1:33" x14ac:dyDescent="0.45">
      <c r="A35" s="28">
        <v>43083</v>
      </c>
      <c r="B35" s="27" t="s">
        <v>220</v>
      </c>
      <c r="C35" s="27" t="s">
        <v>33</v>
      </c>
      <c r="E35" s="29">
        <f t="shared" si="9"/>
        <v>0</v>
      </c>
      <c r="F35" s="27" t="s">
        <v>32</v>
      </c>
      <c r="G35" s="29" t="s">
        <v>69</v>
      </c>
      <c r="H35" s="29">
        <v>34.19</v>
      </c>
      <c r="I35" s="29">
        <v>34.65</v>
      </c>
      <c r="J35" s="26">
        <v>33.57</v>
      </c>
      <c r="K35" s="29">
        <v>34.19</v>
      </c>
      <c r="L35" s="29">
        <f t="shared" si="0"/>
        <v>0</v>
      </c>
      <c r="M35" s="29">
        <f t="shared" si="1"/>
        <v>0</v>
      </c>
      <c r="N35" s="29">
        <f t="shared" si="2"/>
        <v>0</v>
      </c>
      <c r="O35" s="29">
        <f t="shared" si="3"/>
        <v>0</v>
      </c>
      <c r="P35" s="33">
        <f t="shared" si="16"/>
        <v>487.47197036170428</v>
      </c>
      <c r="Q35" s="27">
        <v>3</v>
      </c>
      <c r="AG35" s="3">
        <f t="shared" si="15"/>
        <v>0</v>
      </c>
    </row>
    <row r="36" spans="1:33" x14ac:dyDescent="0.45">
      <c r="A36" s="28">
        <v>43083</v>
      </c>
      <c r="B36" s="27" t="s">
        <v>165</v>
      </c>
      <c r="C36" s="27" t="s">
        <v>33</v>
      </c>
      <c r="E36" s="29" t="str">
        <f t="shared" si="9"/>
        <v/>
      </c>
      <c r="F36" s="27" t="s">
        <v>32</v>
      </c>
      <c r="G36" s="29" t="s">
        <v>34</v>
      </c>
      <c r="H36" s="29">
        <v>66.010000000000005</v>
      </c>
      <c r="I36" s="29">
        <v>66.67</v>
      </c>
      <c r="J36" s="26">
        <v>65.28</v>
      </c>
      <c r="K36" s="29"/>
      <c r="L36" s="29" t="str">
        <f t="shared" si="0"/>
        <v/>
      </c>
      <c r="M36" s="29" t="str">
        <f t="shared" si="1"/>
        <v/>
      </c>
      <c r="N36" s="29" t="str">
        <f t="shared" si="2"/>
        <v/>
      </c>
      <c r="O36" s="29" t="str">
        <f t="shared" si="3"/>
        <v/>
      </c>
      <c r="P36" s="33">
        <f t="shared" si="16"/>
        <v>252.48699691965862</v>
      </c>
      <c r="Q36" s="27">
        <v>3</v>
      </c>
      <c r="T36" s="69" t="s">
        <v>18</v>
      </c>
      <c r="U36" s="69"/>
      <c r="V36" s="69"/>
      <c r="AG36" s="3">
        <f t="shared" si="15"/>
        <v>66.010000000000005</v>
      </c>
    </row>
    <row r="37" spans="1:33" x14ac:dyDescent="0.45">
      <c r="A37" s="28">
        <v>43083</v>
      </c>
      <c r="B37" s="27" t="s">
        <v>467</v>
      </c>
      <c r="C37" s="27" t="s">
        <v>33</v>
      </c>
      <c r="E37" s="29">
        <f t="shared" si="9"/>
        <v>0.60999999999999943</v>
      </c>
      <c r="F37" s="27" t="s">
        <v>32</v>
      </c>
      <c r="G37" s="29" t="s">
        <v>69</v>
      </c>
      <c r="H37" s="29">
        <v>54.83</v>
      </c>
      <c r="I37" s="29">
        <v>55.23</v>
      </c>
      <c r="J37" s="26">
        <v>54.22</v>
      </c>
      <c r="K37" s="29">
        <v>54.22</v>
      </c>
      <c r="L37" s="29">
        <f t="shared" si="0"/>
        <v>185.42160617666713</v>
      </c>
      <c r="M37" s="29">
        <f t="shared" si="1"/>
        <v>370.84321235333425</v>
      </c>
      <c r="N37" s="29">
        <f t="shared" si="2"/>
        <v>556.26481853000132</v>
      </c>
      <c r="O37" s="29">
        <f t="shared" si="3"/>
        <v>741.6864247066685</v>
      </c>
      <c r="P37" s="33">
        <f t="shared" si="16"/>
        <v>303.96984619125789</v>
      </c>
      <c r="Q37" s="27">
        <v>3</v>
      </c>
      <c r="T37" s="27" t="s">
        <v>11</v>
      </c>
      <c r="V37" s="29">
        <f>SUMIF(C3:C1048576,"FB",E3:E1048576)+SUMIF(D3:D1048576,"FB",E3:E1048576)</f>
        <v>1.7399999999999949</v>
      </c>
      <c r="AG37" s="3">
        <f t="shared" si="15"/>
        <v>0.60999999999999943</v>
      </c>
    </row>
    <row r="38" spans="1:33" x14ac:dyDescent="0.45">
      <c r="A38" s="28">
        <v>43084</v>
      </c>
      <c r="B38" s="27" t="s">
        <v>426</v>
      </c>
      <c r="C38" s="27" t="s">
        <v>73</v>
      </c>
      <c r="E38" s="29" t="str">
        <f t="shared" ref="E38:E39" si="59">IF(G38="Y",AG38,"")</f>
        <v/>
      </c>
      <c r="F38" s="27" t="s">
        <v>32</v>
      </c>
      <c r="G38" s="29" t="s">
        <v>34</v>
      </c>
      <c r="H38" s="29">
        <v>70.81</v>
      </c>
      <c r="I38" s="29">
        <v>71.22</v>
      </c>
      <c r="J38" s="26">
        <v>70.03</v>
      </c>
      <c r="K38" s="29"/>
      <c r="L38" s="29" t="str">
        <f t="shared" ref="L38:L39" si="60">IF(G38="Y", (P38*E38),(""))</f>
        <v/>
      </c>
      <c r="M38" s="29" t="str">
        <f t="shared" ref="M38:M39" si="61">IF(G38="Y", (L38*2),(""))</f>
        <v/>
      </c>
      <c r="N38" s="29" t="str">
        <f t="shared" ref="N38:N39" si="62">IF(G38="Y", (L38*3),(""))</f>
        <v/>
      </c>
      <c r="O38" s="29" t="str">
        <f t="shared" ref="O38:O39" si="63">IF(G38="Y", (L38*4),(""))</f>
        <v/>
      </c>
      <c r="P38" s="33">
        <f t="shared" ref="P38:P39" si="64">IF(Q38&gt;0,((AcctSize/Q38)/H38),(""))</f>
        <v>176.52873887868944</v>
      </c>
      <c r="Q38" s="27">
        <v>4</v>
      </c>
      <c r="T38" s="27" t="s">
        <v>12</v>
      </c>
      <c r="V38" s="29">
        <f>SUMIF(C3:C1048576,"IF",E3:E1048576)+SUMIF(D3:D1048576,"IF",E3:E1048576)</f>
        <v>6.0000000000016485E-2</v>
      </c>
      <c r="AG38" s="3">
        <f t="shared" si="15"/>
        <v>70.81</v>
      </c>
    </row>
    <row r="39" spans="1:33" x14ac:dyDescent="0.45">
      <c r="A39" s="28">
        <v>43084</v>
      </c>
      <c r="B39" s="27" t="s">
        <v>473</v>
      </c>
      <c r="C39" s="27" t="s">
        <v>73</v>
      </c>
      <c r="E39" s="29" t="str">
        <f t="shared" si="59"/>
        <v/>
      </c>
      <c r="F39" s="27" t="s">
        <v>32</v>
      </c>
      <c r="G39" s="29" t="s">
        <v>34</v>
      </c>
      <c r="H39" s="29">
        <v>36.72</v>
      </c>
      <c r="I39" s="29">
        <v>37.03</v>
      </c>
      <c r="J39" s="26">
        <v>36.07</v>
      </c>
      <c r="K39" s="29"/>
      <c r="L39" s="29" t="str">
        <f t="shared" si="60"/>
        <v/>
      </c>
      <c r="M39" s="29" t="str">
        <f t="shared" si="61"/>
        <v/>
      </c>
      <c r="N39" s="29" t="str">
        <f t="shared" si="62"/>
        <v/>
      </c>
      <c r="O39" s="29" t="str">
        <f t="shared" si="63"/>
        <v/>
      </c>
      <c r="P39" s="33">
        <f t="shared" si="64"/>
        <v>340.41394335511984</v>
      </c>
      <c r="Q39" s="27">
        <v>4</v>
      </c>
      <c r="T39" s="27" t="s">
        <v>13</v>
      </c>
      <c r="V39" s="29">
        <f>SUMIF(C3:C1048576,"LD",E3:E1048576)+SUMIF(D3:D1048576,"LD",E3:E1048576)</f>
        <v>-0.15999999999999659</v>
      </c>
      <c r="AG39" s="3">
        <f t="shared" si="15"/>
        <v>36.72</v>
      </c>
    </row>
    <row r="40" spans="1:33" x14ac:dyDescent="0.45">
      <c r="A40" s="28">
        <v>43084</v>
      </c>
      <c r="B40" s="27" t="s">
        <v>474</v>
      </c>
      <c r="C40" s="27" t="s">
        <v>33</v>
      </c>
      <c r="D40" s="29"/>
      <c r="E40" s="29" t="str">
        <f t="shared" si="9"/>
        <v/>
      </c>
      <c r="F40" s="27" t="s">
        <v>32</v>
      </c>
      <c r="G40" s="29" t="s">
        <v>34</v>
      </c>
      <c r="H40" s="29">
        <v>34.94</v>
      </c>
      <c r="I40" s="29">
        <v>35.25</v>
      </c>
      <c r="J40" s="26">
        <v>34.33</v>
      </c>
      <c r="K40" s="29"/>
      <c r="L40" s="29" t="str">
        <f t="shared" si="0"/>
        <v/>
      </c>
      <c r="M40" s="29" t="str">
        <f t="shared" si="1"/>
        <v/>
      </c>
      <c r="N40" s="29" t="str">
        <f t="shared" si="2"/>
        <v/>
      </c>
      <c r="O40" s="29" t="str">
        <f t="shared" si="3"/>
        <v/>
      </c>
      <c r="P40" s="33">
        <f t="shared" si="16"/>
        <v>357.75615340583863</v>
      </c>
      <c r="Q40" s="27">
        <v>4</v>
      </c>
      <c r="T40" s="27" t="s">
        <v>14</v>
      </c>
      <c r="V40" s="29">
        <f>SUMIF(C3:C1048576,"32",E3:E1048576)+SUMIF(D3:D1048576,"32",E3:E1048576)</f>
        <v>-0.46999999999999886</v>
      </c>
      <c r="AG40" s="3">
        <f t="shared" si="15"/>
        <v>34.94</v>
      </c>
    </row>
    <row r="41" spans="1:33" x14ac:dyDescent="0.45">
      <c r="A41" s="28">
        <v>43084</v>
      </c>
      <c r="B41" s="27" t="s">
        <v>475</v>
      </c>
      <c r="C41" s="27" t="s">
        <v>139</v>
      </c>
      <c r="E41" s="29" t="str">
        <f t="shared" si="9"/>
        <v/>
      </c>
      <c r="F41" s="27" t="s">
        <v>32</v>
      </c>
      <c r="G41" s="29" t="s">
        <v>34</v>
      </c>
      <c r="H41" s="29">
        <v>41.85</v>
      </c>
      <c r="I41" s="29">
        <v>42.11</v>
      </c>
      <c r="J41" s="26">
        <v>41.4</v>
      </c>
      <c r="K41" s="29"/>
      <c r="L41" s="29" t="str">
        <f t="shared" si="0"/>
        <v/>
      </c>
      <c r="M41" s="29" t="str">
        <f t="shared" si="1"/>
        <v/>
      </c>
      <c r="N41" s="29" t="str">
        <f t="shared" si="2"/>
        <v/>
      </c>
      <c r="O41" s="29" t="str">
        <f t="shared" si="3"/>
        <v/>
      </c>
      <c r="P41" s="33">
        <f t="shared" si="16"/>
        <v>298.68578255675027</v>
      </c>
      <c r="Q41" s="27">
        <v>4</v>
      </c>
      <c r="T41" s="27" t="s">
        <v>15</v>
      </c>
      <c r="V41" s="29">
        <f>SUMIF(C3:C1048576,"BS",E3:E1048576)+SUMIF(D3:D1048576,"BS",E3:E1048576)</f>
        <v>0</v>
      </c>
      <c r="AG41" s="3">
        <f t="shared" si="15"/>
        <v>41.85</v>
      </c>
    </row>
    <row r="42" spans="1:33" x14ac:dyDescent="0.45">
      <c r="A42" s="28">
        <v>43087</v>
      </c>
      <c r="B42" s="27" t="s">
        <v>349</v>
      </c>
      <c r="C42" s="27" t="s">
        <v>33</v>
      </c>
      <c r="E42" s="29" t="str">
        <f t="shared" si="9"/>
        <v/>
      </c>
      <c r="F42" s="27" t="s">
        <v>32</v>
      </c>
      <c r="G42" s="29" t="s">
        <v>34</v>
      </c>
      <c r="H42" s="29">
        <v>51.96</v>
      </c>
      <c r="I42" s="29">
        <v>52.28</v>
      </c>
      <c r="J42" s="26">
        <v>51.44</v>
      </c>
      <c r="K42" s="29"/>
      <c r="L42" s="29" t="str">
        <f t="shared" si="0"/>
        <v/>
      </c>
      <c r="M42" s="29" t="str">
        <f t="shared" si="1"/>
        <v/>
      </c>
      <c r="N42" s="29" t="str">
        <f t="shared" si="2"/>
        <v/>
      </c>
      <c r="O42" s="29" t="str">
        <f t="shared" si="3"/>
        <v/>
      </c>
      <c r="P42" s="33">
        <f t="shared" si="16"/>
        <v>481.13933795227098</v>
      </c>
      <c r="Q42" s="27">
        <v>2</v>
      </c>
      <c r="T42" s="27" t="s">
        <v>16</v>
      </c>
      <c r="V42" s="29">
        <f>SUMIF(C3:C1048576,"SH",E3:E1048576)+SUMIF(D3:D1048576,"SH",E3:E1048576)</f>
        <v>6.0000000000002274E-2</v>
      </c>
      <c r="AG42" s="3">
        <f t="shared" si="15"/>
        <v>51.96</v>
      </c>
    </row>
    <row r="43" spans="1:33" x14ac:dyDescent="0.45">
      <c r="A43" s="28">
        <v>43087</v>
      </c>
      <c r="B43" s="27" t="s">
        <v>246</v>
      </c>
      <c r="C43" s="27" t="s">
        <v>33</v>
      </c>
      <c r="E43" s="29">
        <f t="shared" ref="E43" si="65">IF(G43="Y",AG43,"")</f>
        <v>3.9999999999999147E-2</v>
      </c>
      <c r="F43" s="27" t="s">
        <v>61</v>
      </c>
      <c r="G43" s="29" t="s">
        <v>69</v>
      </c>
      <c r="H43" s="29">
        <v>52.28</v>
      </c>
      <c r="I43" s="29">
        <v>51.97</v>
      </c>
      <c r="J43" s="26">
        <v>52.78</v>
      </c>
      <c r="K43" s="29">
        <v>52.32</v>
      </c>
      <c r="L43" s="29">
        <f t="shared" ref="L43" si="66">IF(G43="Y", (P43*E43),(""))</f>
        <v>19.127773527161029</v>
      </c>
      <c r="M43" s="29">
        <f t="shared" ref="M43" si="67">IF(G43="Y", (L43*2),(""))</f>
        <v>38.255547054322058</v>
      </c>
      <c r="N43" s="29">
        <f t="shared" ref="N43" si="68">IF(G43="Y", (L43*3),(""))</f>
        <v>57.38332058148309</v>
      </c>
      <c r="O43" s="29">
        <f t="shared" ref="O43" si="69">IF(G43="Y", (L43*4),(""))</f>
        <v>76.511094108644116</v>
      </c>
      <c r="P43" s="33">
        <f t="shared" ref="P43" si="70">IF(Q43&gt;0,((AcctSize/Q43)/H43),(""))</f>
        <v>478.19433817903592</v>
      </c>
      <c r="Q43" s="27">
        <v>2</v>
      </c>
      <c r="T43" s="27" t="s">
        <v>17</v>
      </c>
      <c r="V43" s="29">
        <f>SUMIF(C3:C1048576,"DH",E3:E1048576)+SUMIF(D3:D1048576,"DH",E3:E1048576)</f>
        <v>0.3300000000000054</v>
      </c>
      <c r="AG43" s="3">
        <f t="shared" si="15"/>
        <v>3.9999999999999147E-2</v>
      </c>
    </row>
    <row r="44" spans="1:33" x14ac:dyDescent="0.45">
      <c r="A44" s="28">
        <v>43088</v>
      </c>
      <c r="B44" s="27" t="s">
        <v>380</v>
      </c>
      <c r="C44" s="27" t="s">
        <v>33</v>
      </c>
      <c r="E44" s="29" t="str">
        <f t="shared" si="9"/>
        <v/>
      </c>
      <c r="F44" s="27" t="s">
        <v>61</v>
      </c>
      <c r="G44" s="29" t="s">
        <v>34</v>
      </c>
      <c r="H44" s="29">
        <v>50.63</v>
      </c>
      <c r="I44" s="29">
        <v>50.1</v>
      </c>
      <c r="J44" s="26">
        <v>51.33</v>
      </c>
      <c r="K44" s="29"/>
      <c r="L44" s="29" t="str">
        <f t="shared" si="0"/>
        <v/>
      </c>
      <c r="M44" s="29" t="str">
        <f t="shared" si="1"/>
        <v/>
      </c>
      <c r="N44" s="29" t="str">
        <f t="shared" si="2"/>
        <v/>
      </c>
      <c r="O44" s="29" t="str">
        <f t="shared" si="3"/>
        <v/>
      </c>
      <c r="P44" s="33">
        <f t="shared" si="16"/>
        <v>246.8891961287774</v>
      </c>
      <c r="Q44" s="27">
        <v>4</v>
      </c>
      <c r="T44" s="27" t="s">
        <v>19</v>
      </c>
      <c r="V44" s="29">
        <f>SUMIF(C3:C1048576,"S",E3:E1048576)+SUMIF(D3:D1048576,"S",E3:E1048576)</f>
        <v>0</v>
      </c>
      <c r="AG44" s="3">
        <f t="shared" si="15"/>
        <v>-50.63</v>
      </c>
    </row>
    <row r="45" spans="1:33" x14ac:dyDescent="0.45">
      <c r="A45" s="28">
        <v>43088</v>
      </c>
      <c r="B45" s="27" t="s">
        <v>470</v>
      </c>
      <c r="C45" s="27" t="s">
        <v>98</v>
      </c>
      <c r="E45" s="29">
        <f t="shared" ref="E45" si="71">IF(G45="Y",AG45,"")</f>
        <v>-0.36999999999999744</v>
      </c>
      <c r="F45" s="27" t="s">
        <v>61</v>
      </c>
      <c r="G45" s="29" t="s">
        <v>69</v>
      </c>
      <c r="H45" s="29">
        <v>50.65</v>
      </c>
      <c r="I45" s="29">
        <v>50.28</v>
      </c>
      <c r="J45" s="26">
        <v>51.19</v>
      </c>
      <c r="K45" s="29">
        <v>50.28</v>
      </c>
      <c r="L45" s="29">
        <f t="shared" ref="L45" si="72">IF(G45="Y", (P45*E45),(""))</f>
        <v>-91.312931885488027</v>
      </c>
      <c r="M45" s="29">
        <f t="shared" ref="M45" si="73">IF(G45="Y", (L45*2),(""))</f>
        <v>-182.62586377097605</v>
      </c>
      <c r="N45" s="29">
        <f t="shared" ref="N45" si="74">IF(G45="Y", (L45*3),(""))</f>
        <v>-273.93879565646409</v>
      </c>
      <c r="O45" s="29">
        <f t="shared" ref="O45" si="75">IF(G45="Y", (L45*4),(""))</f>
        <v>-365.25172754195211</v>
      </c>
      <c r="P45" s="33">
        <f t="shared" ref="P45" si="76">IF(Q45&gt;0,((AcctSize/Q45)/H45),(""))</f>
        <v>246.79170779861798</v>
      </c>
      <c r="Q45" s="27">
        <v>4</v>
      </c>
      <c r="AG45" s="3">
        <f t="shared" si="15"/>
        <v>-0.36999999999999744</v>
      </c>
    </row>
    <row r="46" spans="1:33" x14ac:dyDescent="0.45">
      <c r="A46" s="28">
        <v>43088</v>
      </c>
      <c r="B46" s="27" t="s">
        <v>246</v>
      </c>
      <c r="C46" s="27" t="s">
        <v>73</v>
      </c>
      <c r="E46" s="29">
        <f t="shared" si="9"/>
        <v>-0.31000000000000227</v>
      </c>
      <c r="F46" s="27" t="s">
        <v>32</v>
      </c>
      <c r="G46" s="29" t="s">
        <v>69</v>
      </c>
      <c r="H46" s="29">
        <v>51.75</v>
      </c>
      <c r="I46" s="29">
        <v>52.06</v>
      </c>
      <c r="J46" s="26">
        <v>51.15</v>
      </c>
      <c r="K46" s="29">
        <v>52.06</v>
      </c>
      <c r="L46" s="29">
        <f t="shared" si="0"/>
        <v>-74.879227053140653</v>
      </c>
      <c r="M46" s="29">
        <f t="shared" si="1"/>
        <v>-149.75845410628131</v>
      </c>
      <c r="N46" s="29">
        <f t="shared" si="2"/>
        <v>-224.63768115942196</v>
      </c>
      <c r="O46" s="29">
        <f t="shared" si="3"/>
        <v>-299.51690821256261</v>
      </c>
      <c r="P46" s="33">
        <f t="shared" si="16"/>
        <v>241.54589371980677</v>
      </c>
      <c r="Q46" s="27">
        <v>4</v>
      </c>
      <c r="V46" s="29"/>
      <c r="AG46" s="3">
        <f t="shared" si="15"/>
        <v>-0.31000000000000227</v>
      </c>
    </row>
    <row r="47" spans="1:33" x14ac:dyDescent="0.45">
      <c r="A47" s="28">
        <v>43088</v>
      </c>
      <c r="B47" s="27" t="s">
        <v>452</v>
      </c>
      <c r="C47" s="27" t="s">
        <v>73</v>
      </c>
      <c r="E47" s="29">
        <f t="shared" si="9"/>
        <v>-0.45000000000000284</v>
      </c>
      <c r="F47" s="27" t="s">
        <v>32</v>
      </c>
      <c r="G47" s="29" t="s">
        <v>69</v>
      </c>
      <c r="H47" s="29">
        <v>126.17</v>
      </c>
      <c r="I47" s="29">
        <v>126.62</v>
      </c>
      <c r="J47" s="26">
        <v>125.4</v>
      </c>
      <c r="K47" s="29">
        <v>126.62</v>
      </c>
      <c r="L47" s="29">
        <f t="shared" si="0"/>
        <v>-44.582705873028736</v>
      </c>
      <c r="M47" s="29">
        <f t="shared" si="1"/>
        <v>-89.165411746057472</v>
      </c>
      <c r="N47" s="29">
        <f t="shared" si="2"/>
        <v>-133.7481176190862</v>
      </c>
      <c r="O47" s="29">
        <f t="shared" si="3"/>
        <v>-178.33082349211494</v>
      </c>
      <c r="P47" s="33">
        <f t="shared" si="16"/>
        <v>99.072679717841012</v>
      </c>
      <c r="Q47" s="27">
        <v>4</v>
      </c>
      <c r="AG47" s="3">
        <f t="shared" si="15"/>
        <v>-0.45000000000000284</v>
      </c>
    </row>
    <row r="48" spans="1:33" x14ac:dyDescent="0.45">
      <c r="A48" s="28">
        <v>43088</v>
      </c>
      <c r="B48" s="43" t="s">
        <v>470</v>
      </c>
      <c r="C48" s="43" t="s">
        <v>98</v>
      </c>
      <c r="D48" s="43"/>
      <c r="E48" s="44">
        <f t="shared" si="9"/>
        <v>0.21000000000000085</v>
      </c>
      <c r="F48" s="43" t="s">
        <v>61</v>
      </c>
      <c r="G48" s="44" t="s">
        <v>69</v>
      </c>
      <c r="H48" s="44">
        <v>50.65</v>
      </c>
      <c r="I48" s="44">
        <v>50.28</v>
      </c>
      <c r="J48" s="26">
        <v>51.19</v>
      </c>
      <c r="K48" s="44">
        <v>50.86</v>
      </c>
      <c r="L48" s="44">
        <f t="shared" si="0"/>
        <v>51.826258637709984</v>
      </c>
      <c r="M48" s="44">
        <f t="shared" si="1"/>
        <v>103.65251727541997</v>
      </c>
      <c r="N48" s="44">
        <f t="shared" si="2"/>
        <v>155.47877591312994</v>
      </c>
      <c r="O48" s="44">
        <f t="shared" si="3"/>
        <v>207.30503455083993</v>
      </c>
      <c r="P48" s="33">
        <f t="shared" si="16"/>
        <v>246.79170779861798</v>
      </c>
      <c r="Q48" s="43">
        <v>4</v>
      </c>
      <c r="AG48" s="3">
        <f t="shared" si="15"/>
        <v>0.21000000000000085</v>
      </c>
    </row>
    <row r="49" spans="1:33" x14ac:dyDescent="0.45">
      <c r="A49" s="28">
        <v>43088</v>
      </c>
      <c r="B49" s="43" t="s">
        <v>452</v>
      </c>
      <c r="C49" s="43" t="s">
        <v>73</v>
      </c>
      <c r="D49" s="43"/>
      <c r="E49" s="44">
        <f t="shared" ref="E49" si="77">IF(G49="Y",AG49,"")</f>
        <v>0</v>
      </c>
      <c r="F49" s="43" t="s">
        <v>32</v>
      </c>
      <c r="G49" s="44" t="s">
        <v>69</v>
      </c>
      <c r="H49" s="44">
        <v>126.17</v>
      </c>
      <c r="I49" s="44">
        <v>126.62</v>
      </c>
      <c r="J49" s="26">
        <v>125.4</v>
      </c>
      <c r="K49" s="44">
        <v>126.17</v>
      </c>
      <c r="L49" s="44">
        <f t="shared" ref="L49" si="78">IF(G49="Y", (P49*E49),(""))</f>
        <v>0</v>
      </c>
      <c r="M49" s="44">
        <f t="shared" ref="M49" si="79">IF(G49="Y", (L49*2),(""))</f>
        <v>0</v>
      </c>
      <c r="N49" s="44">
        <f t="shared" ref="N49" si="80">IF(G49="Y", (L49*3),(""))</f>
        <v>0</v>
      </c>
      <c r="O49" s="44">
        <f t="shared" ref="O49" si="81">IF(G49="Y", (L49*4),(""))</f>
        <v>0</v>
      </c>
      <c r="P49" s="33">
        <f t="shared" ref="P49" si="82">IF(Q49&gt;0,((AcctSize/Q49)/H49),(""))</f>
        <v>99.072679717841012</v>
      </c>
      <c r="Q49" s="43">
        <v>4</v>
      </c>
      <c r="AG49" s="3">
        <f t="shared" si="15"/>
        <v>0</v>
      </c>
    </row>
    <row r="50" spans="1:33" x14ac:dyDescent="0.45">
      <c r="A50" s="28">
        <v>43089</v>
      </c>
      <c r="B50" s="27" t="s">
        <v>239</v>
      </c>
      <c r="C50" s="27" t="s">
        <v>79</v>
      </c>
      <c r="E50" s="29" t="str">
        <f t="shared" si="9"/>
        <v/>
      </c>
      <c r="F50" s="27" t="s">
        <v>32</v>
      </c>
      <c r="G50" s="29" t="s">
        <v>34</v>
      </c>
      <c r="H50" s="29">
        <v>65.680000000000007</v>
      </c>
      <c r="I50" s="29">
        <v>66.209999999999994</v>
      </c>
      <c r="J50" s="26">
        <v>64.83</v>
      </c>
      <c r="K50" s="29"/>
      <c r="L50" s="29" t="str">
        <f t="shared" si="0"/>
        <v/>
      </c>
      <c r="M50" s="29" t="str">
        <f t="shared" si="1"/>
        <v/>
      </c>
      <c r="N50" s="29" t="str">
        <f t="shared" si="2"/>
        <v/>
      </c>
      <c r="O50" s="29" t="str">
        <f t="shared" si="3"/>
        <v/>
      </c>
      <c r="P50" s="33">
        <f t="shared" si="16"/>
        <v>152.2533495736906</v>
      </c>
      <c r="Q50" s="27">
        <v>5</v>
      </c>
      <c r="AG50" s="3">
        <f t="shared" si="15"/>
        <v>65.680000000000007</v>
      </c>
    </row>
    <row r="51" spans="1:33" x14ac:dyDescent="0.45">
      <c r="A51" s="28">
        <v>43089</v>
      </c>
      <c r="B51" s="27" t="s">
        <v>154</v>
      </c>
      <c r="C51" s="27">
        <v>32</v>
      </c>
      <c r="E51" s="29" t="str">
        <f t="shared" si="9"/>
        <v/>
      </c>
      <c r="F51" s="27" t="s">
        <v>32</v>
      </c>
      <c r="G51" s="29" t="s">
        <v>34</v>
      </c>
      <c r="H51" s="29">
        <v>55.089999999999996</v>
      </c>
      <c r="I51" s="29">
        <v>55.45</v>
      </c>
      <c r="J51" s="26">
        <v>54.51</v>
      </c>
      <c r="K51" s="29"/>
      <c r="L51" s="29" t="str">
        <f t="shared" si="0"/>
        <v/>
      </c>
      <c r="M51" s="29" t="str">
        <f t="shared" si="1"/>
        <v/>
      </c>
      <c r="N51" s="29" t="str">
        <f t="shared" si="2"/>
        <v/>
      </c>
      <c r="O51" s="29" t="str">
        <f t="shared" si="3"/>
        <v/>
      </c>
      <c r="P51" s="33">
        <f t="shared" si="16"/>
        <v>181.52114721365041</v>
      </c>
      <c r="Q51" s="27">
        <v>5</v>
      </c>
      <c r="AG51" s="3">
        <f t="shared" si="15"/>
        <v>55.089999999999996</v>
      </c>
    </row>
    <row r="52" spans="1:33" x14ac:dyDescent="0.45">
      <c r="A52" s="28">
        <v>43089</v>
      </c>
      <c r="B52" s="27" t="s">
        <v>86</v>
      </c>
      <c r="C52" s="27" t="s">
        <v>33</v>
      </c>
      <c r="E52" s="29">
        <f t="shared" si="9"/>
        <v>0</v>
      </c>
      <c r="F52" s="27" t="s">
        <v>32</v>
      </c>
      <c r="G52" s="29" t="s">
        <v>69</v>
      </c>
      <c r="H52" s="29">
        <v>80.87</v>
      </c>
      <c r="I52" s="29">
        <v>81.12</v>
      </c>
      <c r="J52" s="26">
        <v>80.36</v>
      </c>
      <c r="K52" s="29">
        <v>80.87</v>
      </c>
      <c r="L52" s="29">
        <f t="shared" si="0"/>
        <v>0</v>
      </c>
      <c r="M52" s="29">
        <f t="shared" si="1"/>
        <v>0</v>
      </c>
      <c r="N52" s="29">
        <f t="shared" si="2"/>
        <v>0</v>
      </c>
      <c r="O52" s="29">
        <f t="shared" si="3"/>
        <v>0</v>
      </c>
      <c r="P52" s="33">
        <f t="shared" si="16"/>
        <v>123.65524916532706</v>
      </c>
      <c r="Q52" s="27">
        <v>5</v>
      </c>
      <c r="T52" s="70" t="s">
        <v>20</v>
      </c>
      <c r="U52" s="70"/>
      <c r="V52" s="70"/>
      <c r="AG52" s="3">
        <f t="shared" si="15"/>
        <v>0</v>
      </c>
    </row>
    <row r="53" spans="1:33" x14ac:dyDescent="0.45">
      <c r="A53" s="28">
        <v>43089</v>
      </c>
      <c r="B53" s="27" t="s">
        <v>476</v>
      </c>
      <c r="C53" s="27" t="s">
        <v>33</v>
      </c>
      <c r="E53" s="29" t="str">
        <f t="shared" si="9"/>
        <v/>
      </c>
      <c r="F53" s="27" t="s">
        <v>32</v>
      </c>
      <c r="G53" s="29" t="s">
        <v>34</v>
      </c>
      <c r="H53" s="29">
        <v>32.299999999999997</v>
      </c>
      <c r="I53" s="29">
        <v>32.729999999999997</v>
      </c>
      <c r="J53" s="26">
        <v>31.65</v>
      </c>
      <c r="K53" s="29"/>
      <c r="L53" s="29" t="str">
        <f t="shared" si="0"/>
        <v/>
      </c>
      <c r="M53" s="29" t="str">
        <f t="shared" si="1"/>
        <v/>
      </c>
      <c r="N53" s="29" t="str">
        <f t="shared" si="2"/>
        <v/>
      </c>
      <c r="O53" s="29" t="str">
        <f t="shared" si="3"/>
        <v/>
      </c>
      <c r="P53" s="33">
        <f t="shared" si="16"/>
        <v>309.59752321981426</v>
      </c>
      <c r="Q53" s="27">
        <v>5</v>
      </c>
      <c r="T53" s="27" t="s">
        <v>21</v>
      </c>
      <c r="V53" s="27">
        <f>COUNTIF(E3:E1048576,"&gt;0")</f>
        <v>15</v>
      </c>
      <c r="AG53" s="3">
        <f t="shared" si="15"/>
        <v>32.299999999999997</v>
      </c>
    </row>
    <row r="54" spans="1:33" x14ac:dyDescent="0.45">
      <c r="A54" s="28">
        <v>43089</v>
      </c>
      <c r="B54" s="27" t="s">
        <v>121</v>
      </c>
      <c r="C54" s="27" t="s">
        <v>73</v>
      </c>
      <c r="E54" s="29">
        <f t="shared" ref="E54:E56" si="83">IF(G54="Y",AG54,"")</f>
        <v>-0.43999999999998352</v>
      </c>
      <c r="F54" s="27" t="s">
        <v>32</v>
      </c>
      <c r="G54" s="29" t="s">
        <v>69</v>
      </c>
      <c r="H54" s="29">
        <v>64.27000000000001</v>
      </c>
      <c r="I54" s="29">
        <v>64.709999999999994</v>
      </c>
      <c r="J54" s="26">
        <v>63.74</v>
      </c>
      <c r="K54" s="29">
        <v>64.709999999999994</v>
      </c>
      <c r="L54" s="29">
        <f t="shared" ref="L54:L56" si="84">IF(G54="Y", (P54*E54),(""))</f>
        <v>-68.461179399406163</v>
      </c>
      <c r="M54" s="29">
        <f t="shared" ref="M54:M56" si="85">IF(G54="Y", (L54*2),(""))</f>
        <v>-136.92235879881233</v>
      </c>
      <c r="N54" s="29">
        <f t="shared" ref="N54:N56" si="86">IF(G54="Y", (L54*3),(""))</f>
        <v>-205.3835381982185</v>
      </c>
      <c r="O54" s="29">
        <f t="shared" ref="O54:O56" si="87">IF(G54="Y", (L54*4),(""))</f>
        <v>-273.84471759762465</v>
      </c>
      <c r="P54" s="33">
        <f t="shared" ref="P54:P56" si="88">IF(Q54&gt;0,((AcctSize/Q54)/H54),(""))</f>
        <v>155.59358954411076</v>
      </c>
      <c r="Q54" s="27">
        <v>5</v>
      </c>
      <c r="T54" s="27" t="s">
        <v>22</v>
      </c>
      <c r="V54" s="27">
        <f>COUNTIF(E3:E1048576,"&lt;-.101")</f>
        <v>13</v>
      </c>
      <c r="AG54" s="3">
        <f t="shared" si="15"/>
        <v>-0.43999999999998352</v>
      </c>
    </row>
    <row r="55" spans="1:33" x14ac:dyDescent="0.45">
      <c r="A55" s="28">
        <v>43089</v>
      </c>
      <c r="B55" s="43" t="s">
        <v>86</v>
      </c>
      <c r="C55" s="43" t="s">
        <v>33</v>
      </c>
      <c r="D55" s="43"/>
      <c r="E55" s="44">
        <f t="shared" si="83"/>
        <v>0.51000000000000512</v>
      </c>
      <c r="F55" s="43" t="s">
        <v>32</v>
      </c>
      <c r="G55" s="44" t="s">
        <v>69</v>
      </c>
      <c r="H55" s="44">
        <v>80.87</v>
      </c>
      <c r="I55" s="44">
        <v>81.12</v>
      </c>
      <c r="J55" s="26">
        <v>80.36</v>
      </c>
      <c r="K55" s="44">
        <v>80.36</v>
      </c>
      <c r="L55" s="44">
        <f t="shared" si="84"/>
        <v>63.064177074317435</v>
      </c>
      <c r="M55" s="44">
        <f t="shared" si="85"/>
        <v>126.12835414863487</v>
      </c>
      <c r="N55" s="44">
        <f t="shared" si="86"/>
        <v>189.19253122295231</v>
      </c>
      <c r="O55" s="44">
        <f t="shared" si="87"/>
        <v>252.25670829726974</v>
      </c>
      <c r="P55" s="33">
        <f t="shared" si="88"/>
        <v>123.65524916532706</v>
      </c>
      <c r="Q55" s="43">
        <v>5</v>
      </c>
      <c r="T55" s="27" t="s">
        <v>23</v>
      </c>
      <c r="V55" s="27">
        <f>COUNTIFS(E3:E1048576,"&gt;-.109",E3:E1048576,"&lt;0")</f>
        <v>0</v>
      </c>
      <c r="AG55" s="3">
        <f t="shared" si="15"/>
        <v>0.51000000000000512</v>
      </c>
    </row>
    <row r="56" spans="1:33" x14ac:dyDescent="0.45">
      <c r="A56" s="28">
        <v>43090</v>
      </c>
      <c r="B56" s="27" t="s">
        <v>197</v>
      </c>
      <c r="C56" s="27" t="s">
        <v>33</v>
      </c>
      <c r="E56" s="29" t="str">
        <f t="shared" si="83"/>
        <v/>
      </c>
      <c r="F56" s="27" t="s">
        <v>32</v>
      </c>
      <c r="G56" s="29" t="s">
        <v>34</v>
      </c>
      <c r="H56" s="29">
        <v>48.35</v>
      </c>
      <c r="I56" s="29">
        <v>48.67</v>
      </c>
      <c r="J56" s="26">
        <v>47.89</v>
      </c>
      <c r="K56" s="29"/>
      <c r="L56" s="29" t="str">
        <f t="shared" si="84"/>
        <v/>
      </c>
      <c r="M56" s="29" t="str">
        <f t="shared" si="85"/>
        <v/>
      </c>
      <c r="N56" s="29" t="str">
        <f t="shared" si="86"/>
        <v/>
      </c>
      <c r="O56" s="29" t="str">
        <f t="shared" si="87"/>
        <v/>
      </c>
      <c r="P56" s="33">
        <f t="shared" si="88"/>
        <v>1034.1261633919337</v>
      </c>
      <c r="Q56" s="27">
        <v>1</v>
      </c>
      <c r="T56" s="27" t="s">
        <v>3</v>
      </c>
      <c r="V56" s="5">
        <f>SUM(E3:E1048576)</f>
        <v>1.5600000000000236</v>
      </c>
      <c r="AG56" s="3">
        <f t="shared" si="15"/>
        <v>48.35</v>
      </c>
    </row>
    <row r="57" spans="1:33" x14ac:dyDescent="0.45">
      <c r="A57" s="28">
        <v>43096</v>
      </c>
      <c r="B57" s="27" t="s">
        <v>144</v>
      </c>
      <c r="C57" s="27" t="s">
        <v>73</v>
      </c>
      <c r="E57" s="29">
        <f t="shared" si="9"/>
        <v>0.56000000000000227</v>
      </c>
      <c r="F57" s="27" t="s">
        <v>32</v>
      </c>
      <c r="G57" s="29" t="s">
        <v>69</v>
      </c>
      <c r="H57" s="29">
        <v>88.86</v>
      </c>
      <c r="I57" s="29">
        <v>89.33</v>
      </c>
      <c r="J57" s="26">
        <v>88.3</v>
      </c>
      <c r="K57" s="29">
        <v>88.3</v>
      </c>
      <c r="L57" s="29">
        <f t="shared" si="0"/>
        <v>157.55120414134657</v>
      </c>
      <c r="M57" s="29">
        <f t="shared" si="1"/>
        <v>315.10240828269315</v>
      </c>
      <c r="N57" s="29">
        <f t="shared" si="2"/>
        <v>472.65361242403969</v>
      </c>
      <c r="O57" s="29">
        <f t="shared" si="3"/>
        <v>630.2048165653863</v>
      </c>
      <c r="P57" s="33">
        <f t="shared" si="16"/>
        <v>281.34143596668918</v>
      </c>
      <c r="Q57" s="27">
        <v>2</v>
      </c>
      <c r="AG57" s="3">
        <f t="shared" si="15"/>
        <v>0.56000000000000227</v>
      </c>
    </row>
    <row r="58" spans="1:33" x14ac:dyDescent="0.45">
      <c r="A58" s="28">
        <v>43096</v>
      </c>
      <c r="B58" s="29" t="s">
        <v>477</v>
      </c>
      <c r="C58" s="27">
        <v>32</v>
      </c>
      <c r="E58" s="29" t="str">
        <f t="shared" si="9"/>
        <v/>
      </c>
      <c r="F58" s="27" t="s">
        <v>32</v>
      </c>
      <c r="G58" s="29" t="s">
        <v>34</v>
      </c>
      <c r="H58" s="29">
        <v>107.57000000000001</v>
      </c>
      <c r="I58" s="29">
        <v>108.04</v>
      </c>
      <c r="J58" s="26">
        <v>106.95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16"/>
        <v>232.40680487124661</v>
      </c>
      <c r="Q58" s="27">
        <v>2</v>
      </c>
      <c r="T58" s="72" t="s">
        <v>41</v>
      </c>
      <c r="U58" s="72"/>
      <c r="V58" s="72"/>
      <c r="AG58" s="3">
        <f t="shared" si="15"/>
        <v>107.57000000000001</v>
      </c>
    </row>
    <row r="59" spans="1:33" x14ac:dyDescent="0.45">
      <c r="A59" s="28">
        <v>43097</v>
      </c>
      <c r="B59" s="27" t="s">
        <v>478</v>
      </c>
      <c r="C59" s="27" t="s">
        <v>73</v>
      </c>
      <c r="E59" s="29">
        <f t="shared" si="9"/>
        <v>-0.14000000000000057</v>
      </c>
      <c r="F59" s="27" t="s">
        <v>32</v>
      </c>
      <c r="G59" s="29" t="s">
        <v>69</v>
      </c>
      <c r="H59" s="29">
        <v>34.76</v>
      </c>
      <c r="I59" s="29">
        <v>35.07</v>
      </c>
      <c r="J59" s="26">
        <v>34.21</v>
      </c>
      <c r="K59" s="29">
        <v>34.9</v>
      </c>
      <c r="L59" s="29">
        <f t="shared" si="0"/>
        <v>-50.345224395857514</v>
      </c>
      <c r="M59" s="29">
        <f t="shared" si="1"/>
        <v>-100.69044879171503</v>
      </c>
      <c r="N59" s="29">
        <f t="shared" si="2"/>
        <v>-151.03567318757254</v>
      </c>
      <c r="O59" s="29">
        <f t="shared" si="3"/>
        <v>-201.38089758343006</v>
      </c>
      <c r="P59" s="33">
        <f t="shared" si="16"/>
        <v>359.60874568469507</v>
      </c>
      <c r="Q59" s="27">
        <v>4</v>
      </c>
      <c r="T59" s="73" t="s">
        <v>42</v>
      </c>
      <c r="U59" s="73"/>
      <c r="V59" s="73"/>
      <c r="AG59" s="3">
        <f t="shared" si="15"/>
        <v>-0.14000000000000057</v>
      </c>
    </row>
    <row r="60" spans="1:33" x14ac:dyDescent="0.45">
      <c r="A60" s="28">
        <v>43097</v>
      </c>
      <c r="B60" s="27" t="s">
        <v>132</v>
      </c>
      <c r="C60" s="27" t="s">
        <v>79</v>
      </c>
      <c r="E60" s="29">
        <f t="shared" si="9"/>
        <v>-0.25000000000000711</v>
      </c>
      <c r="F60" s="27" t="s">
        <v>32</v>
      </c>
      <c r="G60" s="29" t="s">
        <v>69</v>
      </c>
      <c r="H60" s="29">
        <v>41.559999999999995</v>
      </c>
      <c r="I60" s="29">
        <v>41.81</v>
      </c>
      <c r="J60" s="26">
        <v>40.96</v>
      </c>
      <c r="K60" s="29">
        <v>41.81</v>
      </c>
      <c r="L60" s="29">
        <f t="shared" si="0"/>
        <v>-75.19249278152283</v>
      </c>
      <c r="M60" s="29">
        <f t="shared" si="1"/>
        <v>-150.38498556304566</v>
      </c>
      <c r="N60" s="29">
        <f t="shared" si="2"/>
        <v>-225.57747834456848</v>
      </c>
      <c r="O60" s="29">
        <f t="shared" si="3"/>
        <v>-300.76997112609132</v>
      </c>
      <c r="P60" s="33">
        <f t="shared" si="16"/>
        <v>300.76997112608279</v>
      </c>
      <c r="Q60" s="27">
        <v>4</v>
      </c>
      <c r="T60" s="12" t="s">
        <v>43</v>
      </c>
      <c r="V60" s="14">
        <f>SUM(L3:L455)</f>
        <v>363.14480735562034</v>
      </c>
      <c r="AG60" s="3">
        <f t="shared" si="15"/>
        <v>-0.25000000000000711</v>
      </c>
    </row>
    <row r="61" spans="1:33" x14ac:dyDescent="0.45">
      <c r="A61" s="28">
        <v>43097</v>
      </c>
      <c r="B61" s="27" t="s">
        <v>183</v>
      </c>
      <c r="C61" s="27" t="s">
        <v>79</v>
      </c>
      <c r="E61" s="29">
        <f t="shared" si="9"/>
        <v>0</v>
      </c>
      <c r="F61" s="27" t="s">
        <v>32</v>
      </c>
      <c r="G61" s="29" t="s">
        <v>69</v>
      </c>
      <c r="H61" s="29">
        <v>60.97</v>
      </c>
      <c r="I61" s="29">
        <v>61.49</v>
      </c>
      <c r="J61" s="26">
        <v>60.31</v>
      </c>
      <c r="K61" s="29">
        <v>60.97</v>
      </c>
      <c r="L61" s="29">
        <f t="shared" si="0"/>
        <v>0</v>
      </c>
      <c r="M61" s="29">
        <f t="shared" si="1"/>
        <v>0</v>
      </c>
      <c r="N61" s="29">
        <f t="shared" si="2"/>
        <v>0</v>
      </c>
      <c r="O61" s="29">
        <f t="shared" si="3"/>
        <v>0</v>
      </c>
      <c r="P61" s="33">
        <f t="shared" si="16"/>
        <v>205.01886173527964</v>
      </c>
      <c r="Q61" s="27">
        <v>4</v>
      </c>
      <c r="T61" s="12" t="s">
        <v>44</v>
      </c>
      <c r="V61" s="4">
        <f>V60*2</f>
        <v>726.28961471124069</v>
      </c>
      <c r="AG61" s="3">
        <f t="shared" si="15"/>
        <v>0</v>
      </c>
    </row>
    <row r="62" spans="1:33" x14ac:dyDescent="0.45">
      <c r="A62" s="28">
        <v>43097</v>
      </c>
      <c r="B62" s="27" t="s">
        <v>479</v>
      </c>
      <c r="C62" s="27" t="s">
        <v>73</v>
      </c>
      <c r="E62" s="29">
        <f t="shared" ref="E62:E63" si="89">IF(G62="Y",AG62,"")</f>
        <v>0.43000000000000682</v>
      </c>
      <c r="F62" s="27" t="s">
        <v>32</v>
      </c>
      <c r="G62" s="29" t="s">
        <v>69</v>
      </c>
      <c r="H62" s="29">
        <v>80.75</v>
      </c>
      <c r="I62" s="29">
        <v>81.3</v>
      </c>
      <c r="J62" s="26">
        <v>80.11</v>
      </c>
      <c r="K62" s="29">
        <v>80.319999999999993</v>
      </c>
      <c r="L62" s="29">
        <f t="shared" ref="L62:L63" si="90">IF(G62="Y", (P62*E62),(""))</f>
        <v>66.563467492261125</v>
      </c>
      <c r="M62" s="29">
        <f t="shared" ref="M62:M63" si="91">IF(G62="Y", (L62*2),(""))</f>
        <v>133.12693498452225</v>
      </c>
      <c r="N62" s="29">
        <f t="shared" ref="N62:N63" si="92">IF(G62="Y", (L62*3),(""))</f>
        <v>199.69040247678339</v>
      </c>
      <c r="O62" s="29">
        <f t="shared" ref="O62:O63" si="93">IF(G62="Y", (L62*4),(""))</f>
        <v>266.2538699690445</v>
      </c>
      <c r="P62" s="33">
        <f t="shared" ref="P62:P63" si="94">IF(Q62&gt;0,((AcctSize/Q62)/H62),(""))</f>
        <v>154.79876160990713</v>
      </c>
      <c r="Q62" s="27">
        <v>4</v>
      </c>
      <c r="T62" s="12" t="s">
        <v>45</v>
      </c>
      <c r="V62" s="4">
        <f>V60*3</f>
        <v>1089.4344220668611</v>
      </c>
      <c r="AG62" s="3">
        <f t="shared" si="15"/>
        <v>0.43000000000000682</v>
      </c>
    </row>
    <row r="63" spans="1:33" x14ac:dyDescent="0.45">
      <c r="A63" s="28"/>
      <c r="E63" s="29" t="str">
        <f t="shared" si="89"/>
        <v/>
      </c>
      <c r="H63" s="29"/>
      <c r="I63" s="29"/>
      <c r="J63" s="26"/>
      <c r="K63" s="29"/>
      <c r="L63" s="29" t="str">
        <f t="shared" si="90"/>
        <v/>
      </c>
      <c r="M63" s="29" t="str">
        <f t="shared" si="91"/>
        <v/>
      </c>
      <c r="N63" s="29" t="str">
        <f t="shared" si="92"/>
        <v/>
      </c>
      <c r="O63" s="29" t="str">
        <f t="shared" si="93"/>
        <v/>
      </c>
      <c r="P63" s="33" t="str">
        <f t="shared" si="94"/>
        <v/>
      </c>
      <c r="T63" s="12" t="s">
        <v>46</v>
      </c>
      <c r="V63" s="4">
        <f>V60*4</f>
        <v>1452.5792294224814</v>
      </c>
      <c r="AG63" s="3">
        <f t="shared" si="15"/>
        <v>0</v>
      </c>
    </row>
    <row r="64" spans="1:33" x14ac:dyDescent="0.45">
      <c r="A64" s="28"/>
      <c r="E64" s="29" t="str">
        <f t="shared" si="9"/>
        <v/>
      </c>
      <c r="H64" s="29"/>
      <c r="I64" s="29"/>
      <c r="J64" s="26"/>
      <c r="K64" s="29"/>
      <c r="L64" s="29" t="str">
        <f t="shared" si="0"/>
        <v/>
      </c>
      <c r="M64" s="29" t="str">
        <f t="shared" si="1"/>
        <v/>
      </c>
      <c r="N64" s="29" t="str">
        <f t="shared" si="2"/>
        <v/>
      </c>
      <c r="O64" s="29" t="str">
        <f t="shared" si="3"/>
        <v/>
      </c>
      <c r="P64" s="33" t="str">
        <f t="shared" si="16"/>
        <v/>
      </c>
      <c r="AG64" s="3">
        <f t="shared" si="15"/>
        <v>0</v>
      </c>
    </row>
    <row r="65" spans="1:33" x14ac:dyDescent="0.45">
      <c r="A65" s="28"/>
      <c r="E65" s="29" t="str">
        <f t="shared" si="9"/>
        <v/>
      </c>
      <c r="H65" s="29"/>
      <c r="I65" s="29"/>
      <c r="J65" s="26"/>
      <c r="K65" s="29"/>
      <c r="L65" s="29" t="str">
        <f t="shared" si="0"/>
        <v/>
      </c>
      <c r="M65" s="29" t="str">
        <f t="shared" si="1"/>
        <v/>
      </c>
      <c r="N65" s="29" t="str">
        <f t="shared" si="2"/>
        <v/>
      </c>
      <c r="O65" s="29" t="str">
        <f t="shared" si="3"/>
        <v/>
      </c>
      <c r="P65" s="33" t="str">
        <f t="shared" si="16"/>
        <v/>
      </c>
      <c r="AG65" s="3">
        <f t="shared" si="15"/>
        <v>0</v>
      </c>
    </row>
    <row r="66" spans="1:33" x14ac:dyDescent="0.45">
      <c r="A66" s="28"/>
      <c r="E66" s="29" t="str">
        <f t="shared" si="9"/>
        <v/>
      </c>
      <c r="H66" s="29"/>
      <c r="I66" s="29"/>
      <c r="J66" s="26"/>
      <c r="K66" s="29"/>
      <c r="L66" s="29" t="str">
        <f t="shared" si="0"/>
        <v/>
      </c>
      <c r="M66" s="29" t="str">
        <f t="shared" si="1"/>
        <v/>
      </c>
      <c r="N66" s="29" t="str">
        <f t="shared" si="2"/>
        <v/>
      </c>
      <c r="O66" s="29" t="str">
        <f t="shared" si="3"/>
        <v/>
      </c>
      <c r="P66" s="33" t="str">
        <f t="shared" si="16"/>
        <v/>
      </c>
      <c r="AG66" s="3">
        <f t="shared" si="15"/>
        <v>0</v>
      </c>
    </row>
    <row r="67" spans="1:33" x14ac:dyDescent="0.45">
      <c r="A67" s="28"/>
      <c r="E67" s="29" t="str">
        <f t="shared" si="9"/>
        <v/>
      </c>
      <c r="H67" s="29"/>
      <c r="I67" s="29"/>
      <c r="J67" s="26"/>
      <c r="K67" s="29"/>
      <c r="L67" s="29" t="str">
        <f t="shared" si="0"/>
        <v/>
      </c>
      <c r="M67" s="29" t="str">
        <f t="shared" si="1"/>
        <v/>
      </c>
      <c r="N67" s="29" t="str">
        <f t="shared" si="2"/>
        <v/>
      </c>
      <c r="O67" s="29" t="str">
        <f t="shared" si="3"/>
        <v/>
      </c>
      <c r="P67" s="33" t="str">
        <f t="shared" si="16"/>
        <v/>
      </c>
      <c r="T67" s="74" t="s">
        <v>41</v>
      </c>
      <c r="U67" s="74"/>
      <c r="V67" s="74"/>
      <c r="AG67" s="3">
        <f t="shared" si="15"/>
        <v>0</v>
      </c>
    </row>
    <row r="68" spans="1:33" x14ac:dyDescent="0.45">
      <c r="A68" s="28"/>
      <c r="E68" s="29" t="str">
        <f t="shared" si="9"/>
        <v/>
      </c>
      <c r="H68" s="29"/>
      <c r="I68" s="29"/>
      <c r="J68" s="26"/>
      <c r="K68" s="29"/>
      <c r="L68" s="29" t="str">
        <f t="shared" ref="L68:L131" si="95">IF(G68="Y", (P68*E68),(""))</f>
        <v/>
      </c>
      <c r="M68" s="29" t="str">
        <f t="shared" ref="M68:M131" si="96">IF(G68="Y", (L68*2),(""))</f>
        <v/>
      </c>
      <c r="N68" s="29" t="str">
        <f t="shared" ref="N68:N131" si="97">IF(G68="Y", (L68*3),(""))</f>
        <v/>
      </c>
      <c r="O68" s="29" t="str">
        <f t="shared" ref="O68:O131" si="98">IF(G68="Y", (L68*4),(""))</f>
        <v/>
      </c>
      <c r="P68" s="33" t="str">
        <f t="shared" ref="P68:P131" si="99">IF(Q68&gt;0,((AcctSize/Q68)/H68),(""))</f>
        <v/>
      </c>
      <c r="T68" s="75" t="s">
        <v>47</v>
      </c>
      <c r="U68" s="75"/>
      <c r="V68" s="75"/>
      <c r="AG68" s="3">
        <f t="shared" ref="AG68:AG131" si="100">IF(F68="L",(K68-H68),(H68-K68))</f>
        <v>0</v>
      </c>
    </row>
    <row r="69" spans="1:33" x14ac:dyDescent="0.45">
      <c r="A69" s="28"/>
      <c r="E69" s="29" t="str">
        <f t="shared" si="9"/>
        <v/>
      </c>
      <c r="H69" s="29"/>
      <c r="I69" s="29"/>
      <c r="J69" s="26"/>
      <c r="K69" s="29"/>
      <c r="L69" s="29" t="str">
        <f t="shared" si="95"/>
        <v/>
      </c>
      <c r="M69" s="29" t="str">
        <f t="shared" si="96"/>
        <v/>
      </c>
      <c r="N69" s="29" t="str">
        <f t="shared" si="97"/>
        <v/>
      </c>
      <c r="O69" s="29" t="str">
        <f t="shared" si="98"/>
        <v/>
      </c>
      <c r="P69" s="33" t="str">
        <f t="shared" si="99"/>
        <v/>
      </c>
      <c r="T69" s="12" t="s">
        <v>43</v>
      </c>
      <c r="V69" s="14">
        <f>V60*2</f>
        <v>726.28961471124069</v>
      </c>
      <c r="AG69" s="3">
        <f t="shared" si="100"/>
        <v>0</v>
      </c>
    </row>
    <row r="70" spans="1:33" x14ac:dyDescent="0.45">
      <c r="A70" s="28"/>
      <c r="E70" s="29" t="str">
        <f t="shared" ref="E70:E124" si="101">IF(G70="Y",AG70,"")</f>
        <v/>
      </c>
      <c r="H70" s="29"/>
      <c r="I70" s="29"/>
      <c r="J70" s="26"/>
      <c r="K70" s="29"/>
      <c r="L70" s="29" t="str">
        <f t="shared" si="95"/>
        <v/>
      </c>
      <c r="M70" s="29" t="str">
        <f t="shared" si="96"/>
        <v/>
      </c>
      <c r="N70" s="29" t="str">
        <f t="shared" si="97"/>
        <v/>
      </c>
      <c r="O70" s="29" t="str">
        <f t="shared" si="98"/>
        <v/>
      </c>
      <c r="P70" s="33" t="str">
        <f t="shared" si="99"/>
        <v/>
      </c>
      <c r="T70" s="12" t="s">
        <v>44</v>
      </c>
      <c r="V70" s="4">
        <f>V61*2</f>
        <v>1452.5792294224814</v>
      </c>
      <c r="AG70" s="3">
        <f t="shared" si="100"/>
        <v>0</v>
      </c>
    </row>
    <row r="71" spans="1:33" x14ac:dyDescent="0.45">
      <c r="A71" s="28"/>
      <c r="E71" s="29" t="str">
        <f t="shared" si="101"/>
        <v/>
      </c>
      <c r="H71" s="29"/>
      <c r="I71" s="29"/>
      <c r="J71" s="26"/>
      <c r="K71" s="29"/>
      <c r="L71" s="29" t="str">
        <f t="shared" si="95"/>
        <v/>
      </c>
      <c r="M71" s="29" t="str">
        <f t="shared" si="96"/>
        <v/>
      </c>
      <c r="N71" s="29" t="str">
        <f t="shared" si="97"/>
        <v/>
      </c>
      <c r="O71" s="29" t="str">
        <f t="shared" si="98"/>
        <v/>
      </c>
      <c r="P71" s="33" t="str">
        <f t="shared" si="99"/>
        <v/>
      </c>
      <c r="T71" s="12" t="s">
        <v>45</v>
      </c>
      <c r="V71" s="4">
        <f>V62*2</f>
        <v>2178.8688441337222</v>
      </c>
      <c r="AG71" s="3">
        <f t="shared" si="100"/>
        <v>0</v>
      </c>
    </row>
    <row r="72" spans="1:33" x14ac:dyDescent="0.45">
      <c r="A72" s="28"/>
      <c r="E72" s="29" t="str">
        <f t="shared" si="101"/>
        <v/>
      </c>
      <c r="H72" s="29"/>
      <c r="I72" s="29"/>
      <c r="J72" s="26"/>
      <c r="K72" s="29"/>
      <c r="L72" s="29" t="str">
        <f t="shared" ref="L72" si="102">IF(G72="Y", (P72*E72),(""))</f>
        <v/>
      </c>
      <c r="M72" s="29" t="str">
        <f t="shared" ref="M72" si="103">IF(G72="Y", (L72*2),(""))</f>
        <v/>
      </c>
      <c r="N72" s="29" t="str">
        <f t="shared" ref="N72" si="104">IF(G72="Y", (L72*3),(""))</f>
        <v/>
      </c>
      <c r="O72" s="29" t="str">
        <f t="shared" ref="O72" si="105">IF(G72="Y", (L72*4),(""))</f>
        <v/>
      </c>
      <c r="P72" s="33" t="str">
        <f t="shared" ref="P72:P75" si="106">IF(Q72&gt;0,((AcctSize/Q72)/H72),(""))</f>
        <v/>
      </c>
      <c r="T72" s="12" t="s">
        <v>46</v>
      </c>
      <c r="V72" s="4">
        <f>V63*2</f>
        <v>2905.1584588449628</v>
      </c>
      <c r="AG72" s="3">
        <f t="shared" si="100"/>
        <v>0</v>
      </c>
    </row>
    <row r="73" spans="1:33" x14ac:dyDescent="0.45">
      <c r="A73" s="28"/>
      <c r="E73" s="29" t="str">
        <f t="shared" si="101"/>
        <v/>
      </c>
      <c r="H73" s="29"/>
      <c r="I73" s="29"/>
      <c r="J73" s="10"/>
      <c r="K73" s="29"/>
      <c r="L73" s="29" t="str">
        <f t="shared" ref="L73:L96" si="107">IF(G73="Y", (P73*E73),(""))</f>
        <v/>
      </c>
      <c r="M73" s="29" t="str">
        <f t="shared" ref="M73:M96" si="108">IF(G73="Y", (L73*2),(""))</f>
        <v/>
      </c>
      <c r="N73" s="29" t="str">
        <f t="shared" ref="N73:N96" si="109">IF(G73="Y", (L73*3),(""))</f>
        <v/>
      </c>
      <c r="O73" s="29" t="str">
        <f t="shared" ref="O73:O96" si="110">IF(G73="Y", (L73*4),(""))</f>
        <v/>
      </c>
      <c r="P73" s="33" t="str">
        <f t="shared" si="106"/>
        <v/>
      </c>
      <c r="AG73" s="3">
        <f t="shared" si="100"/>
        <v>0</v>
      </c>
    </row>
    <row r="74" spans="1:33" x14ac:dyDescent="0.45">
      <c r="A74" s="28"/>
      <c r="E74" s="29" t="str">
        <f t="shared" si="101"/>
        <v/>
      </c>
      <c r="H74" s="29"/>
      <c r="I74" s="29"/>
      <c r="J74" s="10"/>
      <c r="K74" s="29"/>
      <c r="L74" s="29" t="str">
        <f t="shared" si="107"/>
        <v/>
      </c>
      <c r="M74" s="29" t="str">
        <f t="shared" si="108"/>
        <v/>
      </c>
      <c r="N74" s="29" t="str">
        <f t="shared" si="109"/>
        <v/>
      </c>
      <c r="O74" s="29" t="str">
        <f t="shared" si="110"/>
        <v/>
      </c>
      <c r="P74" s="33" t="str">
        <f t="shared" si="106"/>
        <v/>
      </c>
      <c r="AG74" s="3">
        <f t="shared" si="100"/>
        <v>0</v>
      </c>
    </row>
    <row r="75" spans="1:33" x14ac:dyDescent="0.45">
      <c r="A75" s="28"/>
      <c r="E75" s="29" t="str">
        <f t="shared" si="101"/>
        <v/>
      </c>
      <c r="H75" s="29"/>
      <c r="I75" s="29"/>
      <c r="J75" s="10"/>
      <c r="K75" s="29"/>
      <c r="L75" s="29" t="str">
        <f t="shared" si="107"/>
        <v/>
      </c>
      <c r="M75" s="29" t="str">
        <f t="shared" si="108"/>
        <v/>
      </c>
      <c r="N75" s="29" t="str">
        <f t="shared" si="109"/>
        <v/>
      </c>
      <c r="O75" s="29" t="str">
        <f t="shared" si="110"/>
        <v/>
      </c>
      <c r="P75" s="33" t="str">
        <f t="shared" si="106"/>
        <v/>
      </c>
      <c r="AG75" s="3">
        <f t="shared" si="100"/>
        <v>0</v>
      </c>
    </row>
    <row r="76" spans="1:33" x14ac:dyDescent="0.45">
      <c r="A76" s="28"/>
      <c r="E76" s="29" t="str">
        <f t="shared" si="101"/>
        <v/>
      </c>
      <c r="H76" s="29"/>
      <c r="I76" s="29"/>
      <c r="J76" s="10"/>
      <c r="K76" s="29"/>
      <c r="L76" s="29" t="str">
        <f t="shared" si="107"/>
        <v/>
      </c>
      <c r="M76" s="29" t="str">
        <f t="shared" si="108"/>
        <v/>
      </c>
      <c r="N76" s="29" t="str">
        <f t="shared" si="109"/>
        <v/>
      </c>
      <c r="O76" s="29" t="str">
        <f t="shared" si="110"/>
        <v/>
      </c>
      <c r="P76" s="33" t="str">
        <f t="shared" si="99"/>
        <v/>
      </c>
      <c r="AG76" s="3">
        <f t="shared" si="100"/>
        <v>0</v>
      </c>
    </row>
    <row r="77" spans="1:33" x14ac:dyDescent="0.45">
      <c r="A77" s="28"/>
      <c r="E77" s="29" t="str">
        <f t="shared" si="101"/>
        <v/>
      </c>
      <c r="H77" s="29"/>
      <c r="I77" s="29"/>
      <c r="J77" s="10"/>
      <c r="K77" s="29"/>
      <c r="L77" s="29" t="str">
        <f t="shared" ref="L77:L81" si="111">IF(G77="Y", (P77*E77),(""))</f>
        <v/>
      </c>
      <c r="M77" s="29" t="str">
        <f t="shared" ref="M77:M81" si="112">IF(G77="Y", (L77*2),(""))</f>
        <v/>
      </c>
      <c r="N77" s="29" t="str">
        <f t="shared" ref="N77:N81" si="113">IF(G77="Y", (L77*3),(""))</f>
        <v/>
      </c>
      <c r="O77" s="29" t="str">
        <f t="shared" ref="O77:O81" si="114">IF(G77="Y", (L77*4),(""))</f>
        <v/>
      </c>
      <c r="P77" s="33" t="str">
        <f t="shared" ref="P77:P82" si="115">IF(Q77&gt;0,((AcctSize/Q77)/H77),(""))</f>
        <v/>
      </c>
      <c r="AG77" s="3">
        <f t="shared" si="100"/>
        <v>0</v>
      </c>
    </row>
    <row r="78" spans="1:33" x14ac:dyDescent="0.45">
      <c r="A78" s="28"/>
      <c r="E78" s="29" t="str">
        <f t="shared" si="101"/>
        <v/>
      </c>
      <c r="H78" s="29"/>
      <c r="I78" s="29"/>
      <c r="J78" s="10"/>
      <c r="K78" s="29"/>
      <c r="L78" s="29" t="str">
        <f t="shared" si="111"/>
        <v/>
      </c>
      <c r="M78" s="29" t="str">
        <f t="shared" si="112"/>
        <v/>
      </c>
      <c r="N78" s="29" t="str">
        <f t="shared" si="113"/>
        <v/>
      </c>
      <c r="O78" s="29" t="str">
        <f t="shared" si="114"/>
        <v/>
      </c>
      <c r="P78" s="33" t="str">
        <f t="shared" si="115"/>
        <v/>
      </c>
      <c r="T78" s="29"/>
      <c r="AG78" s="3">
        <f t="shared" si="100"/>
        <v>0</v>
      </c>
    </row>
    <row r="79" spans="1:33" x14ac:dyDescent="0.45">
      <c r="A79" s="28"/>
      <c r="E79" s="29" t="str">
        <f t="shared" si="101"/>
        <v/>
      </c>
      <c r="H79" s="29"/>
      <c r="I79" s="29"/>
      <c r="J79" s="10"/>
      <c r="K79" s="29"/>
      <c r="L79" s="29" t="str">
        <f t="shared" si="111"/>
        <v/>
      </c>
      <c r="M79" s="29" t="str">
        <f t="shared" si="112"/>
        <v/>
      </c>
      <c r="N79" s="29" t="str">
        <f t="shared" si="113"/>
        <v/>
      </c>
      <c r="O79" s="29" t="str">
        <f t="shared" si="114"/>
        <v/>
      </c>
      <c r="P79" s="33" t="str">
        <f t="shared" si="115"/>
        <v/>
      </c>
      <c r="AG79" s="3">
        <f t="shared" si="100"/>
        <v>0</v>
      </c>
    </row>
    <row r="80" spans="1:33" x14ac:dyDescent="0.45">
      <c r="A80" s="28"/>
      <c r="E80" s="29" t="str">
        <f t="shared" si="101"/>
        <v/>
      </c>
      <c r="H80" s="29"/>
      <c r="I80" s="29"/>
      <c r="J80" s="10"/>
      <c r="K80" s="29"/>
      <c r="L80" s="29" t="str">
        <f t="shared" si="111"/>
        <v/>
      </c>
      <c r="M80" s="29" t="str">
        <f t="shared" si="112"/>
        <v/>
      </c>
      <c r="N80" s="29" t="str">
        <f t="shared" si="113"/>
        <v/>
      </c>
      <c r="O80" s="29" t="str">
        <f t="shared" si="114"/>
        <v/>
      </c>
      <c r="P80" s="33" t="str">
        <f t="shared" si="115"/>
        <v/>
      </c>
      <c r="AG80" s="3">
        <f t="shared" si="100"/>
        <v>0</v>
      </c>
    </row>
    <row r="81" spans="1:33" x14ac:dyDescent="0.45">
      <c r="A81" s="28"/>
      <c r="E81" s="29" t="str">
        <f t="shared" si="101"/>
        <v/>
      </c>
      <c r="H81" s="29"/>
      <c r="I81" s="29"/>
      <c r="J81" s="10"/>
      <c r="K81" s="29"/>
      <c r="L81" s="29" t="str">
        <f t="shared" si="111"/>
        <v/>
      </c>
      <c r="M81" s="29" t="str">
        <f t="shared" si="112"/>
        <v/>
      </c>
      <c r="N81" s="29" t="str">
        <f t="shared" si="113"/>
        <v/>
      </c>
      <c r="O81" s="29" t="str">
        <f t="shared" si="114"/>
        <v/>
      </c>
      <c r="P81" s="33" t="str">
        <f t="shared" si="115"/>
        <v/>
      </c>
      <c r="AG81" s="3">
        <f t="shared" si="100"/>
        <v>0</v>
      </c>
    </row>
    <row r="82" spans="1:33" x14ac:dyDescent="0.45">
      <c r="A82" s="28"/>
      <c r="E82" s="29" t="str">
        <f t="shared" si="101"/>
        <v/>
      </c>
      <c r="H82" s="29"/>
      <c r="I82" s="29"/>
      <c r="J82" s="10"/>
      <c r="K82" s="29"/>
      <c r="L82" s="29" t="str">
        <f t="shared" si="107"/>
        <v/>
      </c>
      <c r="M82" s="29" t="str">
        <f t="shared" si="108"/>
        <v/>
      </c>
      <c r="N82" s="29" t="str">
        <f t="shared" si="109"/>
        <v/>
      </c>
      <c r="O82" s="29" t="str">
        <f t="shared" si="110"/>
        <v/>
      </c>
      <c r="P82" s="33" t="str">
        <f t="shared" si="115"/>
        <v/>
      </c>
      <c r="AG82" s="3">
        <f t="shared" si="100"/>
        <v>0</v>
      </c>
    </row>
    <row r="83" spans="1:33" x14ac:dyDescent="0.45">
      <c r="A83" s="28"/>
      <c r="E83" s="29" t="str">
        <f t="shared" si="101"/>
        <v/>
      </c>
      <c r="H83" s="29"/>
      <c r="I83" s="29"/>
      <c r="J83" s="10"/>
      <c r="K83" s="29"/>
      <c r="L83" s="29" t="str">
        <f t="shared" si="107"/>
        <v/>
      </c>
      <c r="M83" s="29" t="str">
        <f t="shared" si="108"/>
        <v/>
      </c>
      <c r="N83" s="29" t="str">
        <f t="shared" si="109"/>
        <v/>
      </c>
      <c r="O83" s="29" t="str">
        <f t="shared" si="110"/>
        <v/>
      </c>
      <c r="P83" s="33" t="str">
        <f t="shared" si="99"/>
        <v/>
      </c>
      <c r="T83" s="71" t="s">
        <v>24</v>
      </c>
      <c r="U83" s="71"/>
      <c r="V83" s="71"/>
      <c r="AG83" s="3">
        <f t="shared" si="100"/>
        <v>0</v>
      </c>
    </row>
    <row r="84" spans="1:33" x14ac:dyDescent="0.45">
      <c r="A84" s="28"/>
      <c r="E84" s="29" t="str">
        <f t="shared" si="101"/>
        <v/>
      </c>
      <c r="H84" s="29"/>
      <c r="I84" s="29"/>
      <c r="J84" s="10"/>
      <c r="K84" s="29"/>
      <c r="L84" s="29" t="str">
        <f t="shared" si="107"/>
        <v/>
      </c>
      <c r="M84" s="29" t="str">
        <f t="shared" si="108"/>
        <v/>
      </c>
      <c r="N84" s="29" t="str">
        <f t="shared" si="109"/>
        <v/>
      </c>
      <c r="O84" s="29" t="str">
        <f t="shared" si="110"/>
        <v/>
      </c>
      <c r="P84" s="33" t="str">
        <f t="shared" si="99"/>
        <v/>
      </c>
      <c r="T84" s="27" t="s">
        <v>25</v>
      </c>
      <c r="V84" s="27">
        <f>COUNTIFS(F4:F593,"L",G4:G593,"Y")</f>
        <v>7</v>
      </c>
      <c r="AG84" s="3">
        <f t="shared" si="100"/>
        <v>0</v>
      </c>
    </row>
    <row r="85" spans="1:33" x14ac:dyDescent="0.45">
      <c r="A85" s="28"/>
      <c r="E85" s="29" t="str">
        <f t="shared" si="101"/>
        <v/>
      </c>
      <c r="H85" s="29"/>
      <c r="I85" s="29"/>
      <c r="J85" s="10"/>
      <c r="K85" s="29"/>
      <c r="L85" s="29" t="str">
        <f t="shared" si="107"/>
        <v/>
      </c>
      <c r="M85" s="29" t="str">
        <f t="shared" si="108"/>
        <v/>
      </c>
      <c r="N85" s="29" t="str">
        <f t="shared" si="109"/>
        <v/>
      </c>
      <c r="O85" s="29" t="str">
        <f t="shared" si="110"/>
        <v/>
      </c>
      <c r="P85" s="33" t="str">
        <f t="shared" si="99"/>
        <v/>
      </c>
      <c r="T85" s="27" t="s">
        <v>26</v>
      </c>
      <c r="V85" s="27">
        <f>COUNTIFS(F5:F594,"S",G5:G594,"Y")</f>
        <v>27</v>
      </c>
      <c r="AG85" s="3">
        <f t="shared" si="100"/>
        <v>0</v>
      </c>
    </row>
    <row r="86" spans="1:33" x14ac:dyDescent="0.45">
      <c r="A86" s="28"/>
      <c r="E86" s="29" t="str">
        <f t="shared" si="101"/>
        <v/>
      </c>
      <c r="H86" s="29"/>
      <c r="I86" s="29"/>
      <c r="J86" s="10"/>
      <c r="K86" s="29"/>
      <c r="L86" s="29" t="str">
        <f t="shared" si="107"/>
        <v/>
      </c>
      <c r="M86" s="29" t="str">
        <f t="shared" si="108"/>
        <v/>
      </c>
      <c r="N86" s="29" t="str">
        <f t="shared" si="109"/>
        <v/>
      </c>
      <c r="O86" s="29" t="str">
        <f t="shared" si="110"/>
        <v/>
      </c>
      <c r="P86" s="33" t="str">
        <f t="shared" si="99"/>
        <v/>
      </c>
      <c r="AG86" s="3">
        <f t="shared" si="100"/>
        <v>0</v>
      </c>
    </row>
    <row r="87" spans="1:33" x14ac:dyDescent="0.45">
      <c r="A87" s="28"/>
      <c r="E87" s="29" t="str">
        <f t="shared" si="101"/>
        <v/>
      </c>
      <c r="H87" s="29"/>
      <c r="I87" s="29"/>
      <c r="J87" s="10"/>
      <c r="K87" s="29"/>
      <c r="L87" s="29" t="str">
        <f t="shared" si="107"/>
        <v/>
      </c>
      <c r="M87" s="29" t="str">
        <f t="shared" si="108"/>
        <v/>
      </c>
      <c r="N87" s="29" t="str">
        <f t="shared" si="109"/>
        <v/>
      </c>
      <c r="O87" s="29" t="str">
        <f t="shared" si="110"/>
        <v/>
      </c>
      <c r="P87" s="33" t="str">
        <f t="shared" si="99"/>
        <v/>
      </c>
      <c r="AG87" s="3">
        <f t="shared" si="100"/>
        <v>0</v>
      </c>
    </row>
    <row r="88" spans="1:33" x14ac:dyDescent="0.45">
      <c r="A88" s="28"/>
      <c r="E88" s="29" t="str">
        <f t="shared" si="101"/>
        <v/>
      </c>
      <c r="H88" s="29"/>
      <c r="I88" s="29"/>
      <c r="J88" s="10"/>
      <c r="K88" s="29"/>
      <c r="L88" s="29" t="str">
        <f t="shared" si="107"/>
        <v/>
      </c>
      <c r="M88" s="29" t="str">
        <f t="shared" si="108"/>
        <v/>
      </c>
      <c r="N88" s="29" t="str">
        <f t="shared" si="109"/>
        <v/>
      </c>
      <c r="O88" s="29" t="str">
        <f t="shared" si="110"/>
        <v/>
      </c>
      <c r="P88" s="33" t="str">
        <f t="shared" si="99"/>
        <v/>
      </c>
      <c r="AG88" s="3">
        <f t="shared" si="100"/>
        <v>0</v>
      </c>
    </row>
    <row r="89" spans="1:33" x14ac:dyDescent="0.45">
      <c r="A89" s="28"/>
      <c r="E89" s="29" t="str">
        <f t="shared" si="101"/>
        <v/>
      </c>
      <c r="H89" s="29"/>
      <c r="I89" s="29"/>
      <c r="J89" s="10"/>
      <c r="K89" s="29"/>
      <c r="L89" s="29" t="str">
        <f t="shared" si="107"/>
        <v/>
      </c>
      <c r="M89" s="29" t="str">
        <f t="shared" si="108"/>
        <v/>
      </c>
      <c r="N89" s="29" t="str">
        <f t="shared" si="109"/>
        <v/>
      </c>
      <c r="O89" s="29" t="str">
        <f t="shared" si="110"/>
        <v/>
      </c>
      <c r="P89" s="33" t="str">
        <f t="shared" si="99"/>
        <v/>
      </c>
      <c r="AG89" s="3">
        <f t="shared" si="100"/>
        <v>0</v>
      </c>
    </row>
    <row r="90" spans="1:33" x14ac:dyDescent="0.45">
      <c r="A90" s="28"/>
      <c r="E90" s="29" t="str">
        <f t="shared" si="101"/>
        <v/>
      </c>
      <c r="H90" s="29"/>
      <c r="I90" s="29"/>
      <c r="J90" s="10"/>
      <c r="K90" s="29"/>
      <c r="L90" s="29" t="str">
        <f t="shared" si="107"/>
        <v/>
      </c>
      <c r="M90" s="29" t="str">
        <f t="shared" si="108"/>
        <v/>
      </c>
      <c r="N90" s="29" t="str">
        <f t="shared" si="109"/>
        <v/>
      </c>
      <c r="O90" s="29" t="str">
        <f t="shared" si="110"/>
        <v/>
      </c>
      <c r="P90" s="33" t="str">
        <f t="shared" si="99"/>
        <v/>
      </c>
      <c r="AG90" s="3">
        <f t="shared" si="100"/>
        <v>0</v>
      </c>
    </row>
    <row r="91" spans="1:33" x14ac:dyDescent="0.45">
      <c r="A91" s="28"/>
      <c r="E91" s="29" t="str">
        <f t="shared" si="101"/>
        <v/>
      </c>
      <c r="H91" s="29"/>
      <c r="I91" s="29"/>
      <c r="J91" s="10"/>
      <c r="K91" s="29"/>
      <c r="L91" s="29" t="str">
        <f t="shared" si="107"/>
        <v/>
      </c>
      <c r="M91" s="29" t="str">
        <f t="shared" si="108"/>
        <v/>
      </c>
      <c r="N91" s="29" t="str">
        <f t="shared" si="109"/>
        <v/>
      </c>
      <c r="O91" s="29" t="str">
        <f t="shared" si="110"/>
        <v/>
      </c>
      <c r="P91" s="33" t="str">
        <f t="shared" si="99"/>
        <v/>
      </c>
      <c r="AG91" s="3">
        <f t="shared" si="100"/>
        <v>0</v>
      </c>
    </row>
    <row r="92" spans="1:33" x14ac:dyDescent="0.45">
      <c r="A92" s="28"/>
      <c r="E92" s="29" t="str">
        <f t="shared" si="101"/>
        <v/>
      </c>
      <c r="H92" s="29"/>
      <c r="I92" s="29"/>
      <c r="J92" s="10"/>
      <c r="K92" s="29"/>
      <c r="L92" s="29" t="str">
        <f t="shared" si="107"/>
        <v/>
      </c>
      <c r="M92" s="29" t="str">
        <f t="shared" si="108"/>
        <v/>
      </c>
      <c r="N92" s="29" t="str">
        <f t="shared" si="109"/>
        <v/>
      </c>
      <c r="O92" s="29" t="str">
        <f t="shared" si="110"/>
        <v/>
      </c>
      <c r="P92" s="33" t="str">
        <f t="shared" si="99"/>
        <v/>
      </c>
      <c r="AG92" s="3">
        <f t="shared" si="100"/>
        <v>0</v>
      </c>
    </row>
    <row r="93" spans="1:33" x14ac:dyDescent="0.45">
      <c r="A93" s="28"/>
      <c r="E93" s="29" t="str">
        <f t="shared" si="101"/>
        <v/>
      </c>
      <c r="H93" s="29"/>
      <c r="I93" s="29"/>
      <c r="J93" s="10"/>
      <c r="K93" s="29"/>
      <c r="L93" s="29" t="str">
        <f t="shared" si="107"/>
        <v/>
      </c>
      <c r="M93" s="29" t="str">
        <f t="shared" si="108"/>
        <v/>
      </c>
      <c r="N93" s="29" t="str">
        <f t="shared" si="109"/>
        <v/>
      </c>
      <c r="O93" s="29" t="str">
        <f t="shared" si="110"/>
        <v/>
      </c>
      <c r="P93" s="33" t="str">
        <f t="shared" si="99"/>
        <v/>
      </c>
      <c r="AG93" s="3">
        <f t="shared" si="100"/>
        <v>0</v>
      </c>
    </row>
    <row r="94" spans="1:33" x14ac:dyDescent="0.45">
      <c r="A94" s="28"/>
      <c r="E94" s="29" t="str">
        <f t="shared" si="101"/>
        <v/>
      </c>
      <c r="H94" s="29"/>
      <c r="I94" s="29"/>
      <c r="J94" s="10"/>
      <c r="L94" s="29" t="str">
        <f t="shared" si="107"/>
        <v/>
      </c>
      <c r="M94" s="29" t="str">
        <f t="shared" si="108"/>
        <v/>
      </c>
      <c r="N94" s="29" t="str">
        <f t="shared" si="109"/>
        <v/>
      </c>
      <c r="O94" s="29" t="str">
        <f t="shared" si="110"/>
        <v/>
      </c>
      <c r="P94" s="33" t="str">
        <f t="shared" si="99"/>
        <v/>
      </c>
      <c r="Q94" s="33"/>
      <c r="AG94" s="3">
        <f t="shared" si="100"/>
        <v>0</v>
      </c>
    </row>
    <row r="95" spans="1:33" x14ac:dyDescent="0.45">
      <c r="A95" s="28"/>
      <c r="E95" s="29" t="str">
        <f t="shared" ref="E95" si="116">IF(G95="Y",AG95,"")</f>
        <v/>
      </c>
      <c r="H95" s="29"/>
      <c r="I95" s="29"/>
      <c r="J95" s="10"/>
      <c r="K95" s="29"/>
      <c r="L95" s="29" t="str">
        <f t="shared" ref="L95" si="117">IF(G95="Y", (P95*E95),(""))</f>
        <v/>
      </c>
      <c r="M95" s="29" t="str">
        <f t="shared" ref="M95" si="118">IF(G95="Y", (L95*2),(""))</f>
        <v/>
      </c>
      <c r="N95" s="29" t="str">
        <f t="shared" ref="N95" si="119">IF(G95="Y", (L95*3),(""))</f>
        <v/>
      </c>
      <c r="O95" s="29" t="str">
        <f t="shared" ref="O95" si="120">IF(G95="Y", (L95*4),(""))</f>
        <v/>
      </c>
      <c r="P95" s="33" t="str">
        <f t="shared" ref="P95" si="121">IF(Q95&gt;0,((AcctSize/Q95)/H95),(""))</f>
        <v/>
      </c>
      <c r="AG95" s="3">
        <f t="shared" si="100"/>
        <v>0</v>
      </c>
    </row>
    <row r="96" spans="1:33" x14ac:dyDescent="0.45">
      <c r="A96" s="28"/>
      <c r="E96" s="29" t="str">
        <f t="shared" si="101"/>
        <v/>
      </c>
      <c r="H96" s="29"/>
      <c r="I96" s="29"/>
      <c r="J96" s="10"/>
      <c r="L96" s="29" t="str">
        <f t="shared" si="107"/>
        <v/>
      </c>
      <c r="M96" s="29" t="str">
        <f t="shared" si="108"/>
        <v/>
      </c>
      <c r="N96" s="29" t="str">
        <f t="shared" si="109"/>
        <v/>
      </c>
      <c r="O96" s="29" t="str">
        <f t="shared" si="110"/>
        <v/>
      </c>
      <c r="P96" s="33" t="str">
        <f t="shared" si="99"/>
        <v/>
      </c>
      <c r="AG96" s="3">
        <f t="shared" si="100"/>
        <v>0</v>
      </c>
    </row>
    <row r="97" spans="1:33" x14ac:dyDescent="0.45">
      <c r="A97" s="28"/>
      <c r="E97" s="29" t="str">
        <f t="shared" si="101"/>
        <v/>
      </c>
      <c r="H97" s="29"/>
      <c r="I97" s="29"/>
      <c r="J97" s="10"/>
      <c r="K97" s="29"/>
      <c r="L97" s="29" t="str">
        <f t="shared" si="95"/>
        <v/>
      </c>
      <c r="M97" s="29" t="str">
        <f t="shared" si="96"/>
        <v/>
      </c>
      <c r="N97" s="29" t="str">
        <f t="shared" si="97"/>
        <v/>
      </c>
      <c r="O97" s="29" t="str">
        <f t="shared" si="98"/>
        <v/>
      </c>
      <c r="P97" s="33" t="str">
        <f t="shared" si="99"/>
        <v/>
      </c>
      <c r="AG97" s="3">
        <f t="shared" si="100"/>
        <v>0</v>
      </c>
    </row>
    <row r="98" spans="1:33" x14ac:dyDescent="0.45">
      <c r="A98" s="28"/>
      <c r="E98" s="29" t="str">
        <f t="shared" si="101"/>
        <v/>
      </c>
      <c r="H98" s="29"/>
      <c r="I98" s="29"/>
      <c r="J98" s="10"/>
      <c r="L98" s="29" t="str">
        <f t="shared" si="95"/>
        <v/>
      </c>
      <c r="M98" s="29" t="str">
        <f t="shared" si="96"/>
        <v/>
      </c>
      <c r="N98" s="29" t="str">
        <f t="shared" si="97"/>
        <v/>
      </c>
      <c r="O98" s="29" t="str">
        <f t="shared" si="98"/>
        <v/>
      </c>
      <c r="P98" s="33" t="str">
        <f t="shared" si="99"/>
        <v/>
      </c>
      <c r="AG98" s="3">
        <f t="shared" si="100"/>
        <v>0</v>
      </c>
    </row>
    <row r="99" spans="1:33" x14ac:dyDescent="0.45">
      <c r="A99" s="28"/>
      <c r="E99" s="29" t="str">
        <f t="shared" si="101"/>
        <v/>
      </c>
      <c r="H99" s="29"/>
      <c r="I99" s="29"/>
      <c r="J99" s="10"/>
      <c r="L99" s="29" t="str">
        <f t="shared" si="95"/>
        <v/>
      </c>
      <c r="M99" s="29" t="str">
        <f t="shared" si="96"/>
        <v/>
      </c>
      <c r="N99" s="29" t="str">
        <f t="shared" si="97"/>
        <v/>
      </c>
      <c r="O99" s="29" t="str">
        <f t="shared" si="98"/>
        <v/>
      </c>
      <c r="P99" s="33" t="str">
        <f t="shared" si="99"/>
        <v/>
      </c>
      <c r="T99" s="66" t="s">
        <v>27</v>
      </c>
      <c r="U99" s="66"/>
      <c r="V99" s="66"/>
      <c r="AG99" s="3">
        <f t="shared" si="100"/>
        <v>0</v>
      </c>
    </row>
    <row r="100" spans="1:33" x14ac:dyDescent="0.45">
      <c r="A100" s="28"/>
      <c r="E100" s="29" t="str">
        <f t="shared" si="101"/>
        <v/>
      </c>
      <c r="H100" s="29"/>
      <c r="I100" s="29"/>
      <c r="J100" s="10"/>
      <c r="K100" s="29"/>
      <c r="L100" s="29" t="str">
        <f t="shared" si="95"/>
        <v/>
      </c>
      <c r="M100" s="29" t="str">
        <f t="shared" si="96"/>
        <v/>
      </c>
      <c r="N100" s="29" t="str">
        <f t="shared" si="97"/>
        <v/>
      </c>
      <c r="O100" s="29" t="str">
        <f t="shared" si="98"/>
        <v/>
      </c>
      <c r="P100" s="33" t="str">
        <f t="shared" si="99"/>
        <v/>
      </c>
      <c r="T100" s="27" t="s">
        <v>25</v>
      </c>
      <c r="V100" s="29">
        <f>SUMIFS(E3:E339,F3:F339, "=L",G3:G339,"=Y")</f>
        <v>0.52000000000001734</v>
      </c>
      <c r="AG100" s="3">
        <f t="shared" si="100"/>
        <v>0</v>
      </c>
    </row>
    <row r="101" spans="1:33" x14ac:dyDescent="0.45">
      <c r="A101" s="28"/>
      <c r="E101" s="29" t="str">
        <f t="shared" si="101"/>
        <v/>
      </c>
      <c r="H101" s="29"/>
      <c r="I101" s="29"/>
      <c r="J101" s="10"/>
      <c r="K101" s="29"/>
      <c r="L101" s="29" t="str">
        <f t="shared" si="95"/>
        <v/>
      </c>
      <c r="M101" s="29" t="str">
        <f t="shared" si="96"/>
        <v/>
      </c>
      <c r="N101" s="29" t="str">
        <f t="shared" si="97"/>
        <v/>
      </c>
      <c r="O101" s="29" t="str">
        <f t="shared" si="98"/>
        <v/>
      </c>
      <c r="P101" s="33" t="str">
        <f t="shared" si="99"/>
        <v/>
      </c>
      <c r="T101" s="27" t="s">
        <v>26</v>
      </c>
      <c r="V101" s="29">
        <f>SUMIFS(E4:E340,F4:F340, "=S",G4:G340,"=Y")</f>
        <v>1.0400000000000063</v>
      </c>
      <c r="AG101" s="3">
        <f t="shared" si="100"/>
        <v>0</v>
      </c>
    </row>
    <row r="102" spans="1:33" x14ac:dyDescent="0.45">
      <c r="A102" s="28"/>
      <c r="E102" s="29" t="str">
        <f t="shared" si="101"/>
        <v/>
      </c>
      <c r="H102" s="29"/>
      <c r="I102" s="29"/>
      <c r="J102" s="10"/>
      <c r="L102" s="29" t="str">
        <f t="shared" si="95"/>
        <v/>
      </c>
      <c r="M102" s="29" t="str">
        <f t="shared" si="96"/>
        <v/>
      </c>
      <c r="N102" s="29" t="str">
        <f t="shared" si="97"/>
        <v/>
      </c>
      <c r="O102" s="29" t="str">
        <f t="shared" si="98"/>
        <v/>
      </c>
      <c r="P102" s="33" t="str">
        <f t="shared" si="99"/>
        <v/>
      </c>
      <c r="AG102" s="3">
        <f t="shared" si="100"/>
        <v>0</v>
      </c>
    </row>
    <row r="103" spans="1:33" x14ac:dyDescent="0.45">
      <c r="A103" s="28"/>
      <c r="E103" s="29" t="str">
        <f t="shared" si="101"/>
        <v/>
      </c>
      <c r="H103" s="29"/>
      <c r="I103" s="29"/>
      <c r="J103" s="10"/>
      <c r="K103" s="29"/>
      <c r="L103" s="29" t="str">
        <f t="shared" si="95"/>
        <v/>
      </c>
      <c r="M103" s="29" t="str">
        <f t="shared" si="96"/>
        <v/>
      </c>
      <c r="N103" s="29" t="str">
        <f t="shared" si="97"/>
        <v/>
      </c>
      <c r="O103" s="29" t="str">
        <f t="shared" si="98"/>
        <v/>
      </c>
      <c r="P103" s="33" t="str">
        <f t="shared" si="99"/>
        <v/>
      </c>
      <c r="AG103" s="3">
        <f t="shared" si="100"/>
        <v>0</v>
      </c>
    </row>
    <row r="104" spans="1:33" x14ac:dyDescent="0.45">
      <c r="A104" s="28"/>
      <c r="E104" s="29" t="str">
        <f t="shared" si="101"/>
        <v/>
      </c>
      <c r="H104" s="29"/>
      <c r="I104" s="29"/>
      <c r="J104" s="10"/>
      <c r="L104" s="29" t="str">
        <f t="shared" si="95"/>
        <v/>
      </c>
      <c r="M104" s="29" t="str">
        <f t="shared" si="96"/>
        <v/>
      </c>
      <c r="N104" s="29" t="str">
        <f t="shared" si="97"/>
        <v/>
      </c>
      <c r="O104" s="29" t="str">
        <f t="shared" si="98"/>
        <v/>
      </c>
      <c r="P104" s="33" t="str">
        <f t="shared" si="99"/>
        <v/>
      </c>
      <c r="AG104" s="3">
        <f t="shared" si="100"/>
        <v>0</v>
      </c>
    </row>
    <row r="105" spans="1:33" x14ac:dyDescent="0.45">
      <c r="A105" s="28"/>
      <c r="E105" s="29" t="str">
        <f t="shared" si="101"/>
        <v/>
      </c>
      <c r="H105" s="29"/>
      <c r="I105" s="29"/>
      <c r="J105" s="10"/>
      <c r="L105" s="29" t="str">
        <f t="shared" si="95"/>
        <v/>
      </c>
      <c r="M105" s="29" t="str">
        <f t="shared" si="96"/>
        <v/>
      </c>
      <c r="N105" s="29" t="str">
        <f t="shared" si="97"/>
        <v/>
      </c>
      <c r="O105" s="29" t="str">
        <f t="shared" si="98"/>
        <v/>
      </c>
      <c r="P105" s="33" t="str">
        <f t="shared" si="99"/>
        <v/>
      </c>
      <c r="AG105" s="3">
        <f t="shared" si="100"/>
        <v>0</v>
      </c>
    </row>
    <row r="106" spans="1:33" x14ac:dyDescent="0.45">
      <c r="A106" s="28"/>
      <c r="E106" s="29" t="str">
        <f t="shared" si="101"/>
        <v/>
      </c>
      <c r="H106" s="29"/>
      <c r="I106" s="29"/>
      <c r="J106" s="10"/>
      <c r="K106" s="29"/>
      <c r="L106" s="29" t="str">
        <f t="shared" si="95"/>
        <v/>
      </c>
      <c r="M106" s="29" t="str">
        <f t="shared" si="96"/>
        <v/>
      </c>
      <c r="N106" s="29" t="str">
        <f t="shared" si="97"/>
        <v/>
      </c>
      <c r="O106" s="29" t="str">
        <f t="shared" si="98"/>
        <v/>
      </c>
      <c r="P106" s="33" t="str">
        <f t="shared" si="99"/>
        <v/>
      </c>
      <c r="AG106" s="3">
        <f t="shared" si="100"/>
        <v>0</v>
      </c>
    </row>
    <row r="107" spans="1:33" x14ac:dyDescent="0.45">
      <c r="A107" s="28"/>
      <c r="E107" s="29" t="str">
        <f t="shared" si="101"/>
        <v/>
      </c>
      <c r="H107" s="29"/>
      <c r="I107" s="29"/>
      <c r="J107" s="10"/>
      <c r="K107" s="29"/>
      <c r="L107" s="29" t="str">
        <f t="shared" si="95"/>
        <v/>
      </c>
      <c r="M107" s="29" t="str">
        <f t="shared" si="96"/>
        <v/>
      </c>
      <c r="N107" s="29" t="str">
        <f t="shared" si="97"/>
        <v/>
      </c>
      <c r="O107" s="29" t="str">
        <f t="shared" si="98"/>
        <v/>
      </c>
      <c r="P107" s="33" t="str">
        <f t="shared" si="99"/>
        <v/>
      </c>
      <c r="AG107" s="3">
        <f t="shared" si="100"/>
        <v>0</v>
      </c>
    </row>
    <row r="108" spans="1:33" x14ac:dyDescent="0.45">
      <c r="A108" s="28"/>
      <c r="E108" s="29" t="str">
        <f t="shared" si="101"/>
        <v/>
      </c>
      <c r="H108" s="29"/>
      <c r="I108" s="29"/>
      <c r="J108" s="10"/>
      <c r="L108" s="29" t="str">
        <f t="shared" si="95"/>
        <v/>
      </c>
      <c r="M108" s="29" t="str">
        <f t="shared" si="96"/>
        <v/>
      </c>
      <c r="N108" s="29" t="str">
        <f t="shared" si="97"/>
        <v/>
      </c>
      <c r="O108" s="29" t="str">
        <f t="shared" si="98"/>
        <v/>
      </c>
      <c r="P108" s="33" t="str">
        <f t="shared" si="99"/>
        <v/>
      </c>
      <c r="AG108" s="3">
        <f t="shared" si="100"/>
        <v>0</v>
      </c>
    </row>
    <row r="109" spans="1:33" x14ac:dyDescent="0.45">
      <c r="A109" s="28"/>
      <c r="E109" s="29" t="str">
        <f t="shared" si="101"/>
        <v/>
      </c>
      <c r="H109" s="29"/>
      <c r="I109" s="29"/>
      <c r="J109" s="10"/>
      <c r="K109" s="29"/>
      <c r="L109" s="29" t="str">
        <f t="shared" si="95"/>
        <v/>
      </c>
      <c r="M109" s="29" t="str">
        <f t="shared" si="96"/>
        <v/>
      </c>
      <c r="N109" s="29" t="str">
        <f t="shared" si="97"/>
        <v/>
      </c>
      <c r="O109" s="29" t="str">
        <f t="shared" si="98"/>
        <v/>
      </c>
      <c r="P109" s="33" t="str">
        <f t="shared" si="99"/>
        <v/>
      </c>
      <c r="AG109" s="3">
        <f t="shared" si="100"/>
        <v>0</v>
      </c>
    </row>
    <row r="110" spans="1:33" x14ac:dyDescent="0.45">
      <c r="A110" s="28"/>
      <c r="E110" s="29" t="str">
        <f t="shared" si="101"/>
        <v/>
      </c>
      <c r="H110" s="29"/>
      <c r="I110" s="29"/>
      <c r="J110" s="10"/>
      <c r="K110" s="29"/>
      <c r="L110" s="29" t="str">
        <f t="shared" si="95"/>
        <v/>
      </c>
      <c r="M110" s="29" t="str">
        <f t="shared" si="96"/>
        <v/>
      </c>
      <c r="N110" s="29" t="str">
        <f t="shared" si="97"/>
        <v/>
      </c>
      <c r="O110" s="29" t="str">
        <f t="shared" si="98"/>
        <v/>
      </c>
      <c r="P110" s="33" t="str">
        <f t="shared" si="99"/>
        <v/>
      </c>
      <c r="AG110" s="3">
        <f t="shared" si="100"/>
        <v>0</v>
      </c>
    </row>
    <row r="111" spans="1:33" x14ac:dyDescent="0.45">
      <c r="E111" s="29" t="str">
        <f t="shared" si="101"/>
        <v/>
      </c>
      <c r="J111" s="10"/>
      <c r="L111" s="29" t="str">
        <f t="shared" si="95"/>
        <v/>
      </c>
      <c r="M111" s="29" t="str">
        <f t="shared" si="96"/>
        <v/>
      </c>
      <c r="N111" s="29" t="str">
        <f t="shared" si="97"/>
        <v/>
      </c>
      <c r="O111" s="29" t="str">
        <f t="shared" si="98"/>
        <v/>
      </c>
      <c r="P111" s="33" t="str">
        <f t="shared" si="99"/>
        <v/>
      </c>
      <c r="AG111" s="3">
        <f t="shared" si="100"/>
        <v>0</v>
      </c>
    </row>
    <row r="112" spans="1:33" x14ac:dyDescent="0.45">
      <c r="E112" s="29" t="str">
        <f t="shared" si="101"/>
        <v/>
      </c>
      <c r="J112" s="10"/>
      <c r="L112" s="29" t="str">
        <f t="shared" si="95"/>
        <v/>
      </c>
      <c r="M112" s="29" t="str">
        <f t="shared" si="96"/>
        <v/>
      </c>
      <c r="N112" s="29" t="str">
        <f t="shared" si="97"/>
        <v/>
      </c>
      <c r="O112" s="29" t="str">
        <f t="shared" si="98"/>
        <v/>
      </c>
      <c r="P112" s="33" t="str">
        <f t="shared" si="99"/>
        <v/>
      </c>
      <c r="AG112" s="3">
        <f t="shared" si="100"/>
        <v>0</v>
      </c>
    </row>
    <row r="113" spans="5:33" x14ac:dyDescent="0.45">
      <c r="E113" s="29" t="str">
        <f t="shared" si="101"/>
        <v/>
      </c>
      <c r="J113" s="10"/>
      <c r="L113" s="29" t="str">
        <f t="shared" si="95"/>
        <v/>
      </c>
      <c r="M113" s="29" t="str">
        <f t="shared" si="96"/>
        <v/>
      </c>
      <c r="N113" s="29" t="str">
        <f t="shared" si="97"/>
        <v/>
      </c>
      <c r="O113" s="29" t="str">
        <f t="shared" si="98"/>
        <v/>
      </c>
      <c r="P113" s="33" t="str">
        <f t="shared" si="99"/>
        <v/>
      </c>
      <c r="AG113" s="3">
        <f t="shared" si="100"/>
        <v>0</v>
      </c>
    </row>
    <row r="114" spans="5:33" x14ac:dyDescent="0.45">
      <c r="E114" s="29" t="str">
        <f t="shared" si="101"/>
        <v/>
      </c>
      <c r="J114" s="10"/>
      <c r="L114" s="29" t="str">
        <f t="shared" si="95"/>
        <v/>
      </c>
      <c r="M114" s="29" t="str">
        <f t="shared" si="96"/>
        <v/>
      </c>
      <c r="N114" s="29" t="str">
        <f t="shared" si="97"/>
        <v/>
      </c>
      <c r="O114" s="29" t="str">
        <f t="shared" si="98"/>
        <v/>
      </c>
      <c r="P114" s="33" t="str">
        <f t="shared" si="99"/>
        <v/>
      </c>
      <c r="AG114" s="3">
        <f t="shared" si="100"/>
        <v>0</v>
      </c>
    </row>
    <row r="115" spans="5:33" x14ac:dyDescent="0.45">
      <c r="E115" s="29" t="str">
        <f t="shared" si="101"/>
        <v/>
      </c>
      <c r="J115" s="10"/>
      <c r="L115" s="29" t="str">
        <f t="shared" si="95"/>
        <v/>
      </c>
      <c r="M115" s="29" t="str">
        <f t="shared" si="96"/>
        <v/>
      </c>
      <c r="N115" s="29" t="str">
        <f t="shared" si="97"/>
        <v/>
      </c>
      <c r="O115" s="29" t="str">
        <f t="shared" si="98"/>
        <v/>
      </c>
      <c r="P115" s="33" t="str">
        <f t="shared" si="99"/>
        <v/>
      </c>
      <c r="AG115" s="3">
        <f t="shared" si="100"/>
        <v>0</v>
      </c>
    </row>
    <row r="116" spans="5:33" x14ac:dyDescent="0.45">
      <c r="E116" s="29" t="str">
        <f t="shared" si="101"/>
        <v/>
      </c>
      <c r="J116" s="10"/>
      <c r="L116" s="29" t="str">
        <f t="shared" si="95"/>
        <v/>
      </c>
      <c r="M116" s="29" t="str">
        <f t="shared" si="96"/>
        <v/>
      </c>
      <c r="N116" s="29" t="str">
        <f t="shared" si="97"/>
        <v/>
      </c>
      <c r="O116" s="29" t="str">
        <f t="shared" si="98"/>
        <v/>
      </c>
      <c r="P116" s="33" t="str">
        <f t="shared" si="99"/>
        <v/>
      </c>
      <c r="AG116" s="3">
        <f t="shared" si="100"/>
        <v>0</v>
      </c>
    </row>
    <row r="117" spans="5:33" x14ac:dyDescent="0.45">
      <c r="E117" s="29" t="str">
        <f t="shared" si="101"/>
        <v/>
      </c>
      <c r="J117" s="10"/>
      <c r="L117" s="29" t="str">
        <f t="shared" si="95"/>
        <v/>
      </c>
      <c r="M117" s="29" t="str">
        <f t="shared" si="96"/>
        <v/>
      </c>
      <c r="N117" s="29" t="str">
        <f t="shared" si="97"/>
        <v/>
      </c>
      <c r="O117" s="29" t="str">
        <f t="shared" si="98"/>
        <v/>
      </c>
      <c r="P117" s="33" t="str">
        <f t="shared" si="99"/>
        <v/>
      </c>
      <c r="AG117" s="3">
        <f t="shared" si="100"/>
        <v>0</v>
      </c>
    </row>
    <row r="118" spans="5:33" x14ac:dyDescent="0.45">
      <c r="E118" s="29" t="str">
        <f t="shared" si="101"/>
        <v/>
      </c>
      <c r="J118" s="10"/>
      <c r="L118" s="29" t="str">
        <f t="shared" si="95"/>
        <v/>
      </c>
      <c r="M118" s="29" t="str">
        <f t="shared" si="96"/>
        <v/>
      </c>
      <c r="N118" s="29" t="str">
        <f t="shared" si="97"/>
        <v/>
      </c>
      <c r="O118" s="29" t="str">
        <f t="shared" si="98"/>
        <v/>
      </c>
      <c r="P118" s="33" t="str">
        <f t="shared" si="99"/>
        <v/>
      </c>
      <c r="AG118" s="3">
        <f t="shared" si="100"/>
        <v>0</v>
      </c>
    </row>
    <row r="119" spans="5:33" x14ac:dyDescent="0.45">
      <c r="E119" s="29" t="str">
        <f t="shared" si="101"/>
        <v/>
      </c>
      <c r="J119" s="10"/>
      <c r="L119" s="29" t="str">
        <f t="shared" si="95"/>
        <v/>
      </c>
      <c r="M119" s="29" t="str">
        <f t="shared" si="96"/>
        <v/>
      </c>
      <c r="N119" s="29" t="str">
        <f t="shared" si="97"/>
        <v/>
      </c>
      <c r="O119" s="29" t="str">
        <f t="shared" si="98"/>
        <v/>
      </c>
      <c r="P119" s="33" t="str">
        <f t="shared" si="99"/>
        <v/>
      </c>
      <c r="AG119" s="3">
        <f t="shared" si="100"/>
        <v>0</v>
      </c>
    </row>
    <row r="120" spans="5:33" x14ac:dyDescent="0.45">
      <c r="E120" s="29" t="str">
        <f t="shared" si="101"/>
        <v/>
      </c>
      <c r="J120" s="10"/>
      <c r="L120" s="29" t="str">
        <f t="shared" si="95"/>
        <v/>
      </c>
      <c r="M120" s="29" t="str">
        <f t="shared" si="96"/>
        <v/>
      </c>
      <c r="N120" s="29" t="str">
        <f t="shared" si="97"/>
        <v/>
      </c>
      <c r="O120" s="29" t="str">
        <f t="shared" si="98"/>
        <v/>
      </c>
      <c r="P120" s="33" t="str">
        <f t="shared" si="99"/>
        <v/>
      </c>
      <c r="AG120" s="3">
        <f t="shared" si="100"/>
        <v>0</v>
      </c>
    </row>
    <row r="121" spans="5:33" x14ac:dyDescent="0.45">
      <c r="E121" s="29" t="str">
        <f t="shared" si="101"/>
        <v/>
      </c>
      <c r="J121" s="10"/>
      <c r="L121" s="29" t="str">
        <f t="shared" si="95"/>
        <v/>
      </c>
      <c r="M121" s="29" t="str">
        <f t="shared" si="96"/>
        <v/>
      </c>
      <c r="N121" s="29" t="str">
        <f t="shared" si="97"/>
        <v/>
      </c>
      <c r="O121" s="29" t="str">
        <f t="shared" si="98"/>
        <v/>
      </c>
      <c r="P121" s="33" t="str">
        <f t="shared" si="99"/>
        <v/>
      </c>
      <c r="AG121" s="3">
        <f t="shared" si="100"/>
        <v>0</v>
      </c>
    </row>
    <row r="122" spans="5:33" x14ac:dyDescent="0.45">
      <c r="E122" s="29" t="str">
        <f t="shared" si="101"/>
        <v/>
      </c>
      <c r="J122" s="10"/>
      <c r="L122" s="29" t="str">
        <f t="shared" si="95"/>
        <v/>
      </c>
      <c r="M122" s="29" t="str">
        <f t="shared" si="96"/>
        <v/>
      </c>
      <c r="N122" s="29" t="str">
        <f t="shared" si="97"/>
        <v/>
      </c>
      <c r="O122" s="29" t="str">
        <f t="shared" si="98"/>
        <v/>
      </c>
      <c r="P122" s="33" t="str">
        <f t="shared" si="99"/>
        <v/>
      </c>
      <c r="AG122" s="3">
        <f t="shared" si="100"/>
        <v>0</v>
      </c>
    </row>
    <row r="123" spans="5:33" x14ac:dyDescent="0.45">
      <c r="E123" s="29" t="str">
        <f t="shared" si="101"/>
        <v/>
      </c>
      <c r="J123" s="10"/>
      <c r="L123" s="29" t="str">
        <f t="shared" si="95"/>
        <v/>
      </c>
      <c r="M123" s="29" t="str">
        <f t="shared" si="96"/>
        <v/>
      </c>
      <c r="N123" s="29" t="str">
        <f t="shared" si="97"/>
        <v/>
      </c>
      <c r="O123" s="29" t="str">
        <f t="shared" si="98"/>
        <v/>
      </c>
      <c r="P123" s="33" t="str">
        <f t="shared" si="99"/>
        <v/>
      </c>
      <c r="AG123" s="3">
        <f t="shared" si="100"/>
        <v>0</v>
      </c>
    </row>
    <row r="124" spans="5:33" x14ac:dyDescent="0.45">
      <c r="E124" s="29" t="str">
        <f t="shared" si="101"/>
        <v/>
      </c>
      <c r="J124" s="10"/>
      <c r="L124" s="29" t="str">
        <f t="shared" si="95"/>
        <v/>
      </c>
      <c r="M124" s="29" t="str">
        <f t="shared" si="96"/>
        <v/>
      </c>
      <c r="N124" s="29" t="str">
        <f t="shared" si="97"/>
        <v/>
      </c>
      <c r="O124" s="29" t="str">
        <f t="shared" si="98"/>
        <v/>
      </c>
      <c r="P124" s="33" t="str">
        <f t="shared" si="99"/>
        <v/>
      </c>
      <c r="AG124" s="3">
        <f t="shared" si="100"/>
        <v>0</v>
      </c>
    </row>
    <row r="125" spans="5:33" x14ac:dyDescent="0.45">
      <c r="E125" s="29" t="str">
        <f t="shared" ref="E125:E133" si="122">IF(G125="Y",AG125,"")</f>
        <v/>
      </c>
      <c r="J125" s="10"/>
      <c r="L125" s="29" t="str">
        <f t="shared" si="95"/>
        <v/>
      </c>
      <c r="M125" s="29" t="str">
        <f t="shared" si="96"/>
        <v/>
      </c>
      <c r="N125" s="29" t="str">
        <f t="shared" si="97"/>
        <v/>
      </c>
      <c r="O125" s="29" t="str">
        <f t="shared" si="98"/>
        <v/>
      </c>
      <c r="P125" s="33" t="str">
        <f t="shared" si="99"/>
        <v/>
      </c>
      <c r="AG125" s="3">
        <f t="shared" si="100"/>
        <v>0</v>
      </c>
    </row>
    <row r="126" spans="5:33" x14ac:dyDescent="0.45">
      <c r="E126" s="29" t="str">
        <f t="shared" si="122"/>
        <v/>
      </c>
      <c r="J126" s="10"/>
      <c r="L126" s="29" t="str">
        <f t="shared" si="95"/>
        <v/>
      </c>
      <c r="M126" s="29" t="str">
        <f t="shared" si="96"/>
        <v/>
      </c>
      <c r="N126" s="29" t="str">
        <f t="shared" si="97"/>
        <v/>
      </c>
      <c r="O126" s="29" t="str">
        <f t="shared" si="98"/>
        <v/>
      </c>
      <c r="P126" s="33" t="str">
        <f t="shared" si="99"/>
        <v/>
      </c>
      <c r="AG126" s="3">
        <f t="shared" si="100"/>
        <v>0</v>
      </c>
    </row>
    <row r="127" spans="5:33" x14ac:dyDescent="0.45">
      <c r="E127" s="29" t="str">
        <f t="shared" si="122"/>
        <v/>
      </c>
      <c r="J127" s="10"/>
      <c r="L127" s="29" t="str">
        <f t="shared" si="95"/>
        <v/>
      </c>
      <c r="M127" s="29" t="str">
        <f t="shared" si="96"/>
        <v/>
      </c>
      <c r="N127" s="29" t="str">
        <f t="shared" si="97"/>
        <v/>
      </c>
      <c r="O127" s="29" t="str">
        <f t="shared" si="98"/>
        <v/>
      </c>
      <c r="P127" s="33" t="str">
        <f t="shared" si="99"/>
        <v/>
      </c>
      <c r="AG127" s="3">
        <f t="shared" si="100"/>
        <v>0</v>
      </c>
    </row>
    <row r="128" spans="5:33" x14ac:dyDescent="0.45">
      <c r="E128" s="29" t="str">
        <f t="shared" si="122"/>
        <v/>
      </c>
      <c r="J128" s="10"/>
      <c r="L128" s="29" t="str">
        <f t="shared" si="95"/>
        <v/>
      </c>
      <c r="M128" s="29" t="str">
        <f t="shared" si="96"/>
        <v/>
      </c>
      <c r="N128" s="29" t="str">
        <f t="shared" si="97"/>
        <v/>
      </c>
      <c r="O128" s="29" t="str">
        <f t="shared" si="98"/>
        <v/>
      </c>
      <c r="P128" s="33" t="str">
        <f t="shared" si="99"/>
        <v/>
      </c>
      <c r="AG128" s="3">
        <f t="shared" si="100"/>
        <v>0</v>
      </c>
    </row>
    <row r="129" spans="5:33" x14ac:dyDescent="0.45">
      <c r="E129" s="29" t="str">
        <f t="shared" si="122"/>
        <v/>
      </c>
      <c r="J129" s="10"/>
      <c r="L129" s="29" t="str">
        <f t="shared" si="95"/>
        <v/>
      </c>
      <c r="M129" s="29" t="str">
        <f t="shared" si="96"/>
        <v/>
      </c>
      <c r="N129" s="29" t="str">
        <f t="shared" si="97"/>
        <v/>
      </c>
      <c r="O129" s="29" t="str">
        <f t="shared" si="98"/>
        <v/>
      </c>
      <c r="P129" s="33" t="str">
        <f t="shared" si="99"/>
        <v/>
      </c>
      <c r="AG129" s="3">
        <f t="shared" si="100"/>
        <v>0</v>
      </c>
    </row>
    <row r="130" spans="5:33" x14ac:dyDescent="0.45">
      <c r="E130" s="29" t="str">
        <f t="shared" si="122"/>
        <v/>
      </c>
      <c r="J130" s="10"/>
      <c r="L130" s="29" t="str">
        <f t="shared" si="95"/>
        <v/>
      </c>
      <c r="M130" s="29" t="str">
        <f t="shared" si="96"/>
        <v/>
      </c>
      <c r="N130" s="29" t="str">
        <f t="shared" si="97"/>
        <v/>
      </c>
      <c r="O130" s="29" t="str">
        <f t="shared" si="98"/>
        <v/>
      </c>
      <c r="P130" s="33" t="str">
        <f t="shared" si="99"/>
        <v/>
      </c>
      <c r="AG130" s="3">
        <f t="shared" si="100"/>
        <v>0</v>
      </c>
    </row>
    <row r="131" spans="5:33" x14ac:dyDescent="0.45">
      <c r="E131" s="29" t="str">
        <f t="shared" si="122"/>
        <v/>
      </c>
      <c r="J131" s="10"/>
      <c r="L131" s="29" t="str">
        <f t="shared" si="95"/>
        <v/>
      </c>
      <c r="M131" s="29" t="str">
        <f t="shared" si="96"/>
        <v/>
      </c>
      <c r="N131" s="29" t="str">
        <f t="shared" si="97"/>
        <v/>
      </c>
      <c r="O131" s="29" t="str">
        <f t="shared" si="98"/>
        <v/>
      </c>
      <c r="P131" s="33" t="str">
        <f t="shared" si="99"/>
        <v/>
      </c>
      <c r="AG131" s="3">
        <f t="shared" si="100"/>
        <v>0</v>
      </c>
    </row>
    <row r="132" spans="5:33" x14ac:dyDescent="0.45">
      <c r="E132" s="29" t="str">
        <f t="shared" si="122"/>
        <v/>
      </c>
      <c r="J132" s="10"/>
      <c r="L132" s="29" t="str">
        <f t="shared" ref="L132:L195" si="123">IF(G132="Y", (P132*E132),(""))</f>
        <v/>
      </c>
      <c r="M132" s="29" t="str">
        <f t="shared" ref="M132:M195" si="124">IF(G132="Y", (L132*2),(""))</f>
        <v/>
      </c>
      <c r="N132" s="29" t="str">
        <f t="shared" ref="N132:N195" si="125">IF(G132="Y", (L132*3),(""))</f>
        <v/>
      </c>
      <c r="O132" s="29" t="str">
        <f t="shared" ref="O132:O195" si="126">IF(G132="Y", (L132*4),(""))</f>
        <v/>
      </c>
      <c r="P132" s="33" t="str">
        <f t="shared" ref="P132:P195" si="127">IF(Q132&gt;0,((AcctSize/Q132)/H132),(""))</f>
        <v/>
      </c>
      <c r="AG132" s="3">
        <f t="shared" ref="AG132:AG166" si="128">IF(F132="L",(K132-H132),(H132-K132))</f>
        <v>0</v>
      </c>
    </row>
    <row r="133" spans="5:33" x14ac:dyDescent="0.45">
      <c r="E133" s="29" t="str">
        <f t="shared" si="122"/>
        <v/>
      </c>
      <c r="J133" s="10"/>
      <c r="L133" s="29" t="str">
        <f t="shared" si="123"/>
        <v/>
      </c>
      <c r="M133" s="29" t="str">
        <f t="shared" si="124"/>
        <v/>
      </c>
      <c r="N133" s="29" t="str">
        <f t="shared" si="125"/>
        <v/>
      </c>
      <c r="O133" s="29" t="str">
        <f t="shared" si="126"/>
        <v/>
      </c>
      <c r="P133" s="33" t="str">
        <f t="shared" si="127"/>
        <v/>
      </c>
      <c r="AG133" s="3">
        <f t="shared" si="128"/>
        <v>0</v>
      </c>
    </row>
    <row r="134" spans="5:33" x14ac:dyDescent="0.45">
      <c r="E134" s="29" t="str">
        <f t="shared" ref="E134:E197" si="129">IF(G134="Y",AG134,"")</f>
        <v/>
      </c>
      <c r="J134" s="10"/>
      <c r="L134" s="29" t="str">
        <f t="shared" si="123"/>
        <v/>
      </c>
      <c r="M134" s="29" t="str">
        <f t="shared" si="124"/>
        <v/>
      </c>
      <c r="N134" s="29" t="str">
        <f t="shared" si="125"/>
        <v/>
      </c>
      <c r="O134" s="29" t="str">
        <f t="shared" si="126"/>
        <v/>
      </c>
      <c r="P134" s="33" t="str">
        <f t="shared" si="127"/>
        <v/>
      </c>
      <c r="AG134" s="3">
        <f t="shared" si="128"/>
        <v>0</v>
      </c>
    </row>
    <row r="135" spans="5:33" x14ac:dyDescent="0.45">
      <c r="E135" s="29" t="str">
        <f t="shared" si="129"/>
        <v/>
      </c>
      <c r="J135" s="10"/>
      <c r="L135" s="29" t="str">
        <f t="shared" si="123"/>
        <v/>
      </c>
      <c r="M135" s="29" t="str">
        <f t="shared" si="124"/>
        <v/>
      </c>
      <c r="N135" s="29" t="str">
        <f t="shared" si="125"/>
        <v/>
      </c>
      <c r="O135" s="29" t="str">
        <f t="shared" si="126"/>
        <v/>
      </c>
      <c r="P135" s="33" t="str">
        <f t="shared" si="127"/>
        <v/>
      </c>
      <c r="AG135" s="3">
        <f t="shared" si="128"/>
        <v>0</v>
      </c>
    </row>
    <row r="136" spans="5:33" x14ac:dyDescent="0.45">
      <c r="E136" s="29" t="str">
        <f t="shared" si="129"/>
        <v/>
      </c>
      <c r="J136" s="10"/>
      <c r="L136" s="29" t="str">
        <f t="shared" si="123"/>
        <v/>
      </c>
      <c r="M136" s="29" t="str">
        <f t="shared" si="124"/>
        <v/>
      </c>
      <c r="N136" s="29" t="str">
        <f t="shared" si="125"/>
        <v/>
      </c>
      <c r="O136" s="29" t="str">
        <f t="shared" si="126"/>
        <v/>
      </c>
      <c r="P136" s="33" t="str">
        <f t="shared" si="127"/>
        <v/>
      </c>
      <c r="AG136" s="3">
        <f t="shared" si="128"/>
        <v>0</v>
      </c>
    </row>
    <row r="137" spans="5:33" x14ac:dyDescent="0.45">
      <c r="E137" s="29" t="str">
        <f t="shared" si="129"/>
        <v/>
      </c>
      <c r="J137" s="10"/>
      <c r="L137" s="29" t="str">
        <f t="shared" si="123"/>
        <v/>
      </c>
      <c r="M137" s="29" t="str">
        <f t="shared" si="124"/>
        <v/>
      </c>
      <c r="N137" s="29" t="str">
        <f t="shared" si="125"/>
        <v/>
      </c>
      <c r="O137" s="29" t="str">
        <f t="shared" si="126"/>
        <v/>
      </c>
      <c r="P137" s="33" t="str">
        <f t="shared" si="127"/>
        <v/>
      </c>
      <c r="AG137" s="3">
        <f t="shared" si="128"/>
        <v>0</v>
      </c>
    </row>
    <row r="138" spans="5:33" x14ac:dyDescent="0.45">
      <c r="E138" s="29" t="str">
        <f t="shared" si="129"/>
        <v/>
      </c>
      <c r="J138" s="10"/>
      <c r="L138" s="29" t="str">
        <f t="shared" si="123"/>
        <v/>
      </c>
      <c r="M138" s="29" t="str">
        <f t="shared" si="124"/>
        <v/>
      </c>
      <c r="N138" s="29" t="str">
        <f t="shared" si="125"/>
        <v/>
      </c>
      <c r="O138" s="29" t="str">
        <f t="shared" si="126"/>
        <v/>
      </c>
      <c r="P138" s="33" t="str">
        <f t="shared" si="127"/>
        <v/>
      </c>
      <c r="AG138" s="3">
        <f t="shared" si="128"/>
        <v>0</v>
      </c>
    </row>
    <row r="139" spans="5:33" x14ac:dyDescent="0.45">
      <c r="E139" s="29" t="str">
        <f t="shared" si="129"/>
        <v/>
      </c>
      <c r="J139" s="10"/>
      <c r="L139" s="29" t="str">
        <f t="shared" si="123"/>
        <v/>
      </c>
      <c r="M139" s="29" t="str">
        <f t="shared" si="124"/>
        <v/>
      </c>
      <c r="N139" s="29" t="str">
        <f t="shared" si="125"/>
        <v/>
      </c>
      <c r="O139" s="29" t="str">
        <f t="shared" si="126"/>
        <v/>
      </c>
      <c r="P139" s="33" t="str">
        <f t="shared" si="127"/>
        <v/>
      </c>
      <c r="AG139" s="3">
        <f t="shared" si="128"/>
        <v>0</v>
      </c>
    </row>
    <row r="140" spans="5:33" x14ac:dyDescent="0.45">
      <c r="E140" s="29" t="str">
        <f t="shared" si="129"/>
        <v/>
      </c>
      <c r="J140" s="10"/>
      <c r="L140" s="29" t="str">
        <f t="shared" si="123"/>
        <v/>
      </c>
      <c r="M140" s="29" t="str">
        <f t="shared" si="124"/>
        <v/>
      </c>
      <c r="N140" s="29" t="str">
        <f t="shared" si="125"/>
        <v/>
      </c>
      <c r="O140" s="29" t="str">
        <f t="shared" si="126"/>
        <v/>
      </c>
      <c r="P140" s="33" t="str">
        <f t="shared" si="127"/>
        <v/>
      </c>
      <c r="AG140" s="3">
        <f t="shared" si="128"/>
        <v>0</v>
      </c>
    </row>
    <row r="141" spans="5:33" x14ac:dyDescent="0.45">
      <c r="E141" s="29" t="str">
        <f t="shared" si="129"/>
        <v/>
      </c>
      <c r="J141" s="10"/>
      <c r="L141" s="29" t="str">
        <f t="shared" si="123"/>
        <v/>
      </c>
      <c r="M141" s="29" t="str">
        <f t="shared" si="124"/>
        <v/>
      </c>
      <c r="N141" s="29" t="str">
        <f t="shared" si="125"/>
        <v/>
      </c>
      <c r="O141" s="29" t="str">
        <f t="shared" si="126"/>
        <v/>
      </c>
      <c r="P141" s="33" t="str">
        <f t="shared" si="127"/>
        <v/>
      </c>
      <c r="AG141" s="3">
        <f t="shared" si="128"/>
        <v>0</v>
      </c>
    </row>
    <row r="142" spans="5:33" x14ac:dyDescent="0.45">
      <c r="E142" s="29" t="str">
        <f t="shared" si="129"/>
        <v/>
      </c>
      <c r="J142" s="10"/>
      <c r="L142" s="29" t="str">
        <f t="shared" si="123"/>
        <v/>
      </c>
      <c r="M142" s="29" t="str">
        <f t="shared" si="124"/>
        <v/>
      </c>
      <c r="N142" s="29" t="str">
        <f t="shared" si="125"/>
        <v/>
      </c>
      <c r="O142" s="29" t="str">
        <f t="shared" si="126"/>
        <v/>
      </c>
      <c r="P142" s="33" t="str">
        <f t="shared" si="127"/>
        <v/>
      </c>
      <c r="AG142" s="3">
        <f t="shared" si="128"/>
        <v>0</v>
      </c>
    </row>
    <row r="143" spans="5:33" x14ac:dyDescent="0.45">
      <c r="E143" s="29" t="str">
        <f t="shared" si="129"/>
        <v/>
      </c>
      <c r="J143" s="10"/>
      <c r="L143" s="29" t="str">
        <f t="shared" si="123"/>
        <v/>
      </c>
      <c r="M143" s="29" t="str">
        <f t="shared" si="124"/>
        <v/>
      </c>
      <c r="N143" s="29" t="str">
        <f t="shared" si="125"/>
        <v/>
      </c>
      <c r="O143" s="29" t="str">
        <f t="shared" si="126"/>
        <v/>
      </c>
      <c r="P143" s="33" t="str">
        <f t="shared" si="127"/>
        <v/>
      </c>
      <c r="AG143" s="3">
        <f t="shared" si="128"/>
        <v>0</v>
      </c>
    </row>
    <row r="144" spans="5:33" x14ac:dyDescent="0.45">
      <c r="E144" s="29" t="str">
        <f t="shared" si="129"/>
        <v/>
      </c>
      <c r="J144" s="10"/>
      <c r="L144" s="29" t="str">
        <f t="shared" si="123"/>
        <v/>
      </c>
      <c r="M144" s="29" t="str">
        <f t="shared" si="124"/>
        <v/>
      </c>
      <c r="N144" s="29" t="str">
        <f t="shared" si="125"/>
        <v/>
      </c>
      <c r="O144" s="29" t="str">
        <f t="shared" si="126"/>
        <v/>
      </c>
      <c r="P144" s="33" t="str">
        <f t="shared" si="127"/>
        <v/>
      </c>
      <c r="AG144" s="3">
        <f t="shared" si="128"/>
        <v>0</v>
      </c>
    </row>
    <row r="145" spans="5:33" x14ac:dyDescent="0.45">
      <c r="E145" s="29" t="str">
        <f t="shared" si="129"/>
        <v/>
      </c>
      <c r="J145" s="10"/>
      <c r="L145" s="29" t="str">
        <f t="shared" si="123"/>
        <v/>
      </c>
      <c r="M145" s="29" t="str">
        <f t="shared" si="124"/>
        <v/>
      </c>
      <c r="N145" s="29" t="str">
        <f t="shared" si="125"/>
        <v/>
      </c>
      <c r="O145" s="29" t="str">
        <f t="shared" si="126"/>
        <v/>
      </c>
      <c r="P145" s="33" t="str">
        <f t="shared" si="127"/>
        <v/>
      </c>
      <c r="AG145" s="3">
        <f t="shared" si="128"/>
        <v>0</v>
      </c>
    </row>
    <row r="146" spans="5:33" x14ac:dyDescent="0.45">
      <c r="E146" s="29" t="str">
        <f t="shared" si="129"/>
        <v/>
      </c>
      <c r="J146" s="10"/>
      <c r="L146" s="29" t="str">
        <f t="shared" si="123"/>
        <v/>
      </c>
      <c r="M146" s="29" t="str">
        <f t="shared" si="124"/>
        <v/>
      </c>
      <c r="N146" s="29" t="str">
        <f t="shared" si="125"/>
        <v/>
      </c>
      <c r="O146" s="29" t="str">
        <f t="shared" si="126"/>
        <v/>
      </c>
      <c r="P146" s="33" t="str">
        <f t="shared" si="127"/>
        <v/>
      </c>
      <c r="AG146" s="3">
        <f t="shared" si="128"/>
        <v>0</v>
      </c>
    </row>
    <row r="147" spans="5:33" x14ac:dyDescent="0.45">
      <c r="E147" s="29" t="str">
        <f t="shared" si="129"/>
        <v/>
      </c>
      <c r="J147" s="10"/>
      <c r="L147" s="29" t="str">
        <f t="shared" si="123"/>
        <v/>
      </c>
      <c r="M147" s="29" t="str">
        <f t="shared" si="124"/>
        <v/>
      </c>
      <c r="N147" s="29" t="str">
        <f t="shared" si="125"/>
        <v/>
      </c>
      <c r="O147" s="29" t="str">
        <f t="shared" si="126"/>
        <v/>
      </c>
      <c r="P147" s="33" t="str">
        <f t="shared" si="127"/>
        <v/>
      </c>
      <c r="AG147" s="3">
        <f t="shared" si="128"/>
        <v>0</v>
      </c>
    </row>
    <row r="148" spans="5:33" x14ac:dyDescent="0.45">
      <c r="E148" s="29" t="str">
        <f t="shared" si="129"/>
        <v/>
      </c>
      <c r="J148" s="10"/>
      <c r="L148" s="29" t="str">
        <f t="shared" si="123"/>
        <v/>
      </c>
      <c r="M148" s="29" t="str">
        <f t="shared" si="124"/>
        <v/>
      </c>
      <c r="N148" s="29" t="str">
        <f t="shared" si="125"/>
        <v/>
      </c>
      <c r="O148" s="29" t="str">
        <f t="shared" si="126"/>
        <v/>
      </c>
      <c r="P148" s="33" t="str">
        <f t="shared" si="127"/>
        <v/>
      </c>
      <c r="AG148" s="3">
        <f t="shared" si="128"/>
        <v>0</v>
      </c>
    </row>
    <row r="149" spans="5:33" x14ac:dyDescent="0.45">
      <c r="E149" s="29" t="str">
        <f t="shared" si="129"/>
        <v/>
      </c>
      <c r="J149" s="10"/>
      <c r="L149" s="29" t="str">
        <f t="shared" si="123"/>
        <v/>
      </c>
      <c r="M149" s="29" t="str">
        <f t="shared" si="124"/>
        <v/>
      </c>
      <c r="N149" s="29" t="str">
        <f t="shared" si="125"/>
        <v/>
      </c>
      <c r="O149" s="29" t="str">
        <f t="shared" si="126"/>
        <v/>
      </c>
      <c r="P149" s="33" t="str">
        <f t="shared" si="127"/>
        <v/>
      </c>
      <c r="AG149" s="3">
        <f t="shared" si="128"/>
        <v>0</v>
      </c>
    </row>
    <row r="150" spans="5:33" x14ac:dyDescent="0.45">
      <c r="E150" s="29" t="str">
        <f t="shared" si="129"/>
        <v/>
      </c>
      <c r="J150" s="10"/>
      <c r="L150" s="29" t="str">
        <f t="shared" si="123"/>
        <v/>
      </c>
      <c r="M150" s="29" t="str">
        <f t="shared" si="124"/>
        <v/>
      </c>
      <c r="N150" s="29" t="str">
        <f t="shared" si="125"/>
        <v/>
      </c>
      <c r="O150" s="29" t="str">
        <f t="shared" si="126"/>
        <v/>
      </c>
      <c r="P150" s="33" t="str">
        <f t="shared" si="127"/>
        <v/>
      </c>
      <c r="AG150" s="3">
        <f t="shared" si="128"/>
        <v>0</v>
      </c>
    </row>
    <row r="151" spans="5:33" x14ac:dyDescent="0.45">
      <c r="E151" s="29" t="str">
        <f t="shared" si="129"/>
        <v/>
      </c>
      <c r="J151" s="10"/>
      <c r="L151" s="29" t="str">
        <f t="shared" si="123"/>
        <v/>
      </c>
      <c r="M151" s="29" t="str">
        <f t="shared" si="124"/>
        <v/>
      </c>
      <c r="N151" s="29" t="str">
        <f t="shared" si="125"/>
        <v/>
      </c>
      <c r="O151" s="29" t="str">
        <f t="shared" si="126"/>
        <v/>
      </c>
      <c r="P151" s="33" t="str">
        <f t="shared" si="127"/>
        <v/>
      </c>
      <c r="AG151" s="3">
        <f t="shared" si="128"/>
        <v>0</v>
      </c>
    </row>
    <row r="152" spans="5:33" x14ac:dyDescent="0.45">
      <c r="E152" s="29" t="str">
        <f t="shared" si="129"/>
        <v/>
      </c>
      <c r="J152" s="10"/>
      <c r="L152" s="29" t="str">
        <f t="shared" si="123"/>
        <v/>
      </c>
      <c r="M152" s="29" t="str">
        <f t="shared" si="124"/>
        <v/>
      </c>
      <c r="N152" s="29" t="str">
        <f t="shared" si="125"/>
        <v/>
      </c>
      <c r="O152" s="29" t="str">
        <f t="shared" si="126"/>
        <v/>
      </c>
      <c r="P152" s="33" t="str">
        <f t="shared" si="127"/>
        <v/>
      </c>
      <c r="AG152" s="3">
        <f t="shared" si="128"/>
        <v>0</v>
      </c>
    </row>
    <row r="153" spans="5:33" x14ac:dyDescent="0.45">
      <c r="E153" s="29" t="str">
        <f t="shared" si="129"/>
        <v/>
      </c>
      <c r="J153" s="10"/>
      <c r="L153" s="29" t="str">
        <f t="shared" si="123"/>
        <v/>
      </c>
      <c r="M153" s="29" t="str">
        <f t="shared" si="124"/>
        <v/>
      </c>
      <c r="N153" s="29" t="str">
        <f t="shared" si="125"/>
        <v/>
      </c>
      <c r="O153" s="29" t="str">
        <f t="shared" si="126"/>
        <v/>
      </c>
      <c r="P153" s="33" t="str">
        <f t="shared" si="127"/>
        <v/>
      </c>
      <c r="AG153" s="3">
        <f t="shared" si="128"/>
        <v>0</v>
      </c>
    </row>
    <row r="154" spans="5:33" x14ac:dyDescent="0.45">
      <c r="E154" s="29" t="str">
        <f t="shared" si="129"/>
        <v/>
      </c>
      <c r="J154" s="10"/>
      <c r="L154" s="29" t="str">
        <f t="shared" si="123"/>
        <v/>
      </c>
      <c r="M154" s="29" t="str">
        <f t="shared" si="124"/>
        <v/>
      </c>
      <c r="N154" s="29" t="str">
        <f t="shared" si="125"/>
        <v/>
      </c>
      <c r="O154" s="29" t="str">
        <f t="shared" si="126"/>
        <v/>
      </c>
      <c r="P154" s="33" t="str">
        <f t="shared" si="127"/>
        <v/>
      </c>
      <c r="AG154" s="3">
        <f t="shared" si="128"/>
        <v>0</v>
      </c>
    </row>
    <row r="155" spans="5:33" x14ac:dyDescent="0.45">
      <c r="E155" s="29" t="str">
        <f t="shared" si="129"/>
        <v/>
      </c>
      <c r="J155" s="10"/>
      <c r="L155" s="29" t="str">
        <f t="shared" si="123"/>
        <v/>
      </c>
      <c r="M155" s="29" t="str">
        <f t="shared" si="124"/>
        <v/>
      </c>
      <c r="N155" s="29" t="str">
        <f t="shared" si="125"/>
        <v/>
      </c>
      <c r="O155" s="29" t="str">
        <f t="shared" si="126"/>
        <v/>
      </c>
      <c r="P155" s="33" t="str">
        <f t="shared" si="127"/>
        <v/>
      </c>
      <c r="AG155" s="3">
        <f t="shared" si="128"/>
        <v>0</v>
      </c>
    </row>
    <row r="156" spans="5:33" x14ac:dyDescent="0.45">
      <c r="E156" s="29" t="str">
        <f t="shared" si="129"/>
        <v/>
      </c>
      <c r="J156" s="10"/>
      <c r="L156" s="29" t="str">
        <f t="shared" si="123"/>
        <v/>
      </c>
      <c r="M156" s="29" t="str">
        <f t="shared" si="124"/>
        <v/>
      </c>
      <c r="N156" s="29" t="str">
        <f t="shared" si="125"/>
        <v/>
      </c>
      <c r="O156" s="29" t="str">
        <f t="shared" si="126"/>
        <v/>
      </c>
      <c r="P156" s="33" t="str">
        <f t="shared" si="127"/>
        <v/>
      </c>
      <c r="AG156" s="3">
        <f t="shared" si="128"/>
        <v>0</v>
      </c>
    </row>
    <row r="157" spans="5:33" x14ac:dyDescent="0.45">
      <c r="E157" s="29" t="str">
        <f t="shared" si="129"/>
        <v/>
      </c>
      <c r="J157" s="10"/>
      <c r="L157" s="29" t="str">
        <f t="shared" si="123"/>
        <v/>
      </c>
      <c r="M157" s="29" t="str">
        <f t="shared" si="124"/>
        <v/>
      </c>
      <c r="N157" s="29" t="str">
        <f t="shared" si="125"/>
        <v/>
      </c>
      <c r="O157" s="29" t="str">
        <f t="shared" si="126"/>
        <v/>
      </c>
      <c r="P157" s="33" t="str">
        <f t="shared" si="127"/>
        <v/>
      </c>
      <c r="AG157" s="3">
        <f t="shared" si="128"/>
        <v>0</v>
      </c>
    </row>
    <row r="158" spans="5:33" x14ac:dyDescent="0.45">
      <c r="E158" s="29" t="str">
        <f t="shared" si="129"/>
        <v/>
      </c>
      <c r="J158" s="10"/>
      <c r="L158" s="29" t="str">
        <f t="shared" si="123"/>
        <v/>
      </c>
      <c r="M158" s="29" t="str">
        <f t="shared" si="124"/>
        <v/>
      </c>
      <c r="N158" s="29" t="str">
        <f t="shared" si="125"/>
        <v/>
      </c>
      <c r="O158" s="29" t="str">
        <f t="shared" si="126"/>
        <v/>
      </c>
      <c r="P158" s="33" t="str">
        <f t="shared" si="127"/>
        <v/>
      </c>
      <c r="AG158" s="3">
        <f t="shared" si="128"/>
        <v>0</v>
      </c>
    </row>
    <row r="159" spans="5:33" x14ac:dyDescent="0.45">
      <c r="E159" s="29" t="str">
        <f t="shared" si="129"/>
        <v/>
      </c>
      <c r="J159" s="10"/>
      <c r="L159" s="29" t="str">
        <f t="shared" si="123"/>
        <v/>
      </c>
      <c r="M159" s="29" t="str">
        <f t="shared" si="124"/>
        <v/>
      </c>
      <c r="N159" s="29" t="str">
        <f t="shared" si="125"/>
        <v/>
      </c>
      <c r="O159" s="29" t="str">
        <f t="shared" si="126"/>
        <v/>
      </c>
      <c r="P159" s="33" t="str">
        <f t="shared" si="127"/>
        <v/>
      </c>
      <c r="AG159" s="3">
        <f t="shared" si="128"/>
        <v>0</v>
      </c>
    </row>
    <row r="160" spans="5:33" x14ac:dyDescent="0.45">
      <c r="E160" s="29" t="str">
        <f t="shared" si="129"/>
        <v/>
      </c>
      <c r="J160" s="10"/>
      <c r="L160" s="29" t="str">
        <f t="shared" si="123"/>
        <v/>
      </c>
      <c r="M160" s="29" t="str">
        <f t="shared" si="124"/>
        <v/>
      </c>
      <c r="N160" s="29" t="str">
        <f t="shared" si="125"/>
        <v/>
      </c>
      <c r="O160" s="29" t="str">
        <f t="shared" si="126"/>
        <v/>
      </c>
      <c r="P160" s="33" t="str">
        <f t="shared" si="127"/>
        <v/>
      </c>
      <c r="AG160" s="3">
        <f t="shared" si="128"/>
        <v>0</v>
      </c>
    </row>
    <row r="161" spans="5:33" x14ac:dyDescent="0.45">
      <c r="E161" s="29" t="str">
        <f t="shared" si="129"/>
        <v/>
      </c>
      <c r="J161" s="10"/>
      <c r="L161" s="29" t="str">
        <f t="shared" si="123"/>
        <v/>
      </c>
      <c r="M161" s="29" t="str">
        <f t="shared" si="124"/>
        <v/>
      </c>
      <c r="N161" s="29" t="str">
        <f t="shared" si="125"/>
        <v/>
      </c>
      <c r="O161" s="29" t="str">
        <f t="shared" si="126"/>
        <v/>
      </c>
      <c r="P161" s="33" t="str">
        <f t="shared" si="127"/>
        <v/>
      </c>
      <c r="AG161" s="3">
        <f t="shared" si="128"/>
        <v>0</v>
      </c>
    </row>
    <row r="162" spans="5:33" x14ac:dyDescent="0.45">
      <c r="E162" s="29" t="str">
        <f t="shared" si="129"/>
        <v/>
      </c>
      <c r="J162" s="10"/>
      <c r="L162" s="29" t="str">
        <f t="shared" si="123"/>
        <v/>
      </c>
      <c r="M162" s="29" t="str">
        <f t="shared" si="124"/>
        <v/>
      </c>
      <c r="N162" s="29" t="str">
        <f t="shared" si="125"/>
        <v/>
      </c>
      <c r="O162" s="29" t="str">
        <f t="shared" si="126"/>
        <v/>
      </c>
      <c r="P162" s="33" t="str">
        <f t="shared" si="127"/>
        <v/>
      </c>
      <c r="AG162" s="3">
        <f t="shared" si="128"/>
        <v>0</v>
      </c>
    </row>
    <row r="163" spans="5:33" x14ac:dyDescent="0.45">
      <c r="E163" s="29" t="str">
        <f t="shared" si="129"/>
        <v/>
      </c>
      <c r="J163" s="10"/>
      <c r="L163" s="29" t="str">
        <f t="shared" si="123"/>
        <v/>
      </c>
      <c r="M163" s="29" t="str">
        <f t="shared" si="124"/>
        <v/>
      </c>
      <c r="N163" s="29" t="str">
        <f t="shared" si="125"/>
        <v/>
      </c>
      <c r="O163" s="29" t="str">
        <f t="shared" si="126"/>
        <v/>
      </c>
      <c r="P163" s="33" t="str">
        <f t="shared" si="127"/>
        <v/>
      </c>
      <c r="AG163" s="3">
        <f t="shared" si="128"/>
        <v>0</v>
      </c>
    </row>
    <row r="164" spans="5:33" x14ac:dyDescent="0.45">
      <c r="E164" s="29" t="str">
        <f t="shared" si="129"/>
        <v/>
      </c>
      <c r="J164" s="10"/>
      <c r="L164" s="29" t="str">
        <f t="shared" si="123"/>
        <v/>
      </c>
      <c r="M164" s="29" t="str">
        <f t="shared" si="124"/>
        <v/>
      </c>
      <c r="N164" s="29" t="str">
        <f t="shared" si="125"/>
        <v/>
      </c>
      <c r="O164" s="29" t="str">
        <f t="shared" si="126"/>
        <v/>
      </c>
      <c r="P164" s="33" t="str">
        <f t="shared" si="127"/>
        <v/>
      </c>
      <c r="AG164" s="3">
        <f t="shared" si="128"/>
        <v>0</v>
      </c>
    </row>
    <row r="165" spans="5:33" x14ac:dyDescent="0.45">
      <c r="E165" s="29" t="str">
        <f t="shared" si="129"/>
        <v/>
      </c>
      <c r="J165" s="10"/>
      <c r="L165" s="29" t="str">
        <f t="shared" si="123"/>
        <v/>
      </c>
      <c r="M165" s="29" t="str">
        <f t="shared" si="124"/>
        <v/>
      </c>
      <c r="N165" s="29" t="str">
        <f t="shared" si="125"/>
        <v/>
      </c>
      <c r="O165" s="29" t="str">
        <f t="shared" si="126"/>
        <v/>
      </c>
      <c r="P165" s="33" t="str">
        <f t="shared" si="127"/>
        <v/>
      </c>
      <c r="AG165" s="3">
        <f t="shared" si="128"/>
        <v>0</v>
      </c>
    </row>
    <row r="166" spans="5:33" x14ac:dyDescent="0.45">
      <c r="E166" s="29" t="str">
        <f t="shared" si="129"/>
        <v/>
      </c>
      <c r="J166" s="10"/>
      <c r="L166" s="29" t="str">
        <f t="shared" si="123"/>
        <v/>
      </c>
      <c r="M166" s="29" t="str">
        <f t="shared" si="124"/>
        <v/>
      </c>
      <c r="N166" s="29" t="str">
        <f t="shared" si="125"/>
        <v/>
      </c>
      <c r="O166" s="29" t="str">
        <f t="shared" si="126"/>
        <v/>
      </c>
      <c r="P166" s="33" t="str">
        <f t="shared" si="127"/>
        <v/>
      </c>
      <c r="AG166" s="3">
        <f t="shared" si="128"/>
        <v>0</v>
      </c>
    </row>
    <row r="167" spans="5:33" x14ac:dyDescent="0.45">
      <c r="E167" s="29" t="str">
        <f t="shared" si="129"/>
        <v/>
      </c>
      <c r="J167" s="10"/>
      <c r="L167" s="29" t="str">
        <f t="shared" si="123"/>
        <v/>
      </c>
      <c r="M167" s="29" t="str">
        <f t="shared" si="124"/>
        <v/>
      </c>
      <c r="N167" s="29" t="str">
        <f t="shared" si="125"/>
        <v/>
      </c>
      <c r="O167" s="29" t="str">
        <f t="shared" si="126"/>
        <v/>
      </c>
      <c r="P167" s="33" t="str">
        <f t="shared" si="127"/>
        <v/>
      </c>
    </row>
    <row r="168" spans="5:33" x14ac:dyDescent="0.45">
      <c r="E168" s="29" t="str">
        <f t="shared" si="129"/>
        <v/>
      </c>
      <c r="J168" s="10"/>
      <c r="L168" s="29" t="str">
        <f t="shared" si="123"/>
        <v/>
      </c>
      <c r="M168" s="29" t="str">
        <f t="shared" si="124"/>
        <v/>
      </c>
      <c r="N168" s="29" t="str">
        <f t="shared" si="125"/>
        <v/>
      </c>
      <c r="O168" s="29" t="str">
        <f t="shared" si="126"/>
        <v/>
      </c>
      <c r="P168" s="33" t="str">
        <f t="shared" si="127"/>
        <v/>
      </c>
    </row>
    <row r="169" spans="5:33" x14ac:dyDescent="0.45">
      <c r="E169" s="29" t="str">
        <f t="shared" si="129"/>
        <v/>
      </c>
      <c r="J169" s="10"/>
      <c r="L169" s="29" t="str">
        <f t="shared" si="123"/>
        <v/>
      </c>
      <c r="M169" s="29" t="str">
        <f t="shared" si="124"/>
        <v/>
      </c>
      <c r="N169" s="29" t="str">
        <f t="shared" si="125"/>
        <v/>
      </c>
      <c r="O169" s="29" t="str">
        <f t="shared" si="126"/>
        <v/>
      </c>
      <c r="P169" s="33" t="str">
        <f t="shared" si="127"/>
        <v/>
      </c>
    </row>
    <row r="170" spans="5:33" x14ac:dyDescent="0.45">
      <c r="E170" s="29" t="str">
        <f t="shared" si="129"/>
        <v/>
      </c>
      <c r="J170" s="10"/>
      <c r="L170" s="29" t="str">
        <f t="shared" si="123"/>
        <v/>
      </c>
      <c r="M170" s="29" t="str">
        <f t="shared" si="124"/>
        <v/>
      </c>
      <c r="N170" s="29" t="str">
        <f t="shared" si="125"/>
        <v/>
      </c>
      <c r="O170" s="29" t="str">
        <f t="shared" si="126"/>
        <v/>
      </c>
      <c r="P170" s="33" t="str">
        <f t="shared" si="127"/>
        <v/>
      </c>
    </row>
    <row r="171" spans="5:33" x14ac:dyDescent="0.45">
      <c r="E171" s="29" t="str">
        <f t="shared" si="129"/>
        <v/>
      </c>
      <c r="J171" s="10"/>
      <c r="L171" s="29" t="str">
        <f t="shared" si="123"/>
        <v/>
      </c>
      <c r="M171" s="29" t="str">
        <f t="shared" si="124"/>
        <v/>
      </c>
      <c r="N171" s="29" t="str">
        <f t="shared" si="125"/>
        <v/>
      </c>
      <c r="O171" s="29" t="str">
        <f t="shared" si="126"/>
        <v/>
      </c>
      <c r="P171" s="33" t="str">
        <f t="shared" si="127"/>
        <v/>
      </c>
    </row>
    <row r="172" spans="5:33" x14ac:dyDescent="0.45">
      <c r="E172" s="29" t="str">
        <f t="shared" si="129"/>
        <v/>
      </c>
      <c r="J172" s="10"/>
      <c r="L172" s="29" t="str">
        <f t="shared" si="123"/>
        <v/>
      </c>
      <c r="M172" s="29" t="str">
        <f t="shared" si="124"/>
        <v/>
      </c>
      <c r="N172" s="29" t="str">
        <f t="shared" si="125"/>
        <v/>
      </c>
      <c r="O172" s="29" t="str">
        <f t="shared" si="126"/>
        <v/>
      </c>
      <c r="P172" s="33" t="str">
        <f t="shared" si="127"/>
        <v/>
      </c>
    </row>
    <row r="173" spans="5:33" x14ac:dyDescent="0.45">
      <c r="E173" s="29" t="str">
        <f t="shared" si="129"/>
        <v/>
      </c>
      <c r="J173" s="10"/>
      <c r="L173" s="29" t="str">
        <f t="shared" si="123"/>
        <v/>
      </c>
      <c r="M173" s="29" t="str">
        <f t="shared" si="124"/>
        <v/>
      </c>
      <c r="N173" s="29" t="str">
        <f t="shared" si="125"/>
        <v/>
      </c>
      <c r="O173" s="29" t="str">
        <f t="shared" si="126"/>
        <v/>
      </c>
      <c r="P173" s="33" t="str">
        <f t="shared" si="127"/>
        <v/>
      </c>
    </row>
    <row r="174" spans="5:33" x14ac:dyDescent="0.45">
      <c r="E174" s="29" t="str">
        <f t="shared" si="129"/>
        <v/>
      </c>
      <c r="J174" s="10"/>
      <c r="L174" s="29" t="str">
        <f t="shared" si="123"/>
        <v/>
      </c>
      <c r="M174" s="29" t="str">
        <f t="shared" si="124"/>
        <v/>
      </c>
      <c r="N174" s="29" t="str">
        <f t="shared" si="125"/>
        <v/>
      </c>
      <c r="O174" s="29" t="str">
        <f t="shared" si="126"/>
        <v/>
      </c>
      <c r="P174" s="33" t="str">
        <f t="shared" si="127"/>
        <v/>
      </c>
    </row>
    <row r="175" spans="5:33" x14ac:dyDescent="0.45">
      <c r="E175" s="29" t="str">
        <f t="shared" si="129"/>
        <v/>
      </c>
      <c r="J175" s="10"/>
      <c r="L175" s="29" t="str">
        <f t="shared" si="123"/>
        <v/>
      </c>
      <c r="M175" s="29" t="str">
        <f t="shared" si="124"/>
        <v/>
      </c>
      <c r="N175" s="29" t="str">
        <f t="shared" si="125"/>
        <v/>
      </c>
      <c r="O175" s="29" t="str">
        <f t="shared" si="126"/>
        <v/>
      </c>
      <c r="P175" s="33" t="str">
        <f t="shared" si="127"/>
        <v/>
      </c>
    </row>
    <row r="176" spans="5:33" x14ac:dyDescent="0.45">
      <c r="E176" s="29" t="str">
        <f t="shared" si="129"/>
        <v/>
      </c>
      <c r="J176" s="10"/>
      <c r="L176" s="29" t="str">
        <f t="shared" si="123"/>
        <v/>
      </c>
      <c r="M176" s="29" t="str">
        <f t="shared" si="124"/>
        <v/>
      </c>
      <c r="N176" s="29" t="str">
        <f t="shared" si="125"/>
        <v/>
      </c>
      <c r="O176" s="29" t="str">
        <f t="shared" si="126"/>
        <v/>
      </c>
      <c r="P176" s="33" t="str">
        <f t="shared" si="127"/>
        <v/>
      </c>
    </row>
    <row r="177" spans="5:16" x14ac:dyDescent="0.45">
      <c r="E177" s="29" t="str">
        <f t="shared" si="129"/>
        <v/>
      </c>
      <c r="J177" s="10"/>
      <c r="L177" s="29" t="str">
        <f t="shared" si="123"/>
        <v/>
      </c>
      <c r="M177" s="29" t="str">
        <f t="shared" si="124"/>
        <v/>
      </c>
      <c r="N177" s="29" t="str">
        <f t="shared" si="125"/>
        <v/>
      </c>
      <c r="O177" s="29" t="str">
        <f t="shared" si="126"/>
        <v/>
      </c>
      <c r="P177" s="33" t="str">
        <f t="shared" si="127"/>
        <v/>
      </c>
    </row>
    <row r="178" spans="5:16" x14ac:dyDescent="0.45">
      <c r="E178" s="29" t="str">
        <f t="shared" si="129"/>
        <v/>
      </c>
      <c r="J178" s="10"/>
      <c r="L178" s="29" t="str">
        <f t="shared" si="123"/>
        <v/>
      </c>
      <c r="M178" s="29" t="str">
        <f t="shared" si="124"/>
        <v/>
      </c>
      <c r="N178" s="29" t="str">
        <f t="shared" si="125"/>
        <v/>
      </c>
      <c r="O178" s="29" t="str">
        <f t="shared" si="126"/>
        <v/>
      </c>
      <c r="P178" s="33" t="str">
        <f t="shared" si="127"/>
        <v/>
      </c>
    </row>
    <row r="179" spans="5:16" x14ac:dyDescent="0.45">
      <c r="E179" s="29" t="str">
        <f t="shared" si="129"/>
        <v/>
      </c>
      <c r="J179" s="10"/>
      <c r="L179" s="29" t="str">
        <f t="shared" si="123"/>
        <v/>
      </c>
      <c r="M179" s="29" t="str">
        <f t="shared" si="124"/>
        <v/>
      </c>
      <c r="N179" s="29" t="str">
        <f t="shared" si="125"/>
        <v/>
      </c>
      <c r="O179" s="29" t="str">
        <f t="shared" si="126"/>
        <v/>
      </c>
      <c r="P179" s="33" t="str">
        <f t="shared" si="127"/>
        <v/>
      </c>
    </row>
    <row r="180" spans="5:16" x14ac:dyDescent="0.45">
      <c r="E180" s="29" t="str">
        <f t="shared" si="129"/>
        <v/>
      </c>
      <c r="J180" s="10"/>
      <c r="L180" s="29" t="str">
        <f t="shared" si="123"/>
        <v/>
      </c>
      <c r="M180" s="29" t="str">
        <f t="shared" si="124"/>
        <v/>
      </c>
      <c r="N180" s="29" t="str">
        <f t="shared" si="125"/>
        <v/>
      </c>
      <c r="O180" s="29" t="str">
        <f t="shared" si="126"/>
        <v/>
      </c>
      <c r="P180" s="33" t="str">
        <f t="shared" si="127"/>
        <v/>
      </c>
    </row>
    <row r="181" spans="5:16" x14ac:dyDescent="0.45">
      <c r="E181" s="29" t="str">
        <f t="shared" si="129"/>
        <v/>
      </c>
      <c r="J181" s="10"/>
      <c r="L181" s="29" t="str">
        <f t="shared" si="123"/>
        <v/>
      </c>
      <c r="M181" s="29" t="str">
        <f t="shared" si="124"/>
        <v/>
      </c>
      <c r="N181" s="29" t="str">
        <f t="shared" si="125"/>
        <v/>
      </c>
      <c r="O181" s="29" t="str">
        <f t="shared" si="126"/>
        <v/>
      </c>
      <c r="P181" s="33" t="str">
        <f t="shared" si="127"/>
        <v/>
      </c>
    </row>
    <row r="182" spans="5:16" x14ac:dyDescent="0.45">
      <c r="E182" s="29" t="str">
        <f t="shared" si="129"/>
        <v/>
      </c>
      <c r="J182" s="10"/>
      <c r="L182" s="29" t="str">
        <f t="shared" si="123"/>
        <v/>
      </c>
      <c r="M182" s="29" t="str">
        <f t="shared" si="124"/>
        <v/>
      </c>
      <c r="N182" s="29" t="str">
        <f t="shared" si="125"/>
        <v/>
      </c>
      <c r="O182" s="29" t="str">
        <f t="shared" si="126"/>
        <v/>
      </c>
      <c r="P182" s="33" t="str">
        <f t="shared" si="127"/>
        <v/>
      </c>
    </row>
    <row r="183" spans="5:16" x14ac:dyDescent="0.45">
      <c r="E183" s="29" t="str">
        <f t="shared" si="129"/>
        <v/>
      </c>
      <c r="J183" s="10"/>
      <c r="L183" s="29" t="str">
        <f t="shared" si="123"/>
        <v/>
      </c>
      <c r="M183" s="29" t="str">
        <f t="shared" si="124"/>
        <v/>
      </c>
      <c r="N183" s="29" t="str">
        <f t="shared" si="125"/>
        <v/>
      </c>
      <c r="O183" s="29" t="str">
        <f t="shared" si="126"/>
        <v/>
      </c>
      <c r="P183" s="33" t="str">
        <f t="shared" si="127"/>
        <v/>
      </c>
    </row>
    <row r="184" spans="5:16" x14ac:dyDescent="0.45">
      <c r="E184" s="29" t="str">
        <f t="shared" si="129"/>
        <v/>
      </c>
      <c r="J184" s="10"/>
      <c r="L184" s="29" t="str">
        <f t="shared" si="123"/>
        <v/>
      </c>
      <c r="M184" s="29" t="str">
        <f t="shared" si="124"/>
        <v/>
      </c>
      <c r="N184" s="29" t="str">
        <f t="shared" si="125"/>
        <v/>
      </c>
      <c r="O184" s="29" t="str">
        <f t="shared" si="126"/>
        <v/>
      </c>
      <c r="P184" s="33" t="str">
        <f t="shared" si="127"/>
        <v/>
      </c>
    </row>
    <row r="185" spans="5:16" x14ac:dyDescent="0.45">
      <c r="E185" s="29" t="str">
        <f t="shared" si="129"/>
        <v/>
      </c>
      <c r="J185" s="10"/>
      <c r="L185" s="29" t="str">
        <f t="shared" si="123"/>
        <v/>
      </c>
      <c r="M185" s="29" t="str">
        <f t="shared" si="124"/>
        <v/>
      </c>
      <c r="N185" s="29" t="str">
        <f t="shared" si="125"/>
        <v/>
      </c>
      <c r="O185" s="29" t="str">
        <f t="shared" si="126"/>
        <v/>
      </c>
      <c r="P185" s="33" t="str">
        <f t="shared" si="127"/>
        <v/>
      </c>
    </row>
    <row r="186" spans="5:16" x14ac:dyDescent="0.45">
      <c r="E186" s="29" t="str">
        <f t="shared" si="129"/>
        <v/>
      </c>
      <c r="J186" s="10"/>
      <c r="L186" s="29" t="str">
        <f t="shared" si="123"/>
        <v/>
      </c>
      <c r="M186" s="29" t="str">
        <f t="shared" si="124"/>
        <v/>
      </c>
      <c r="N186" s="29" t="str">
        <f t="shared" si="125"/>
        <v/>
      </c>
      <c r="O186" s="29" t="str">
        <f t="shared" si="126"/>
        <v/>
      </c>
      <c r="P186" s="33" t="str">
        <f t="shared" si="127"/>
        <v/>
      </c>
    </row>
    <row r="187" spans="5:16" x14ac:dyDescent="0.45">
      <c r="E187" s="29" t="str">
        <f t="shared" si="129"/>
        <v/>
      </c>
      <c r="J187" s="10"/>
      <c r="L187" s="29" t="str">
        <f t="shared" si="123"/>
        <v/>
      </c>
      <c r="M187" s="29" t="str">
        <f t="shared" si="124"/>
        <v/>
      </c>
      <c r="N187" s="29" t="str">
        <f t="shared" si="125"/>
        <v/>
      </c>
      <c r="O187" s="29" t="str">
        <f t="shared" si="126"/>
        <v/>
      </c>
      <c r="P187" s="33" t="str">
        <f t="shared" si="127"/>
        <v/>
      </c>
    </row>
    <row r="188" spans="5:16" x14ac:dyDescent="0.45">
      <c r="E188" s="29" t="str">
        <f t="shared" si="129"/>
        <v/>
      </c>
      <c r="J188" s="10"/>
      <c r="L188" s="29" t="str">
        <f t="shared" si="123"/>
        <v/>
      </c>
      <c r="M188" s="29" t="str">
        <f t="shared" si="124"/>
        <v/>
      </c>
      <c r="N188" s="29" t="str">
        <f t="shared" si="125"/>
        <v/>
      </c>
      <c r="O188" s="29" t="str">
        <f t="shared" si="126"/>
        <v/>
      </c>
      <c r="P188" s="33" t="str">
        <f t="shared" si="127"/>
        <v/>
      </c>
    </row>
    <row r="189" spans="5:16" x14ac:dyDescent="0.45">
      <c r="E189" s="29" t="str">
        <f t="shared" si="129"/>
        <v/>
      </c>
      <c r="J189" s="10"/>
      <c r="L189" s="29" t="str">
        <f t="shared" si="123"/>
        <v/>
      </c>
      <c r="M189" s="29" t="str">
        <f t="shared" si="124"/>
        <v/>
      </c>
      <c r="N189" s="29" t="str">
        <f t="shared" si="125"/>
        <v/>
      </c>
      <c r="O189" s="29" t="str">
        <f t="shared" si="126"/>
        <v/>
      </c>
      <c r="P189" s="33" t="str">
        <f t="shared" si="127"/>
        <v/>
      </c>
    </row>
    <row r="190" spans="5:16" x14ac:dyDescent="0.45">
      <c r="E190" s="29" t="str">
        <f t="shared" si="129"/>
        <v/>
      </c>
      <c r="J190" s="10"/>
      <c r="L190" s="29" t="str">
        <f t="shared" si="123"/>
        <v/>
      </c>
      <c r="M190" s="29" t="str">
        <f t="shared" si="124"/>
        <v/>
      </c>
      <c r="N190" s="29" t="str">
        <f t="shared" si="125"/>
        <v/>
      </c>
      <c r="O190" s="29" t="str">
        <f t="shared" si="126"/>
        <v/>
      </c>
      <c r="P190" s="33" t="str">
        <f t="shared" si="127"/>
        <v/>
      </c>
    </row>
    <row r="191" spans="5:16" x14ac:dyDescent="0.45">
      <c r="E191" s="29" t="str">
        <f t="shared" si="129"/>
        <v/>
      </c>
      <c r="J191" s="10"/>
      <c r="L191" s="29" t="str">
        <f t="shared" si="123"/>
        <v/>
      </c>
      <c r="M191" s="29" t="str">
        <f t="shared" si="124"/>
        <v/>
      </c>
      <c r="N191" s="29" t="str">
        <f t="shared" si="125"/>
        <v/>
      </c>
      <c r="O191" s="29" t="str">
        <f t="shared" si="126"/>
        <v/>
      </c>
      <c r="P191" s="33" t="str">
        <f t="shared" si="127"/>
        <v/>
      </c>
    </row>
    <row r="192" spans="5:16" x14ac:dyDescent="0.45">
      <c r="E192" s="29" t="str">
        <f t="shared" si="129"/>
        <v/>
      </c>
      <c r="J192" s="10"/>
      <c r="L192" s="29" t="str">
        <f t="shared" si="123"/>
        <v/>
      </c>
      <c r="M192" s="29" t="str">
        <f t="shared" si="124"/>
        <v/>
      </c>
      <c r="N192" s="29" t="str">
        <f t="shared" si="125"/>
        <v/>
      </c>
      <c r="O192" s="29" t="str">
        <f t="shared" si="126"/>
        <v/>
      </c>
      <c r="P192" s="33" t="str">
        <f t="shared" si="127"/>
        <v/>
      </c>
    </row>
    <row r="193" spans="5:16" x14ac:dyDescent="0.45">
      <c r="E193" s="29" t="str">
        <f t="shared" si="129"/>
        <v/>
      </c>
      <c r="J193" s="10"/>
      <c r="L193" s="29" t="str">
        <f t="shared" si="123"/>
        <v/>
      </c>
      <c r="M193" s="29" t="str">
        <f t="shared" si="124"/>
        <v/>
      </c>
      <c r="N193" s="29" t="str">
        <f t="shared" si="125"/>
        <v/>
      </c>
      <c r="O193" s="29" t="str">
        <f t="shared" si="126"/>
        <v/>
      </c>
      <c r="P193" s="33" t="str">
        <f t="shared" si="127"/>
        <v/>
      </c>
    </row>
    <row r="194" spans="5:16" x14ac:dyDescent="0.45">
      <c r="E194" s="29" t="str">
        <f t="shared" si="129"/>
        <v/>
      </c>
      <c r="J194" s="10"/>
      <c r="L194" s="29" t="str">
        <f t="shared" si="123"/>
        <v/>
      </c>
      <c r="M194" s="29" t="str">
        <f t="shared" si="124"/>
        <v/>
      </c>
      <c r="N194" s="29" t="str">
        <f t="shared" si="125"/>
        <v/>
      </c>
      <c r="O194" s="29" t="str">
        <f t="shared" si="126"/>
        <v/>
      </c>
      <c r="P194" s="33" t="str">
        <f t="shared" si="127"/>
        <v/>
      </c>
    </row>
    <row r="195" spans="5:16" x14ac:dyDescent="0.45">
      <c r="E195" s="29" t="str">
        <f t="shared" si="129"/>
        <v/>
      </c>
      <c r="J195" s="10"/>
      <c r="L195" s="29" t="str">
        <f t="shared" si="123"/>
        <v/>
      </c>
      <c r="M195" s="29" t="str">
        <f t="shared" si="124"/>
        <v/>
      </c>
      <c r="N195" s="29" t="str">
        <f t="shared" si="125"/>
        <v/>
      </c>
      <c r="O195" s="29" t="str">
        <f t="shared" si="126"/>
        <v/>
      </c>
      <c r="P195" s="33" t="str">
        <f t="shared" si="127"/>
        <v/>
      </c>
    </row>
    <row r="196" spans="5:16" x14ac:dyDescent="0.45">
      <c r="E196" s="29" t="str">
        <f t="shared" si="129"/>
        <v/>
      </c>
      <c r="J196" s="10"/>
      <c r="L196" s="29" t="str">
        <f t="shared" ref="L196:L201" si="130">IF(G196="Y", (P196*E196),(""))</f>
        <v/>
      </c>
      <c r="M196" s="29" t="str">
        <f t="shared" ref="M196:M201" si="131">IF(G196="Y", (L196*2),(""))</f>
        <v/>
      </c>
      <c r="N196" s="29" t="str">
        <f t="shared" ref="N196:N201" si="132">IF(G196="Y", (L196*3),(""))</f>
        <v/>
      </c>
      <c r="O196" s="29" t="str">
        <f t="shared" ref="O196:O201" si="133">IF(G196="Y", (L196*4),(""))</f>
        <v/>
      </c>
      <c r="P196" s="33" t="str">
        <f t="shared" ref="P196:P201" si="134">IF(Q196&gt;0,((AcctSize/Q196)/H196),(""))</f>
        <v/>
      </c>
    </row>
    <row r="197" spans="5:16" x14ac:dyDescent="0.45">
      <c r="E197" s="29" t="str">
        <f t="shared" si="129"/>
        <v/>
      </c>
      <c r="J197" s="10"/>
      <c r="L197" s="29" t="str">
        <f t="shared" si="130"/>
        <v/>
      </c>
      <c r="M197" s="29" t="str">
        <f t="shared" si="131"/>
        <v/>
      </c>
      <c r="N197" s="29" t="str">
        <f t="shared" si="132"/>
        <v/>
      </c>
      <c r="O197" s="29" t="str">
        <f t="shared" si="133"/>
        <v/>
      </c>
      <c r="P197" s="33" t="str">
        <f t="shared" si="134"/>
        <v/>
      </c>
    </row>
    <row r="198" spans="5:16" x14ac:dyDescent="0.45">
      <c r="E198" s="29" t="str">
        <f t="shared" ref="E198:E201" si="135">IF(G198="Y",AG198,"")</f>
        <v/>
      </c>
      <c r="J198" s="10"/>
      <c r="L198" s="29" t="str">
        <f t="shared" si="130"/>
        <v/>
      </c>
      <c r="M198" s="29" t="str">
        <f t="shared" si="131"/>
        <v/>
      </c>
      <c r="N198" s="29" t="str">
        <f t="shared" si="132"/>
        <v/>
      </c>
      <c r="O198" s="29" t="str">
        <f t="shared" si="133"/>
        <v/>
      </c>
      <c r="P198" s="33" t="str">
        <f t="shared" si="134"/>
        <v/>
      </c>
    </row>
    <row r="199" spans="5:16" x14ac:dyDescent="0.45">
      <c r="E199" s="29" t="str">
        <f t="shared" si="135"/>
        <v/>
      </c>
      <c r="J199" s="10"/>
      <c r="L199" s="29" t="str">
        <f t="shared" si="130"/>
        <v/>
      </c>
      <c r="M199" s="29" t="str">
        <f t="shared" si="131"/>
        <v/>
      </c>
      <c r="N199" s="29" t="str">
        <f t="shared" si="132"/>
        <v/>
      </c>
      <c r="O199" s="29" t="str">
        <f t="shared" si="133"/>
        <v/>
      </c>
      <c r="P199" s="33" t="str">
        <f t="shared" si="134"/>
        <v/>
      </c>
    </row>
    <row r="200" spans="5:16" x14ac:dyDescent="0.45">
      <c r="E200" s="29" t="str">
        <f t="shared" si="135"/>
        <v/>
      </c>
      <c r="J200" s="10"/>
      <c r="L200" s="29" t="str">
        <f t="shared" si="130"/>
        <v/>
      </c>
      <c r="M200" s="29" t="str">
        <f t="shared" si="131"/>
        <v/>
      </c>
      <c r="N200" s="29" t="str">
        <f t="shared" si="132"/>
        <v/>
      </c>
      <c r="O200" s="29" t="str">
        <f t="shared" si="133"/>
        <v/>
      </c>
      <c r="P200" s="33" t="str">
        <f t="shared" si="134"/>
        <v/>
      </c>
    </row>
    <row r="201" spans="5:16" x14ac:dyDescent="0.45">
      <c r="E201" s="29" t="str">
        <f t="shared" si="135"/>
        <v/>
      </c>
      <c r="J201" s="10"/>
      <c r="L201" s="29" t="str">
        <f t="shared" si="130"/>
        <v/>
      </c>
      <c r="M201" s="29" t="str">
        <f t="shared" si="131"/>
        <v/>
      </c>
      <c r="N201" s="29" t="str">
        <f t="shared" si="132"/>
        <v/>
      </c>
      <c r="O201" s="29" t="str">
        <f t="shared" si="133"/>
        <v/>
      </c>
      <c r="P201" s="33" t="str">
        <f t="shared" si="134"/>
        <v/>
      </c>
    </row>
    <row r="202" spans="5:16" x14ac:dyDescent="0.45">
      <c r="L202" s="29" t="str">
        <f t="shared" ref="L202:L261" si="136">IF(G202="Y", (P202*E202),(""))</f>
        <v/>
      </c>
      <c r="M202" s="29" t="str">
        <f t="shared" ref="M202:M261" si="137">IF(G202="Y", (L202*2),(""))</f>
        <v/>
      </c>
      <c r="N202" s="29" t="str">
        <f t="shared" ref="N202:N261" si="138">IF(G202="Y", (L202*3),(""))</f>
        <v/>
      </c>
      <c r="O202" s="29" t="str">
        <f t="shared" ref="O202:O261" si="139">IF(G202="Y", (L202*4),(""))</f>
        <v/>
      </c>
      <c r="P202" s="33" t="str">
        <f t="shared" ref="P202:P261" si="140">IF(Q202&gt;0,((AcctSize/Q202)/H202),(""))</f>
        <v/>
      </c>
    </row>
    <row r="203" spans="5:16" x14ac:dyDescent="0.45">
      <c r="L203" s="29" t="str">
        <f t="shared" si="136"/>
        <v/>
      </c>
      <c r="M203" s="29" t="str">
        <f t="shared" si="137"/>
        <v/>
      </c>
      <c r="N203" s="29" t="str">
        <f t="shared" si="138"/>
        <v/>
      </c>
      <c r="O203" s="29" t="str">
        <f t="shared" si="139"/>
        <v/>
      </c>
      <c r="P203" s="33" t="str">
        <f t="shared" si="140"/>
        <v/>
      </c>
    </row>
    <row r="204" spans="5:16" x14ac:dyDescent="0.45">
      <c r="L204" s="29" t="str">
        <f t="shared" si="136"/>
        <v/>
      </c>
      <c r="M204" s="29" t="str">
        <f t="shared" si="137"/>
        <v/>
      </c>
      <c r="N204" s="29" t="str">
        <f t="shared" si="138"/>
        <v/>
      </c>
      <c r="O204" s="29" t="str">
        <f t="shared" si="139"/>
        <v/>
      </c>
      <c r="P204" s="33" t="str">
        <f t="shared" si="140"/>
        <v/>
      </c>
    </row>
    <row r="205" spans="5:16" x14ac:dyDescent="0.45">
      <c r="L205" s="29" t="str">
        <f t="shared" si="136"/>
        <v/>
      </c>
      <c r="M205" s="29" t="str">
        <f t="shared" si="137"/>
        <v/>
      </c>
      <c r="N205" s="29" t="str">
        <f t="shared" si="138"/>
        <v/>
      </c>
      <c r="O205" s="29" t="str">
        <f t="shared" si="139"/>
        <v/>
      </c>
      <c r="P205" s="33" t="str">
        <f t="shared" si="140"/>
        <v/>
      </c>
    </row>
    <row r="206" spans="5:16" x14ac:dyDescent="0.45">
      <c r="L206" s="29" t="str">
        <f t="shared" si="136"/>
        <v/>
      </c>
      <c r="M206" s="29" t="str">
        <f t="shared" si="137"/>
        <v/>
      </c>
      <c r="N206" s="29" t="str">
        <f t="shared" si="138"/>
        <v/>
      </c>
      <c r="O206" s="29" t="str">
        <f t="shared" si="139"/>
        <v/>
      </c>
      <c r="P206" s="33" t="str">
        <f t="shared" si="140"/>
        <v/>
      </c>
    </row>
    <row r="207" spans="5:16" x14ac:dyDescent="0.45">
      <c r="L207" s="29" t="str">
        <f t="shared" si="136"/>
        <v/>
      </c>
      <c r="M207" s="29" t="str">
        <f t="shared" si="137"/>
        <v/>
      </c>
      <c r="N207" s="29" t="str">
        <f t="shared" si="138"/>
        <v/>
      </c>
      <c r="O207" s="29" t="str">
        <f t="shared" si="139"/>
        <v/>
      </c>
      <c r="P207" s="33" t="str">
        <f t="shared" si="140"/>
        <v/>
      </c>
    </row>
    <row r="208" spans="5:16" x14ac:dyDescent="0.45">
      <c r="L208" s="29" t="str">
        <f t="shared" si="136"/>
        <v/>
      </c>
      <c r="M208" s="29" t="str">
        <f t="shared" si="137"/>
        <v/>
      </c>
      <c r="N208" s="29" t="str">
        <f t="shared" si="138"/>
        <v/>
      </c>
      <c r="O208" s="29" t="str">
        <f t="shared" si="139"/>
        <v/>
      </c>
      <c r="P208" s="33" t="str">
        <f t="shared" si="140"/>
        <v/>
      </c>
    </row>
    <row r="209" spans="12:16" x14ac:dyDescent="0.45">
      <c r="L209" s="29" t="str">
        <f t="shared" si="136"/>
        <v/>
      </c>
      <c r="M209" s="29" t="str">
        <f t="shared" si="137"/>
        <v/>
      </c>
      <c r="N209" s="29" t="str">
        <f t="shared" si="138"/>
        <v/>
      </c>
      <c r="O209" s="29" t="str">
        <f t="shared" si="139"/>
        <v/>
      </c>
      <c r="P209" s="33" t="str">
        <f t="shared" si="140"/>
        <v/>
      </c>
    </row>
    <row r="210" spans="12:16" x14ac:dyDescent="0.45">
      <c r="L210" s="29" t="str">
        <f t="shared" si="136"/>
        <v/>
      </c>
      <c r="M210" s="29" t="str">
        <f t="shared" si="137"/>
        <v/>
      </c>
      <c r="N210" s="29" t="str">
        <f t="shared" si="138"/>
        <v/>
      </c>
      <c r="O210" s="29" t="str">
        <f t="shared" si="139"/>
        <v/>
      </c>
      <c r="P210" s="33" t="str">
        <f t="shared" si="140"/>
        <v/>
      </c>
    </row>
    <row r="211" spans="12:16" x14ac:dyDescent="0.45">
      <c r="L211" s="29" t="str">
        <f t="shared" si="136"/>
        <v/>
      </c>
      <c r="M211" s="29" t="str">
        <f t="shared" si="137"/>
        <v/>
      </c>
      <c r="N211" s="29" t="str">
        <f t="shared" si="138"/>
        <v/>
      </c>
      <c r="O211" s="29" t="str">
        <f t="shared" si="139"/>
        <v/>
      </c>
      <c r="P211" s="33" t="str">
        <f t="shared" si="140"/>
        <v/>
      </c>
    </row>
    <row r="212" spans="12:16" x14ac:dyDescent="0.45">
      <c r="L212" s="29" t="str">
        <f t="shared" si="136"/>
        <v/>
      </c>
      <c r="M212" s="29" t="str">
        <f t="shared" si="137"/>
        <v/>
      </c>
      <c r="N212" s="29" t="str">
        <f t="shared" si="138"/>
        <v/>
      </c>
      <c r="O212" s="29" t="str">
        <f t="shared" si="139"/>
        <v/>
      </c>
      <c r="P212" s="33" t="str">
        <f t="shared" si="140"/>
        <v/>
      </c>
    </row>
    <row r="213" spans="12:16" x14ac:dyDescent="0.45">
      <c r="L213" s="29" t="str">
        <f t="shared" si="136"/>
        <v/>
      </c>
      <c r="M213" s="29" t="str">
        <f t="shared" si="137"/>
        <v/>
      </c>
      <c r="N213" s="29" t="str">
        <f t="shared" si="138"/>
        <v/>
      </c>
      <c r="O213" s="29" t="str">
        <f t="shared" si="139"/>
        <v/>
      </c>
      <c r="P213" s="33" t="str">
        <f t="shared" si="140"/>
        <v/>
      </c>
    </row>
    <row r="214" spans="12:16" x14ac:dyDescent="0.45">
      <c r="L214" s="29" t="str">
        <f t="shared" si="136"/>
        <v/>
      </c>
      <c r="M214" s="29" t="str">
        <f t="shared" si="137"/>
        <v/>
      </c>
      <c r="N214" s="29" t="str">
        <f t="shared" si="138"/>
        <v/>
      </c>
      <c r="O214" s="29" t="str">
        <f t="shared" si="139"/>
        <v/>
      </c>
      <c r="P214" s="33" t="str">
        <f t="shared" si="140"/>
        <v/>
      </c>
    </row>
    <row r="215" spans="12:16" x14ac:dyDescent="0.45">
      <c r="L215" s="29" t="str">
        <f t="shared" si="136"/>
        <v/>
      </c>
      <c r="M215" s="29" t="str">
        <f t="shared" si="137"/>
        <v/>
      </c>
      <c r="N215" s="29" t="str">
        <f t="shared" si="138"/>
        <v/>
      </c>
      <c r="O215" s="29" t="str">
        <f t="shared" si="139"/>
        <v/>
      </c>
      <c r="P215" s="33" t="str">
        <f t="shared" si="140"/>
        <v/>
      </c>
    </row>
    <row r="216" spans="12:16" x14ac:dyDescent="0.45">
      <c r="L216" s="29" t="str">
        <f t="shared" si="136"/>
        <v/>
      </c>
      <c r="M216" s="29" t="str">
        <f t="shared" si="137"/>
        <v/>
      </c>
      <c r="N216" s="29" t="str">
        <f t="shared" si="138"/>
        <v/>
      </c>
      <c r="O216" s="29" t="str">
        <f t="shared" si="139"/>
        <v/>
      </c>
      <c r="P216" s="33" t="str">
        <f t="shared" si="140"/>
        <v/>
      </c>
    </row>
    <row r="217" spans="12:16" x14ac:dyDescent="0.45">
      <c r="L217" s="29" t="str">
        <f t="shared" si="136"/>
        <v/>
      </c>
      <c r="M217" s="29" t="str">
        <f t="shared" si="137"/>
        <v/>
      </c>
      <c r="N217" s="29" t="str">
        <f t="shared" si="138"/>
        <v/>
      </c>
      <c r="O217" s="29" t="str">
        <f t="shared" si="139"/>
        <v/>
      </c>
      <c r="P217" s="33" t="str">
        <f t="shared" si="140"/>
        <v/>
      </c>
    </row>
    <row r="218" spans="12:16" x14ac:dyDescent="0.45">
      <c r="L218" s="29" t="str">
        <f t="shared" si="136"/>
        <v/>
      </c>
      <c r="M218" s="29" t="str">
        <f t="shared" si="137"/>
        <v/>
      </c>
      <c r="N218" s="29" t="str">
        <f t="shared" si="138"/>
        <v/>
      </c>
      <c r="O218" s="29" t="str">
        <f t="shared" si="139"/>
        <v/>
      </c>
      <c r="P218" s="33" t="str">
        <f t="shared" si="140"/>
        <v/>
      </c>
    </row>
    <row r="219" spans="12:16" x14ac:dyDescent="0.45">
      <c r="L219" s="29" t="str">
        <f t="shared" si="136"/>
        <v/>
      </c>
      <c r="M219" s="29" t="str">
        <f t="shared" si="137"/>
        <v/>
      </c>
      <c r="N219" s="29" t="str">
        <f t="shared" si="138"/>
        <v/>
      </c>
      <c r="O219" s="29" t="str">
        <f t="shared" si="139"/>
        <v/>
      </c>
      <c r="P219" s="33" t="str">
        <f t="shared" si="140"/>
        <v/>
      </c>
    </row>
    <row r="220" spans="12:16" x14ac:dyDescent="0.45">
      <c r="L220" s="29" t="str">
        <f t="shared" si="136"/>
        <v/>
      </c>
      <c r="M220" s="29" t="str">
        <f t="shared" si="137"/>
        <v/>
      </c>
      <c r="N220" s="29" t="str">
        <f t="shared" si="138"/>
        <v/>
      </c>
      <c r="O220" s="29" t="str">
        <f t="shared" si="139"/>
        <v/>
      </c>
      <c r="P220" s="33" t="str">
        <f t="shared" si="140"/>
        <v/>
      </c>
    </row>
    <row r="221" spans="12:16" x14ac:dyDescent="0.45">
      <c r="L221" s="29" t="str">
        <f t="shared" si="136"/>
        <v/>
      </c>
      <c r="M221" s="29" t="str">
        <f t="shared" si="137"/>
        <v/>
      </c>
      <c r="N221" s="29" t="str">
        <f t="shared" si="138"/>
        <v/>
      </c>
      <c r="O221" s="29" t="str">
        <f t="shared" si="139"/>
        <v/>
      </c>
      <c r="P221" s="33" t="str">
        <f t="shared" si="140"/>
        <v/>
      </c>
    </row>
    <row r="222" spans="12:16" x14ac:dyDescent="0.45">
      <c r="L222" s="29" t="str">
        <f t="shared" si="136"/>
        <v/>
      </c>
      <c r="M222" s="29" t="str">
        <f t="shared" si="137"/>
        <v/>
      </c>
      <c r="N222" s="29" t="str">
        <f t="shared" si="138"/>
        <v/>
      </c>
      <c r="O222" s="29" t="str">
        <f t="shared" si="139"/>
        <v/>
      </c>
      <c r="P222" s="33" t="str">
        <f t="shared" si="140"/>
        <v/>
      </c>
    </row>
    <row r="223" spans="12:16" x14ac:dyDescent="0.45">
      <c r="L223" s="29" t="str">
        <f t="shared" si="136"/>
        <v/>
      </c>
      <c r="M223" s="29" t="str">
        <f t="shared" si="137"/>
        <v/>
      </c>
      <c r="N223" s="29" t="str">
        <f t="shared" si="138"/>
        <v/>
      </c>
      <c r="O223" s="29" t="str">
        <f t="shared" si="139"/>
        <v/>
      </c>
      <c r="P223" s="33" t="str">
        <f t="shared" si="140"/>
        <v/>
      </c>
    </row>
    <row r="224" spans="12:16" x14ac:dyDescent="0.45">
      <c r="L224" s="29" t="str">
        <f t="shared" si="136"/>
        <v/>
      </c>
      <c r="M224" s="29" t="str">
        <f t="shared" si="137"/>
        <v/>
      </c>
      <c r="N224" s="29" t="str">
        <f t="shared" si="138"/>
        <v/>
      </c>
      <c r="O224" s="29" t="str">
        <f t="shared" si="139"/>
        <v/>
      </c>
      <c r="P224" s="33" t="str">
        <f t="shared" si="140"/>
        <v/>
      </c>
    </row>
    <row r="225" spans="12:16" x14ac:dyDescent="0.45">
      <c r="L225" s="29" t="str">
        <f t="shared" si="136"/>
        <v/>
      </c>
      <c r="M225" s="29" t="str">
        <f t="shared" si="137"/>
        <v/>
      </c>
      <c r="N225" s="29" t="str">
        <f t="shared" si="138"/>
        <v/>
      </c>
      <c r="O225" s="29" t="str">
        <f t="shared" si="139"/>
        <v/>
      </c>
      <c r="P225" s="33" t="str">
        <f t="shared" si="140"/>
        <v/>
      </c>
    </row>
    <row r="226" spans="12:16" x14ac:dyDescent="0.45">
      <c r="L226" s="29" t="str">
        <f t="shared" si="136"/>
        <v/>
      </c>
      <c r="M226" s="29" t="str">
        <f t="shared" si="137"/>
        <v/>
      </c>
      <c r="N226" s="29" t="str">
        <f t="shared" si="138"/>
        <v/>
      </c>
      <c r="O226" s="29" t="str">
        <f t="shared" si="139"/>
        <v/>
      </c>
      <c r="P226" s="33" t="str">
        <f t="shared" si="140"/>
        <v/>
      </c>
    </row>
    <row r="227" spans="12:16" x14ac:dyDescent="0.45">
      <c r="L227" s="29" t="str">
        <f t="shared" si="136"/>
        <v/>
      </c>
      <c r="M227" s="29" t="str">
        <f t="shared" si="137"/>
        <v/>
      </c>
      <c r="N227" s="29" t="str">
        <f t="shared" si="138"/>
        <v/>
      </c>
      <c r="O227" s="29" t="str">
        <f t="shared" si="139"/>
        <v/>
      </c>
      <c r="P227" s="33" t="str">
        <f t="shared" si="140"/>
        <v/>
      </c>
    </row>
    <row r="228" spans="12:16" x14ac:dyDescent="0.45">
      <c r="L228" s="29" t="str">
        <f t="shared" si="136"/>
        <v/>
      </c>
      <c r="M228" s="29" t="str">
        <f t="shared" si="137"/>
        <v/>
      </c>
      <c r="N228" s="29" t="str">
        <f t="shared" si="138"/>
        <v/>
      </c>
      <c r="O228" s="29" t="str">
        <f t="shared" si="139"/>
        <v/>
      </c>
      <c r="P228" s="33" t="str">
        <f t="shared" si="140"/>
        <v/>
      </c>
    </row>
    <row r="229" spans="12:16" x14ac:dyDescent="0.45">
      <c r="L229" s="29" t="str">
        <f t="shared" si="136"/>
        <v/>
      </c>
      <c r="M229" s="29" t="str">
        <f t="shared" si="137"/>
        <v/>
      </c>
      <c r="N229" s="29" t="str">
        <f t="shared" si="138"/>
        <v/>
      </c>
      <c r="O229" s="29" t="str">
        <f t="shared" si="139"/>
        <v/>
      </c>
      <c r="P229" s="33" t="str">
        <f t="shared" si="140"/>
        <v/>
      </c>
    </row>
    <row r="230" spans="12:16" x14ac:dyDescent="0.45">
      <c r="L230" s="29" t="str">
        <f t="shared" si="136"/>
        <v/>
      </c>
      <c r="M230" s="29" t="str">
        <f t="shared" si="137"/>
        <v/>
      </c>
      <c r="N230" s="29" t="str">
        <f t="shared" si="138"/>
        <v/>
      </c>
      <c r="O230" s="29" t="str">
        <f t="shared" si="139"/>
        <v/>
      </c>
      <c r="P230" s="33" t="str">
        <f t="shared" si="140"/>
        <v/>
      </c>
    </row>
    <row r="231" spans="12:16" x14ac:dyDescent="0.45">
      <c r="L231" s="29" t="str">
        <f t="shared" si="136"/>
        <v/>
      </c>
      <c r="M231" s="29" t="str">
        <f t="shared" si="137"/>
        <v/>
      </c>
      <c r="N231" s="29" t="str">
        <f t="shared" si="138"/>
        <v/>
      </c>
      <c r="O231" s="29" t="str">
        <f t="shared" si="139"/>
        <v/>
      </c>
      <c r="P231" s="33" t="str">
        <f t="shared" si="140"/>
        <v/>
      </c>
    </row>
    <row r="232" spans="12:16" x14ac:dyDescent="0.45">
      <c r="L232" s="29" t="str">
        <f t="shared" si="136"/>
        <v/>
      </c>
      <c r="M232" s="29" t="str">
        <f t="shared" si="137"/>
        <v/>
      </c>
      <c r="N232" s="29" t="str">
        <f t="shared" si="138"/>
        <v/>
      </c>
      <c r="O232" s="29" t="str">
        <f t="shared" si="139"/>
        <v/>
      </c>
      <c r="P232" s="33" t="str">
        <f t="shared" si="140"/>
        <v/>
      </c>
    </row>
    <row r="233" spans="12:16" x14ac:dyDescent="0.45">
      <c r="L233" s="29" t="str">
        <f t="shared" si="136"/>
        <v/>
      </c>
      <c r="M233" s="29" t="str">
        <f t="shared" si="137"/>
        <v/>
      </c>
      <c r="N233" s="29" t="str">
        <f t="shared" si="138"/>
        <v/>
      </c>
      <c r="O233" s="29" t="str">
        <f t="shared" si="139"/>
        <v/>
      </c>
      <c r="P233" s="33" t="str">
        <f t="shared" si="140"/>
        <v/>
      </c>
    </row>
    <row r="234" spans="12:16" x14ac:dyDescent="0.45">
      <c r="L234" s="29" t="str">
        <f t="shared" si="136"/>
        <v/>
      </c>
      <c r="M234" s="29" t="str">
        <f t="shared" si="137"/>
        <v/>
      </c>
      <c r="N234" s="29" t="str">
        <f t="shared" si="138"/>
        <v/>
      </c>
      <c r="O234" s="29" t="str">
        <f t="shared" si="139"/>
        <v/>
      </c>
      <c r="P234" s="33" t="str">
        <f t="shared" si="140"/>
        <v/>
      </c>
    </row>
    <row r="235" spans="12:16" x14ac:dyDescent="0.45">
      <c r="L235" s="29" t="str">
        <f t="shared" si="136"/>
        <v/>
      </c>
      <c r="M235" s="29" t="str">
        <f t="shared" si="137"/>
        <v/>
      </c>
      <c r="N235" s="29" t="str">
        <f t="shared" si="138"/>
        <v/>
      </c>
      <c r="O235" s="29" t="str">
        <f t="shared" si="139"/>
        <v/>
      </c>
      <c r="P235" s="33" t="str">
        <f t="shared" si="140"/>
        <v/>
      </c>
    </row>
    <row r="236" spans="12:16" x14ac:dyDescent="0.45">
      <c r="L236" s="29" t="str">
        <f t="shared" si="136"/>
        <v/>
      </c>
      <c r="M236" s="29" t="str">
        <f t="shared" si="137"/>
        <v/>
      </c>
      <c r="N236" s="29" t="str">
        <f t="shared" si="138"/>
        <v/>
      </c>
      <c r="O236" s="29" t="str">
        <f t="shared" si="139"/>
        <v/>
      </c>
      <c r="P236" s="33" t="str">
        <f t="shared" si="140"/>
        <v/>
      </c>
    </row>
    <row r="237" spans="12:16" x14ac:dyDescent="0.45">
      <c r="L237" s="29" t="str">
        <f t="shared" si="136"/>
        <v/>
      </c>
      <c r="M237" s="29" t="str">
        <f t="shared" si="137"/>
        <v/>
      </c>
      <c r="N237" s="29" t="str">
        <f t="shared" si="138"/>
        <v/>
      </c>
      <c r="O237" s="29" t="str">
        <f t="shared" si="139"/>
        <v/>
      </c>
      <c r="P237" s="33" t="str">
        <f t="shared" si="140"/>
        <v/>
      </c>
    </row>
    <row r="238" spans="12:16" x14ac:dyDescent="0.45">
      <c r="L238" s="29" t="str">
        <f t="shared" si="136"/>
        <v/>
      </c>
      <c r="M238" s="29" t="str">
        <f t="shared" si="137"/>
        <v/>
      </c>
      <c r="N238" s="29" t="str">
        <f t="shared" si="138"/>
        <v/>
      </c>
      <c r="O238" s="29" t="str">
        <f t="shared" si="139"/>
        <v/>
      </c>
      <c r="P238" s="33" t="str">
        <f t="shared" si="140"/>
        <v/>
      </c>
    </row>
    <row r="239" spans="12:16" x14ac:dyDescent="0.45">
      <c r="L239" s="29" t="str">
        <f t="shared" si="136"/>
        <v/>
      </c>
      <c r="M239" s="29" t="str">
        <f t="shared" si="137"/>
        <v/>
      </c>
      <c r="N239" s="29" t="str">
        <f t="shared" si="138"/>
        <v/>
      </c>
      <c r="O239" s="29" t="str">
        <f t="shared" si="139"/>
        <v/>
      </c>
      <c r="P239" s="33" t="str">
        <f t="shared" si="140"/>
        <v/>
      </c>
    </row>
    <row r="240" spans="12:16" x14ac:dyDescent="0.45">
      <c r="L240" s="29" t="str">
        <f t="shared" si="136"/>
        <v/>
      </c>
      <c r="M240" s="29" t="str">
        <f t="shared" si="137"/>
        <v/>
      </c>
      <c r="N240" s="29" t="str">
        <f t="shared" si="138"/>
        <v/>
      </c>
      <c r="O240" s="29" t="str">
        <f t="shared" si="139"/>
        <v/>
      </c>
      <c r="P240" s="33" t="str">
        <f t="shared" si="140"/>
        <v/>
      </c>
    </row>
    <row r="241" spans="12:16" x14ac:dyDescent="0.45">
      <c r="L241" s="29" t="str">
        <f t="shared" si="136"/>
        <v/>
      </c>
      <c r="M241" s="29" t="str">
        <f t="shared" si="137"/>
        <v/>
      </c>
      <c r="N241" s="29" t="str">
        <f t="shared" si="138"/>
        <v/>
      </c>
      <c r="O241" s="29" t="str">
        <f t="shared" si="139"/>
        <v/>
      </c>
      <c r="P241" s="33" t="str">
        <f t="shared" si="140"/>
        <v/>
      </c>
    </row>
    <row r="242" spans="12:16" x14ac:dyDescent="0.45">
      <c r="L242" s="29" t="str">
        <f t="shared" si="136"/>
        <v/>
      </c>
      <c r="M242" s="29" t="str">
        <f t="shared" si="137"/>
        <v/>
      </c>
      <c r="N242" s="29" t="str">
        <f t="shared" si="138"/>
        <v/>
      </c>
      <c r="O242" s="29" t="str">
        <f t="shared" si="139"/>
        <v/>
      </c>
      <c r="P242" s="33" t="str">
        <f t="shared" si="140"/>
        <v/>
      </c>
    </row>
    <row r="243" spans="12:16" x14ac:dyDescent="0.45">
      <c r="L243" s="29" t="str">
        <f t="shared" si="136"/>
        <v/>
      </c>
      <c r="M243" s="29" t="str">
        <f t="shared" si="137"/>
        <v/>
      </c>
      <c r="N243" s="29" t="str">
        <f t="shared" si="138"/>
        <v/>
      </c>
      <c r="O243" s="29" t="str">
        <f t="shared" si="139"/>
        <v/>
      </c>
      <c r="P243" s="33" t="str">
        <f t="shared" si="140"/>
        <v/>
      </c>
    </row>
    <row r="244" spans="12:16" x14ac:dyDescent="0.45">
      <c r="L244" s="29" t="str">
        <f t="shared" si="136"/>
        <v/>
      </c>
      <c r="M244" s="29" t="str">
        <f t="shared" si="137"/>
        <v/>
      </c>
      <c r="N244" s="29" t="str">
        <f t="shared" si="138"/>
        <v/>
      </c>
      <c r="O244" s="29" t="str">
        <f t="shared" si="139"/>
        <v/>
      </c>
      <c r="P244" s="33" t="str">
        <f t="shared" si="140"/>
        <v/>
      </c>
    </row>
    <row r="245" spans="12:16" x14ac:dyDescent="0.45">
      <c r="L245" s="29" t="str">
        <f t="shared" si="136"/>
        <v/>
      </c>
      <c r="M245" s="29" t="str">
        <f t="shared" si="137"/>
        <v/>
      </c>
      <c r="N245" s="29" t="str">
        <f t="shared" si="138"/>
        <v/>
      </c>
      <c r="O245" s="29" t="str">
        <f t="shared" si="139"/>
        <v/>
      </c>
      <c r="P245" s="33" t="str">
        <f t="shared" si="140"/>
        <v/>
      </c>
    </row>
    <row r="246" spans="12:16" x14ac:dyDescent="0.45">
      <c r="L246" s="29" t="str">
        <f t="shared" si="136"/>
        <v/>
      </c>
      <c r="M246" s="29" t="str">
        <f t="shared" si="137"/>
        <v/>
      </c>
      <c r="N246" s="29" t="str">
        <f t="shared" si="138"/>
        <v/>
      </c>
      <c r="O246" s="29" t="str">
        <f t="shared" si="139"/>
        <v/>
      </c>
      <c r="P246" s="33" t="str">
        <f t="shared" si="140"/>
        <v/>
      </c>
    </row>
    <row r="247" spans="12:16" x14ac:dyDescent="0.45">
      <c r="L247" s="29" t="str">
        <f t="shared" si="136"/>
        <v/>
      </c>
      <c r="M247" s="29" t="str">
        <f t="shared" si="137"/>
        <v/>
      </c>
      <c r="N247" s="29" t="str">
        <f t="shared" si="138"/>
        <v/>
      </c>
      <c r="O247" s="29" t="str">
        <f t="shared" si="139"/>
        <v/>
      </c>
      <c r="P247" s="33" t="str">
        <f t="shared" si="140"/>
        <v/>
      </c>
    </row>
    <row r="248" spans="12:16" x14ac:dyDescent="0.45">
      <c r="L248" s="29" t="str">
        <f t="shared" si="136"/>
        <v/>
      </c>
      <c r="M248" s="29" t="str">
        <f t="shared" si="137"/>
        <v/>
      </c>
      <c r="N248" s="29" t="str">
        <f t="shared" si="138"/>
        <v/>
      </c>
      <c r="O248" s="29" t="str">
        <f t="shared" si="139"/>
        <v/>
      </c>
      <c r="P248" s="33" t="str">
        <f t="shared" si="140"/>
        <v/>
      </c>
    </row>
    <row r="249" spans="12:16" x14ac:dyDescent="0.45">
      <c r="L249" s="29" t="str">
        <f t="shared" si="136"/>
        <v/>
      </c>
      <c r="M249" s="29" t="str">
        <f t="shared" si="137"/>
        <v/>
      </c>
      <c r="N249" s="29" t="str">
        <f t="shared" si="138"/>
        <v/>
      </c>
      <c r="O249" s="29" t="str">
        <f t="shared" si="139"/>
        <v/>
      </c>
      <c r="P249" s="33" t="str">
        <f t="shared" si="140"/>
        <v/>
      </c>
    </row>
    <row r="250" spans="12:16" x14ac:dyDescent="0.45">
      <c r="L250" s="29" t="str">
        <f t="shared" si="136"/>
        <v/>
      </c>
      <c r="M250" s="29" t="str">
        <f t="shared" si="137"/>
        <v/>
      </c>
      <c r="N250" s="29" t="str">
        <f t="shared" si="138"/>
        <v/>
      </c>
      <c r="O250" s="29" t="str">
        <f t="shared" si="139"/>
        <v/>
      </c>
      <c r="P250" s="33" t="str">
        <f t="shared" si="140"/>
        <v/>
      </c>
    </row>
    <row r="251" spans="12:16" x14ac:dyDescent="0.45">
      <c r="L251" s="29" t="str">
        <f t="shared" si="136"/>
        <v/>
      </c>
      <c r="M251" s="29" t="str">
        <f t="shared" si="137"/>
        <v/>
      </c>
      <c r="N251" s="29" t="str">
        <f t="shared" si="138"/>
        <v/>
      </c>
      <c r="O251" s="29" t="str">
        <f t="shared" si="139"/>
        <v/>
      </c>
      <c r="P251" s="33" t="str">
        <f t="shared" si="140"/>
        <v/>
      </c>
    </row>
    <row r="252" spans="12:16" x14ac:dyDescent="0.45">
      <c r="L252" s="29" t="str">
        <f t="shared" si="136"/>
        <v/>
      </c>
      <c r="M252" s="29" t="str">
        <f t="shared" si="137"/>
        <v/>
      </c>
      <c r="N252" s="29" t="str">
        <f t="shared" si="138"/>
        <v/>
      </c>
      <c r="O252" s="29" t="str">
        <f t="shared" si="139"/>
        <v/>
      </c>
      <c r="P252" s="33" t="str">
        <f t="shared" si="140"/>
        <v/>
      </c>
    </row>
    <row r="253" spans="12:16" x14ac:dyDescent="0.45">
      <c r="L253" s="29" t="str">
        <f t="shared" si="136"/>
        <v/>
      </c>
      <c r="M253" s="29" t="str">
        <f t="shared" si="137"/>
        <v/>
      </c>
      <c r="N253" s="29" t="str">
        <f t="shared" si="138"/>
        <v/>
      </c>
      <c r="O253" s="29" t="str">
        <f t="shared" si="139"/>
        <v/>
      </c>
      <c r="P253" s="33" t="str">
        <f t="shared" si="140"/>
        <v/>
      </c>
    </row>
    <row r="254" spans="12:16" x14ac:dyDescent="0.45">
      <c r="L254" s="29" t="str">
        <f t="shared" si="136"/>
        <v/>
      </c>
      <c r="M254" s="29" t="str">
        <f t="shared" si="137"/>
        <v/>
      </c>
      <c r="N254" s="29" t="str">
        <f t="shared" si="138"/>
        <v/>
      </c>
      <c r="O254" s="29" t="str">
        <f t="shared" si="139"/>
        <v/>
      </c>
      <c r="P254" s="33" t="str">
        <f t="shared" si="140"/>
        <v/>
      </c>
    </row>
    <row r="255" spans="12:16" x14ac:dyDescent="0.45">
      <c r="L255" s="29" t="str">
        <f t="shared" si="136"/>
        <v/>
      </c>
      <c r="M255" s="29" t="str">
        <f t="shared" si="137"/>
        <v/>
      </c>
      <c r="N255" s="29" t="str">
        <f t="shared" si="138"/>
        <v/>
      </c>
      <c r="O255" s="29" t="str">
        <f t="shared" si="139"/>
        <v/>
      </c>
      <c r="P255" s="33" t="str">
        <f t="shared" si="140"/>
        <v/>
      </c>
    </row>
    <row r="256" spans="12:16" x14ac:dyDescent="0.45">
      <c r="L256" s="29" t="str">
        <f t="shared" si="136"/>
        <v/>
      </c>
      <c r="M256" s="29" t="str">
        <f t="shared" si="137"/>
        <v/>
      </c>
      <c r="N256" s="29" t="str">
        <f t="shared" si="138"/>
        <v/>
      </c>
      <c r="O256" s="29" t="str">
        <f t="shared" si="139"/>
        <v/>
      </c>
      <c r="P256" s="33" t="str">
        <f t="shared" si="140"/>
        <v/>
      </c>
    </row>
    <row r="257" spans="12:16" x14ac:dyDescent="0.45">
      <c r="L257" s="29" t="str">
        <f t="shared" si="136"/>
        <v/>
      </c>
      <c r="M257" s="29" t="str">
        <f t="shared" si="137"/>
        <v/>
      </c>
      <c r="N257" s="29" t="str">
        <f t="shared" si="138"/>
        <v/>
      </c>
      <c r="O257" s="29" t="str">
        <f t="shared" si="139"/>
        <v/>
      </c>
      <c r="P257" s="33" t="str">
        <f t="shared" si="140"/>
        <v/>
      </c>
    </row>
    <row r="258" spans="12:16" x14ac:dyDescent="0.45">
      <c r="L258" s="29" t="str">
        <f t="shared" si="136"/>
        <v/>
      </c>
      <c r="M258" s="29" t="str">
        <f t="shared" si="137"/>
        <v/>
      </c>
      <c r="N258" s="29" t="str">
        <f t="shared" si="138"/>
        <v/>
      </c>
      <c r="O258" s="29" t="str">
        <f t="shared" si="139"/>
        <v/>
      </c>
      <c r="P258" s="33" t="str">
        <f t="shared" si="140"/>
        <v/>
      </c>
    </row>
    <row r="259" spans="12:16" x14ac:dyDescent="0.45">
      <c r="L259" s="29" t="str">
        <f t="shared" si="136"/>
        <v/>
      </c>
      <c r="M259" s="29" t="str">
        <f t="shared" si="137"/>
        <v/>
      </c>
      <c r="N259" s="29" t="str">
        <f t="shared" si="138"/>
        <v/>
      </c>
      <c r="O259" s="29" t="str">
        <f t="shared" si="139"/>
        <v/>
      </c>
      <c r="P259" s="33" t="str">
        <f t="shared" si="140"/>
        <v/>
      </c>
    </row>
    <row r="260" spans="12:16" x14ac:dyDescent="0.45">
      <c r="L260" s="29" t="str">
        <f t="shared" si="136"/>
        <v/>
      </c>
      <c r="M260" s="29" t="str">
        <f t="shared" si="137"/>
        <v/>
      </c>
      <c r="N260" s="29" t="str">
        <f t="shared" si="138"/>
        <v/>
      </c>
      <c r="O260" s="29" t="str">
        <f t="shared" si="139"/>
        <v/>
      </c>
      <c r="P260" s="33" t="str">
        <f t="shared" si="140"/>
        <v/>
      </c>
    </row>
    <row r="261" spans="12:16" x14ac:dyDescent="0.45">
      <c r="L261" s="29" t="str">
        <f t="shared" si="136"/>
        <v/>
      </c>
      <c r="M261" s="29" t="str">
        <f t="shared" si="137"/>
        <v/>
      </c>
      <c r="N261" s="29" t="str">
        <f t="shared" si="138"/>
        <v/>
      </c>
      <c r="O261" s="29" t="str">
        <f t="shared" si="139"/>
        <v/>
      </c>
      <c r="P261" s="33" t="str">
        <f t="shared" si="140"/>
        <v/>
      </c>
    </row>
    <row r="262" spans="12:16" x14ac:dyDescent="0.45">
      <c r="L262" s="29" t="str">
        <f t="shared" ref="L262:L325" si="141">IF(G262="Y", (P262*E262),(""))</f>
        <v/>
      </c>
      <c r="M262" s="29" t="str">
        <f t="shared" ref="M262:M325" si="142">IF(G262="Y", (L262*2),(""))</f>
        <v/>
      </c>
      <c r="N262" s="29" t="str">
        <f t="shared" ref="N262:N325" si="143">IF(G262="Y", (L262*3),(""))</f>
        <v/>
      </c>
      <c r="O262" s="29" t="str">
        <f t="shared" ref="O262:O325" si="144">IF(G262="Y", (L262*4),(""))</f>
        <v/>
      </c>
      <c r="P262" s="33" t="str">
        <f t="shared" ref="P262:P325" si="145">IF(Q262&gt;0,((AcctSize/Q262)/H262),(""))</f>
        <v/>
      </c>
    </row>
    <row r="263" spans="12:16" x14ac:dyDescent="0.45">
      <c r="L263" s="29" t="str">
        <f t="shared" si="141"/>
        <v/>
      </c>
      <c r="M263" s="29" t="str">
        <f t="shared" si="142"/>
        <v/>
      </c>
      <c r="N263" s="29" t="str">
        <f t="shared" si="143"/>
        <v/>
      </c>
      <c r="O263" s="29" t="str">
        <f t="shared" si="144"/>
        <v/>
      </c>
      <c r="P263" s="33" t="str">
        <f t="shared" si="145"/>
        <v/>
      </c>
    </row>
    <row r="264" spans="12:16" x14ac:dyDescent="0.45">
      <c r="L264" s="29" t="str">
        <f t="shared" si="141"/>
        <v/>
      </c>
      <c r="M264" s="29" t="str">
        <f t="shared" si="142"/>
        <v/>
      </c>
      <c r="N264" s="29" t="str">
        <f t="shared" si="143"/>
        <v/>
      </c>
      <c r="O264" s="29" t="str">
        <f t="shared" si="144"/>
        <v/>
      </c>
      <c r="P264" s="33" t="str">
        <f t="shared" si="145"/>
        <v/>
      </c>
    </row>
    <row r="265" spans="12:16" x14ac:dyDescent="0.45">
      <c r="L265" s="29" t="str">
        <f t="shared" si="141"/>
        <v/>
      </c>
      <c r="M265" s="29" t="str">
        <f t="shared" si="142"/>
        <v/>
      </c>
      <c r="N265" s="29" t="str">
        <f t="shared" si="143"/>
        <v/>
      </c>
      <c r="O265" s="29" t="str">
        <f t="shared" si="144"/>
        <v/>
      </c>
      <c r="P265" s="33" t="str">
        <f t="shared" si="145"/>
        <v/>
      </c>
    </row>
    <row r="266" spans="12:16" x14ac:dyDescent="0.45">
      <c r="L266" s="29" t="str">
        <f t="shared" si="141"/>
        <v/>
      </c>
      <c r="M266" s="29" t="str">
        <f t="shared" si="142"/>
        <v/>
      </c>
      <c r="N266" s="29" t="str">
        <f t="shared" si="143"/>
        <v/>
      </c>
      <c r="O266" s="29" t="str">
        <f t="shared" si="144"/>
        <v/>
      </c>
      <c r="P266" s="33" t="str">
        <f t="shared" si="145"/>
        <v/>
      </c>
    </row>
    <row r="267" spans="12:16" x14ac:dyDescent="0.45">
      <c r="L267" s="29" t="str">
        <f t="shared" si="141"/>
        <v/>
      </c>
      <c r="M267" s="29" t="str">
        <f t="shared" si="142"/>
        <v/>
      </c>
      <c r="N267" s="29" t="str">
        <f t="shared" si="143"/>
        <v/>
      </c>
      <c r="O267" s="29" t="str">
        <f t="shared" si="144"/>
        <v/>
      </c>
      <c r="P267" s="33" t="str">
        <f t="shared" si="145"/>
        <v/>
      </c>
    </row>
    <row r="268" spans="12:16" x14ac:dyDescent="0.45">
      <c r="L268" s="29" t="str">
        <f t="shared" si="141"/>
        <v/>
      </c>
      <c r="M268" s="29" t="str">
        <f t="shared" si="142"/>
        <v/>
      </c>
      <c r="N268" s="29" t="str">
        <f t="shared" si="143"/>
        <v/>
      </c>
      <c r="O268" s="29" t="str">
        <f t="shared" si="144"/>
        <v/>
      </c>
      <c r="P268" s="33" t="str">
        <f t="shared" si="145"/>
        <v/>
      </c>
    </row>
    <row r="269" spans="12:16" x14ac:dyDescent="0.45">
      <c r="L269" s="29" t="str">
        <f t="shared" si="141"/>
        <v/>
      </c>
      <c r="M269" s="29" t="str">
        <f t="shared" si="142"/>
        <v/>
      </c>
      <c r="N269" s="29" t="str">
        <f t="shared" si="143"/>
        <v/>
      </c>
      <c r="O269" s="29" t="str">
        <f t="shared" si="144"/>
        <v/>
      </c>
      <c r="P269" s="33" t="str">
        <f t="shared" si="145"/>
        <v/>
      </c>
    </row>
    <row r="270" spans="12:16" x14ac:dyDescent="0.45">
      <c r="L270" s="29" t="str">
        <f t="shared" si="141"/>
        <v/>
      </c>
      <c r="M270" s="29" t="str">
        <f t="shared" si="142"/>
        <v/>
      </c>
      <c r="N270" s="29" t="str">
        <f t="shared" si="143"/>
        <v/>
      </c>
      <c r="O270" s="29" t="str">
        <f t="shared" si="144"/>
        <v/>
      </c>
      <c r="P270" s="33" t="str">
        <f t="shared" si="145"/>
        <v/>
      </c>
    </row>
    <row r="271" spans="12:16" x14ac:dyDescent="0.45">
      <c r="L271" s="29" t="str">
        <f t="shared" si="141"/>
        <v/>
      </c>
      <c r="M271" s="29" t="str">
        <f t="shared" si="142"/>
        <v/>
      </c>
      <c r="N271" s="29" t="str">
        <f t="shared" si="143"/>
        <v/>
      </c>
      <c r="O271" s="29" t="str">
        <f t="shared" si="144"/>
        <v/>
      </c>
      <c r="P271" s="33" t="str">
        <f t="shared" si="145"/>
        <v/>
      </c>
    </row>
    <row r="272" spans="12:16" x14ac:dyDescent="0.45">
      <c r="L272" s="29" t="str">
        <f t="shared" si="141"/>
        <v/>
      </c>
      <c r="M272" s="29" t="str">
        <f t="shared" si="142"/>
        <v/>
      </c>
      <c r="N272" s="29" t="str">
        <f t="shared" si="143"/>
        <v/>
      </c>
      <c r="O272" s="29" t="str">
        <f t="shared" si="144"/>
        <v/>
      </c>
      <c r="P272" s="33" t="str">
        <f t="shared" si="145"/>
        <v/>
      </c>
    </row>
    <row r="273" spans="12:16" x14ac:dyDescent="0.45">
      <c r="L273" s="29" t="str">
        <f t="shared" si="141"/>
        <v/>
      </c>
      <c r="M273" s="29" t="str">
        <f t="shared" si="142"/>
        <v/>
      </c>
      <c r="N273" s="29" t="str">
        <f t="shared" si="143"/>
        <v/>
      </c>
      <c r="O273" s="29" t="str">
        <f t="shared" si="144"/>
        <v/>
      </c>
      <c r="P273" s="33" t="str">
        <f t="shared" si="145"/>
        <v/>
      </c>
    </row>
    <row r="274" spans="12:16" x14ac:dyDescent="0.45">
      <c r="L274" s="29" t="str">
        <f t="shared" si="141"/>
        <v/>
      </c>
      <c r="M274" s="29" t="str">
        <f t="shared" si="142"/>
        <v/>
      </c>
      <c r="N274" s="29" t="str">
        <f t="shared" si="143"/>
        <v/>
      </c>
      <c r="O274" s="29" t="str">
        <f t="shared" si="144"/>
        <v/>
      </c>
      <c r="P274" s="33" t="str">
        <f t="shared" si="145"/>
        <v/>
      </c>
    </row>
    <row r="275" spans="12:16" x14ac:dyDescent="0.45">
      <c r="L275" s="29" t="str">
        <f t="shared" si="141"/>
        <v/>
      </c>
      <c r="M275" s="29" t="str">
        <f t="shared" si="142"/>
        <v/>
      </c>
      <c r="N275" s="29" t="str">
        <f t="shared" si="143"/>
        <v/>
      </c>
      <c r="O275" s="29" t="str">
        <f t="shared" si="144"/>
        <v/>
      </c>
      <c r="P275" s="33" t="str">
        <f t="shared" si="145"/>
        <v/>
      </c>
    </row>
    <row r="276" spans="12:16" x14ac:dyDescent="0.45">
      <c r="L276" s="29" t="str">
        <f t="shared" si="141"/>
        <v/>
      </c>
      <c r="M276" s="29" t="str">
        <f t="shared" si="142"/>
        <v/>
      </c>
      <c r="N276" s="29" t="str">
        <f t="shared" si="143"/>
        <v/>
      </c>
      <c r="O276" s="29" t="str">
        <f t="shared" si="144"/>
        <v/>
      </c>
      <c r="P276" s="33" t="str">
        <f t="shared" si="145"/>
        <v/>
      </c>
    </row>
    <row r="277" spans="12:16" x14ac:dyDescent="0.45">
      <c r="L277" s="29" t="str">
        <f t="shared" si="141"/>
        <v/>
      </c>
      <c r="M277" s="29" t="str">
        <f t="shared" si="142"/>
        <v/>
      </c>
      <c r="N277" s="29" t="str">
        <f t="shared" si="143"/>
        <v/>
      </c>
      <c r="O277" s="29" t="str">
        <f t="shared" si="144"/>
        <v/>
      </c>
      <c r="P277" s="33" t="str">
        <f t="shared" si="145"/>
        <v/>
      </c>
    </row>
    <row r="278" spans="12:16" x14ac:dyDescent="0.45">
      <c r="L278" s="29" t="str">
        <f t="shared" si="141"/>
        <v/>
      </c>
      <c r="M278" s="29" t="str">
        <f t="shared" si="142"/>
        <v/>
      </c>
      <c r="N278" s="29" t="str">
        <f t="shared" si="143"/>
        <v/>
      </c>
      <c r="O278" s="29" t="str">
        <f t="shared" si="144"/>
        <v/>
      </c>
      <c r="P278" s="33" t="str">
        <f t="shared" si="145"/>
        <v/>
      </c>
    </row>
    <row r="279" spans="12:16" x14ac:dyDescent="0.45">
      <c r="L279" s="29" t="str">
        <f t="shared" si="141"/>
        <v/>
      </c>
      <c r="M279" s="29" t="str">
        <f t="shared" si="142"/>
        <v/>
      </c>
      <c r="N279" s="29" t="str">
        <f t="shared" si="143"/>
        <v/>
      </c>
      <c r="O279" s="29" t="str">
        <f t="shared" si="144"/>
        <v/>
      </c>
      <c r="P279" s="33" t="str">
        <f t="shared" si="145"/>
        <v/>
      </c>
    </row>
    <row r="280" spans="12:16" x14ac:dyDescent="0.45">
      <c r="L280" s="29" t="str">
        <f t="shared" si="141"/>
        <v/>
      </c>
      <c r="M280" s="29" t="str">
        <f t="shared" si="142"/>
        <v/>
      </c>
      <c r="N280" s="29" t="str">
        <f t="shared" si="143"/>
        <v/>
      </c>
      <c r="O280" s="29" t="str">
        <f t="shared" si="144"/>
        <v/>
      </c>
      <c r="P280" s="33" t="str">
        <f t="shared" si="145"/>
        <v/>
      </c>
    </row>
    <row r="281" spans="12:16" x14ac:dyDescent="0.45">
      <c r="L281" s="29" t="str">
        <f t="shared" si="141"/>
        <v/>
      </c>
      <c r="M281" s="29" t="str">
        <f t="shared" si="142"/>
        <v/>
      </c>
      <c r="N281" s="29" t="str">
        <f t="shared" si="143"/>
        <v/>
      </c>
      <c r="O281" s="29" t="str">
        <f t="shared" si="144"/>
        <v/>
      </c>
      <c r="P281" s="33" t="str">
        <f t="shared" si="145"/>
        <v/>
      </c>
    </row>
    <row r="282" spans="12:16" x14ac:dyDescent="0.45">
      <c r="L282" s="29" t="str">
        <f t="shared" si="141"/>
        <v/>
      </c>
      <c r="M282" s="29" t="str">
        <f t="shared" si="142"/>
        <v/>
      </c>
      <c r="N282" s="29" t="str">
        <f t="shared" si="143"/>
        <v/>
      </c>
      <c r="O282" s="29" t="str">
        <f t="shared" si="144"/>
        <v/>
      </c>
      <c r="P282" s="33" t="str">
        <f t="shared" si="145"/>
        <v/>
      </c>
    </row>
    <row r="283" spans="12:16" x14ac:dyDescent="0.45">
      <c r="L283" s="29" t="str">
        <f t="shared" si="141"/>
        <v/>
      </c>
      <c r="M283" s="29" t="str">
        <f t="shared" si="142"/>
        <v/>
      </c>
      <c r="N283" s="29" t="str">
        <f t="shared" si="143"/>
        <v/>
      </c>
      <c r="O283" s="29" t="str">
        <f t="shared" si="144"/>
        <v/>
      </c>
      <c r="P283" s="33" t="str">
        <f t="shared" si="145"/>
        <v/>
      </c>
    </row>
    <row r="284" spans="12:16" x14ac:dyDescent="0.45">
      <c r="L284" s="29" t="str">
        <f t="shared" si="141"/>
        <v/>
      </c>
      <c r="M284" s="29" t="str">
        <f t="shared" si="142"/>
        <v/>
      </c>
      <c r="N284" s="29" t="str">
        <f t="shared" si="143"/>
        <v/>
      </c>
      <c r="O284" s="29" t="str">
        <f t="shared" si="144"/>
        <v/>
      </c>
      <c r="P284" s="33" t="str">
        <f t="shared" si="145"/>
        <v/>
      </c>
    </row>
    <row r="285" spans="12:16" x14ac:dyDescent="0.45">
      <c r="L285" s="29" t="str">
        <f t="shared" si="141"/>
        <v/>
      </c>
      <c r="M285" s="29" t="str">
        <f t="shared" si="142"/>
        <v/>
      </c>
      <c r="N285" s="29" t="str">
        <f t="shared" si="143"/>
        <v/>
      </c>
      <c r="O285" s="29" t="str">
        <f t="shared" si="144"/>
        <v/>
      </c>
      <c r="P285" s="33" t="str">
        <f t="shared" si="145"/>
        <v/>
      </c>
    </row>
    <row r="286" spans="12:16" x14ac:dyDescent="0.45">
      <c r="L286" s="29" t="str">
        <f t="shared" si="141"/>
        <v/>
      </c>
      <c r="M286" s="29" t="str">
        <f t="shared" si="142"/>
        <v/>
      </c>
      <c r="N286" s="29" t="str">
        <f t="shared" si="143"/>
        <v/>
      </c>
      <c r="O286" s="29" t="str">
        <f t="shared" si="144"/>
        <v/>
      </c>
      <c r="P286" s="33" t="str">
        <f t="shared" si="145"/>
        <v/>
      </c>
    </row>
    <row r="287" spans="12:16" x14ac:dyDescent="0.45">
      <c r="L287" s="29" t="str">
        <f t="shared" si="141"/>
        <v/>
      </c>
      <c r="M287" s="29" t="str">
        <f t="shared" si="142"/>
        <v/>
      </c>
      <c r="N287" s="29" t="str">
        <f t="shared" si="143"/>
        <v/>
      </c>
      <c r="O287" s="29" t="str">
        <f t="shared" si="144"/>
        <v/>
      </c>
      <c r="P287" s="33" t="str">
        <f t="shared" si="145"/>
        <v/>
      </c>
    </row>
    <row r="288" spans="12:16" x14ac:dyDescent="0.45">
      <c r="L288" s="29" t="str">
        <f t="shared" si="141"/>
        <v/>
      </c>
      <c r="M288" s="29" t="str">
        <f t="shared" si="142"/>
        <v/>
      </c>
      <c r="N288" s="29" t="str">
        <f t="shared" si="143"/>
        <v/>
      </c>
      <c r="O288" s="29" t="str">
        <f t="shared" si="144"/>
        <v/>
      </c>
      <c r="P288" s="33" t="str">
        <f t="shared" si="145"/>
        <v/>
      </c>
    </row>
    <row r="289" spans="12:16" x14ac:dyDescent="0.45">
      <c r="L289" s="29" t="str">
        <f t="shared" si="141"/>
        <v/>
      </c>
      <c r="M289" s="29" t="str">
        <f t="shared" si="142"/>
        <v/>
      </c>
      <c r="N289" s="29" t="str">
        <f t="shared" si="143"/>
        <v/>
      </c>
      <c r="O289" s="29" t="str">
        <f t="shared" si="144"/>
        <v/>
      </c>
      <c r="P289" s="33" t="str">
        <f t="shared" si="145"/>
        <v/>
      </c>
    </row>
    <row r="290" spans="12:16" x14ac:dyDescent="0.45">
      <c r="L290" s="29" t="str">
        <f t="shared" si="141"/>
        <v/>
      </c>
      <c r="M290" s="29" t="str">
        <f t="shared" si="142"/>
        <v/>
      </c>
      <c r="N290" s="29" t="str">
        <f t="shared" si="143"/>
        <v/>
      </c>
      <c r="O290" s="29" t="str">
        <f t="shared" si="144"/>
        <v/>
      </c>
      <c r="P290" s="33" t="str">
        <f t="shared" si="145"/>
        <v/>
      </c>
    </row>
    <row r="291" spans="12:16" x14ac:dyDescent="0.45">
      <c r="L291" s="29" t="str">
        <f t="shared" si="141"/>
        <v/>
      </c>
      <c r="M291" s="29" t="str">
        <f t="shared" si="142"/>
        <v/>
      </c>
      <c r="N291" s="29" t="str">
        <f t="shared" si="143"/>
        <v/>
      </c>
      <c r="O291" s="29" t="str">
        <f t="shared" si="144"/>
        <v/>
      </c>
      <c r="P291" s="33" t="str">
        <f t="shared" si="145"/>
        <v/>
      </c>
    </row>
    <row r="292" spans="12:16" x14ac:dyDescent="0.45">
      <c r="L292" s="29" t="str">
        <f t="shared" si="141"/>
        <v/>
      </c>
      <c r="M292" s="29" t="str">
        <f t="shared" si="142"/>
        <v/>
      </c>
      <c r="N292" s="29" t="str">
        <f t="shared" si="143"/>
        <v/>
      </c>
      <c r="O292" s="29" t="str">
        <f t="shared" si="144"/>
        <v/>
      </c>
      <c r="P292" s="33" t="str">
        <f t="shared" si="145"/>
        <v/>
      </c>
    </row>
    <row r="293" spans="12:16" x14ac:dyDescent="0.45">
      <c r="L293" s="29" t="str">
        <f t="shared" si="141"/>
        <v/>
      </c>
      <c r="M293" s="29" t="str">
        <f t="shared" si="142"/>
        <v/>
      </c>
      <c r="N293" s="29" t="str">
        <f t="shared" si="143"/>
        <v/>
      </c>
      <c r="O293" s="29" t="str">
        <f t="shared" si="144"/>
        <v/>
      </c>
      <c r="P293" s="33" t="str">
        <f t="shared" si="145"/>
        <v/>
      </c>
    </row>
    <row r="294" spans="12:16" x14ac:dyDescent="0.45">
      <c r="L294" s="29" t="str">
        <f t="shared" si="141"/>
        <v/>
      </c>
      <c r="M294" s="29" t="str">
        <f t="shared" si="142"/>
        <v/>
      </c>
      <c r="N294" s="29" t="str">
        <f t="shared" si="143"/>
        <v/>
      </c>
      <c r="O294" s="29" t="str">
        <f t="shared" si="144"/>
        <v/>
      </c>
      <c r="P294" s="33" t="str">
        <f t="shared" si="145"/>
        <v/>
      </c>
    </row>
    <row r="295" spans="12:16" x14ac:dyDescent="0.45">
      <c r="L295" s="29" t="str">
        <f t="shared" si="141"/>
        <v/>
      </c>
      <c r="M295" s="29" t="str">
        <f t="shared" si="142"/>
        <v/>
      </c>
      <c r="N295" s="29" t="str">
        <f t="shared" si="143"/>
        <v/>
      </c>
      <c r="O295" s="29" t="str">
        <f t="shared" si="144"/>
        <v/>
      </c>
      <c r="P295" s="33" t="str">
        <f t="shared" si="145"/>
        <v/>
      </c>
    </row>
    <row r="296" spans="12:16" x14ac:dyDescent="0.45">
      <c r="L296" s="29" t="str">
        <f t="shared" si="141"/>
        <v/>
      </c>
      <c r="M296" s="29" t="str">
        <f t="shared" si="142"/>
        <v/>
      </c>
      <c r="N296" s="29" t="str">
        <f t="shared" si="143"/>
        <v/>
      </c>
      <c r="O296" s="29" t="str">
        <f t="shared" si="144"/>
        <v/>
      </c>
      <c r="P296" s="33" t="str">
        <f t="shared" si="145"/>
        <v/>
      </c>
    </row>
    <row r="297" spans="12:16" x14ac:dyDescent="0.45">
      <c r="L297" s="29" t="str">
        <f t="shared" si="141"/>
        <v/>
      </c>
      <c r="M297" s="29" t="str">
        <f t="shared" si="142"/>
        <v/>
      </c>
      <c r="N297" s="29" t="str">
        <f t="shared" si="143"/>
        <v/>
      </c>
      <c r="O297" s="29" t="str">
        <f t="shared" si="144"/>
        <v/>
      </c>
      <c r="P297" s="33" t="str">
        <f t="shared" si="145"/>
        <v/>
      </c>
    </row>
    <row r="298" spans="12:16" x14ac:dyDescent="0.45">
      <c r="L298" s="29" t="str">
        <f t="shared" si="141"/>
        <v/>
      </c>
      <c r="M298" s="29" t="str">
        <f t="shared" si="142"/>
        <v/>
      </c>
      <c r="N298" s="29" t="str">
        <f t="shared" si="143"/>
        <v/>
      </c>
      <c r="O298" s="29" t="str">
        <f t="shared" si="144"/>
        <v/>
      </c>
      <c r="P298" s="33" t="str">
        <f t="shared" si="145"/>
        <v/>
      </c>
    </row>
    <row r="299" spans="12:16" x14ac:dyDescent="0.45">
      <c r="L299" s="29" t="str">
        <f t="shared" si="141"/>
        <v/>
      </c>
      <c r="M299" s="29" t="str">
        <f t="shared" si="142"/>
        <v/>
      </c>
      <c r="N299" s="29" t="str">
        <f t="shared" si="143"/>
        <v/>
      </c>
      <c r="O299" s="29" t="str">
        <f t="shared" si="144"/>
        <v/>
      </c>
      <c r="P299" s="33" t="str">
        <f t="shared" si="145"/>
        <v/>
      </c>
    </row>
    <row r="300" spans="12:16" x14ac:dyDescent="0.45">
      <c r="L300" s="29" t="str">
        <f t="shared" si="141"/>
        <v/>
      </c>
      <c r="M300" s="29" t="str">
        <f t="shared" si="142"/>
        <v/>
      </c>
      <c r="N300" s="29" t="str">
        <f t="shared" si="143"/>
        <v/>
      </c>
      <c r="O300" s="29" t="str">
        <f t="shared" si="144"/>
        <v/>
      </c>
      <c r="P300" s="33" t="str">
        <f t="shared" si="145"/>
        <v/>
      </c>
    </row>
    <row r="301" spans="12:16" x14ac:dyDescent="0.45">
      <c r="L301" s="29" t="str">
        <f t="shared" si="141"/>
        <v/>
      </c>
      <c r="M301" s="29" t="str">
        <f t="shared" si="142"/>
        <v/>
      </c>
      <c r="N301" s="29" t="str">
        <f t="shared" si="143"/>
        <v/>
      </c>
      <c r="O301" s="29" t="str">
        <f t="shared" si="144"/>
        <v/>
      </c>
      <c r="P301" s="33" t="str">
        <f t="shared" si="145"/>
        <v/>
      </c>
    </row>
    <row r="302" spans="12:16" x14ac:dyDescent="0.45">
      <c r="L302" s="29" t="str">
        <f t="shared" si="141"/>
        <v/>
      </c>
      <c r="M302" s="29" t="str">
        <f t="shared" si="142"/>
        <v/>
      </c>
      <c r="N302" s="29" t="str">
        <f t="shared" si="143"/>
        <v/>
      </c>
      <c r="O302" s="29" t="str">
        <f t="shared" si="144"/>
        <v/>
      </c>
      <c r="P302" s="33" t="str">
        <f t="shared" si="145"/>
        <v/>
      </c>
    </row>
    <row r="303" spans="12:16" x14ac:dyDescent="0.45">
      <c r="L303" s="29" t="str">
        <f t="shared" si="141"/>
        <v/>
      </c>
      <c r="M303" s="29" t="str">
        <f t="shared" si="142"/>
        <v/>
      </c>
      <c r="N303" s="29" t="str">
        <f t="shared" si="143"/>
        <v/>
      </c>
      <c r="O303" s="29" t="str">
        <f t="shared" si="144"/>
        <v/>
      </c>
      <c r="P303" s="33" t="str">
        <f t="shared" si="145"/>
        <v/>
      </c>
    </row>
    <row r="304" spans="12:16" x14ac:dyDescent="0.45">
      <c r="L304" s="29" t="str">
        <f t="shared" si="141"/>
        <v/>
      </c>
      <c r="M304" s="29" t="str">
        <f t="shared" si="142"/>
        <v/>
      </c>
      <c r="N304" s="29" t="str">
        <f t="shared" si="143"/>
        <v/>
      </c>
      <c r="O304" s="29" t="str">
        <f t="shared" si="144"/>
        <v/>
      </c>
      <c r="P304" s="33" t="str">
        <f t="shared" si="145"/>
        <v/>
      </c>
    </row>
    <row r="305" spans="12:16" x14ac:dyDescent="0.45">
      <c r="L305" s="29" t="str">
        <f t="shared" si="141"/>
        <v/>
      </c>
      <c r="M305" s="29" t="str">
        <f t="shared" si="142"/>
        <v/>
      </c>
      <c r="N305" s="29" t="str">
        <f t="shared" si="143"/>
        <v/>
      </c>
      <c r="O305" s="29" t="str">
        <f t="shared" si="144"/>
        <v/>
      </c>
      <c r="P305" s="33" t="str">
        <f t="shared" si="145"/>
        <v/>
      </c>
    </row>
    <row r="306" spans="12:16" x14ac:dyDescent="0.45">
      <c r="L306" s="29" t="str">
        <f t="shared" si="141"/>
        <v/>
      </c>
      <c r="M306" s="29" t="str">
        <f t="shared" si="142"/>
        <v/>
      </c>
      <c r="N306" s="29" t="str">
        <f t="shared" si="143"/>
        <v/>
      </c>
      <c r="O306" s="29" t="str">
        <f t="shared" si="144"/>
        <v/>
      </c>
      <c r="P306" s="33" t="str">
        <f t="shared" si="145"/>
        <v/>
      </c>
    </row>
    <row r="307" spans="12:16" x14ac:dyDescent="0.45">
      <c r="L307" s="29" t="str">
        <f t="shared" si="141"/>
        <v/>
      </c>
      <c r="M307" s="29" t="str">
        <f t="shared" si="142"/>
        <v/>
      </c>
      <c r="N307" s="29" t="str">
        <f t="shared" si="143"/>
        <v/>
      </c>
      <c r="O307" s="29" t="str">
        <f t="shared" si="144"/>
        <v/>
      </c>
      <c r="P307" s="33" t="str">
        <f t="shared" si="145"/>
        <v/>
      </c>
    </row>
    <row r="308" spans="12:16" x14ac:dyDescent="0.45">
      <c r="L308" s="29" t="str">
        <f t="shared" si="141"/>
        <v/>
      </c>
      <c r="M308" s="29" t="str">
        <f t="shared" si="142"/>
        <v/>
      </c>
      <c r="N308" s="29" t="str">
        <f t="shared" si="143"/>
        <v/>
      </c>
      <c r="O308" s="29" t="str">
        <f t="shared" si="144"/>
        <v/>
      </c>
      <c r="P308" s="33" t="str">
        <f t="shared" si="145"/>
        <v/>
      </c>
    </row>
    <row r="309" spans="12:16" x14ac:dyDescent="0.45">
      <c r="L309" s="29" t="str">
        <f t="shared" si="141"/>
        <v/>
      </c>
      <c r="M309" s="29" t="str">
        <f t="shared" si="142"/>
        <v/>
      </c>
      <c r="N309" s="29" t="str">
        <f t="shared" si="143"/>
        <v/>
      </c>
      <c r="O309" s="29" t="str">
        <f t="shared" si="144"/>
        <v/>
      </c>
      <c r="P309" s="33" t="str">
        <f t="shared" si="145"/>
        <v/>
      </c>
    </row>
    <row r="310" spans="12:16" x14ac:dyDescent="0.45">
      <c r="L310" s="29" t="str">
        <f t="shared" si="141"/>
        <v/>
      </c>
      <c r="M310" s="29" t="str">
        <f t="shared" si="142"/>
        <v/>
      </c>
      <c r="N310" s="29" t="str">
        <f t="shared" si="143"/>
        <v/>
      </c>
      <c r="O310" s="29" t="str">
        <f t="shared" si="144"/>
        <v/>
      </c>
      <c r="P310" s="33" t="str">
        <f t="shared" si="145"/>
        <v/>
      </c>
    </row>
    <row r="311" spans="12:16" x14ac:dyDescent="0.45">
      <c r="L311" s="29" t="str">
        <f t="shared" si="141"/>
        <v/>
      </c>
      <c r="M311" s="29" t="str">
        <f t="shared" si="142"/>
        <v/>
      </c>
      <c r="N311" s="29" t="str">
        <f t="shared" si="143"/>
        <v/>
      </c>
      <c r="O311" s="29" t="str">
        <f t="shared" si="144"/>
        <v/>
      </c>
      <c r="P311" s="33" t="str">
        <f t="shared" si="145"/>
        <v/>
      </c>
    </row>
    <row r="312" spans="12:16" x14ac:dyDescent="0.45">
      <c r="L312" s="29" t="str">
        <f t="shared" si="141"/>
        <v/>
      </c>
      <c r="M312" s="29" t="str">
        <f t="shared" si="142"/>
        <v/>
      </c>
      <c r="N312" s="29" t="str">
        <f t="shared" si="143"/>
        <v/>
      </c>
      <c r="O312" s="29" t="str">
        <f t="shared" si="144"/>
        <v/>
      </c>
      <c r="P312" s="33" t="str">
        <f t="shared" si="145"/>
        <v/>
      </c>
    </row>
    <row r="313" spans="12:16" x14ac:dyDescent="0.45">
      <c r="L313" s="29" t="str">
        <f t="shared" si="141"/>
        <v/>
      </c>
      <c r="M313" s="29" t="str">
        <f t="shared" si="142"/>
        <v/>
      </c>
      <c r="N313" s="29" t="str">
        <f t="shared" si="143"/>
        <v/>
      </c>
      <c r="O313" s="29" t="str">
        <f t="shared" si="144"/>
        <v/>
      </c>
      <c r="P313" s="33" t="str">
        <f t="shared" si="145"/>
        <v/>
      </c>
    </row>
    <row r="314" spans="12:16" x14ac:dyDescent="0.45">
      <c r="L314" s="29" t="str">
        <f t="shared" si="141"/>
        <v/>
      </c>
      <c r="M314" s="29" t="str">
        <f t="shared" si="142"/>
        <v/>
      </c>
      <c r="N314" s="29" t="str">
        <f t="shared" si="143"/>
        <v/>
      </c>
      <c r="O314" s="29" t="str">
        <f t="shared" si="144"/>
        <v/>
      </c>
      <c r="P314" s="33" t="str">
        <f t="shared" si="145"/>
        <v/>
      </c>
    </row>
    <row r="315" spans="12:16" x14ac:dyDescent="0.45">
      <c r="L315" s="29" t="str">
        <f t="shared" si="141"/>
        <v/>
      </c>
      <c r="M315" s="29" t="str">
        <f t="shared" si="142"/>
        <v/>
      </c>
      <c r="N315" s="29" t="str">
        <f t="shared" si="143"/>
        <v/>
      </c>
      <c r="O315" s="29" t="str">
        <f t="shared" si="144"/>
        <v/>
      </c>
      <c r="P315" s="33" t="str">
        <f t="shared" si="145"/>
        <v/>
      </c>
    </row>
    <row r="316" spans="12:16" x14ac:dyDescent="0.45">
      <c r="L316" s="29" t="str">
        <f t="shared" si="141"/>
        <v/>
      </c>
      <c r="M316" s="29" t="str">
        <f t="shared" si="142"/>
        <v/>
      </c>
      <c r="N316" s="29" t="str">
        <f t="shared" si="143"/>
        <v/>
      </c>
      <c r="O316" s="29" t="str">
        <f t="shared" si="144"/>
        <v/>
      </c>
      <c r="P316" s="33" t="str">
        <f t="shared" si="145"/>
        <v/>
      </c>
    </row>
    <row r="317" spans="12:16" x14ac:dyDescent="0.45">
      <c r="L317" s="29" t="str">
        <f t="shared" si="141"/>
        <v/>
      </c>
      <c r="M317" s="29" t="str">
        <f t="shared" si="142"/>
        <v/>
      </c>
      <c r="N317" s="29" t="str">
        <f t="shared" si="143"/>
        <v/>
      </c>
      <c r="O317" s="29" t="str">
        <f t="shared" si="144"/>
        <v/>
      </c>
      <c r="P317" s="33" t="str">
        <f t="shared" si="145"/>
        <v/>
      </c>
    </row>
    <row r="318" spans="12:16" x14ac:dyDescent="0.45">
      <c r="L318" s="29" t="str">
        <f t="shared" si="141"/>
        <v/>
      </c>
      <c r="M318" s="29" t="str">
        <f t="shared" si="142"/>
        <v/>
      </c>
      <c r="N318" s="29" t="str">
        <f t="shared" si="143"/>
        <v/>
      </c>
      <c r="O318" s="29" t="str">
        <f t="shared" si="144"/>
        <v/>
      </c>
      <c r="P318" s="33" t="str">
        <f t="shared" si="145"/>
        <v/>
      </c>
    </row>
    <row r="319" spans="12:16" x14ac:dyDescent="0.45">
      <c r="L319" s="29" t="str">
        <f t="shared" si="141"/>
        <v/>
      </c>
      <c r="M319" s="29" t="str">
        <f t="shared" si="142"/>
        <v/>
      </c>
      <c r="N319" s="29" t="str">
        <f t="shared" si="143"/>
        <v/>
      </c>
      <c r="O319" s="29" t="str">
        <f t="shared" si="144"/>
        <v/>
      </c>
      <c r="P319" s="33" t="str">
        <f t="shared" si="145"/>
        <v/>
      </c>
    </row>
    <row r="320" spans="12:16" x14ac:dyDescent="0.45">
      <c r="L320" s="29" t="str">
        <f t="shared" si="141"/>
        <v/>
      </c>
      <c r="M320" s="29" t="str">
        <f t="shared" si="142"/>
        <v/>
      </c>
      <c r="N320" s="29" t="str">
        <f t="shared" si="143"/>
        <v/>
      </c>
      <c r="O320" s="29" t="str">
        <f t="shared" si="144"/>
        <v/>
      </c>
      <c r="P320" s="33" t="str">
        <f t="shared" si="145"/>
        <v/>
      </c>
    </row>
    <row r="321" spans="12:16" x14ac:dyDescent="0.45">
      <c r="L321" s="29" t="str">
        <f t="shared" si="141"/>
        <v/>
      </c>
      <c r="M321" s="29" t="str">
        <f t="shared" si="142"/>
        <v/>
      </c>
      <c r="N321" s="29" t="str">
        <f t="shared" si="143"/>
        <v/>
      </c>
      <c r="O321" s="29" t="str">
        <f t="shared" si="144"/>
        <v/>
      </c>
      <c r="P321" s="33" t="str">
        <f t="shared" si="145"/>
        <v/>
      </c>
    </row>
    <row r="322" spans="12:16" x14ac:dyDescent="0.45">
      <c r="L322" s="29" t="str">
        <f t="shared" si="141"/>
        <v/>
      </c>
      <c r="M322" s="29" t="str">
        <f t="shared" si="142"/>
        <v/>
      </c>
      <c r="N322" s="29" t="str">
        <f t="shared" si="143"/>
        <v/>
      </c>
      <c r="O322" s="29" t="str">
        <f t="shared" si="144"/>
        <v/>
      </c>
      <c r="P322" s="33" t="str">
        <f t="shared" si="145"/>
        <v/>
      </c>
    </row>
    <row r="323" spans="12:16" x14ac:dyDescent="0.45">
      <c r="L323" s="29" t="str">
        <f t="shared" si="141"/>
        <v/>
      </c>
      <c r="M323" s="29" t="str">
        <f t="shared" si="142"/>
        <v/>
      </c>
      <c r="N323" s="29" t="str">
        <f t="shared" si="143"/>
        <v/>
      </c>
      <c r="O323" s="29" t="str">
        <f t="shared" si="144"/>
        <v/>
      </c>
      <c r="P323" s="33" t="str">
        <f t="shared" si="145"/>
        <v/>
      </c>
    </row>
    <row r="324" spans="12:16" x14ac:dyDescent="0.45">
      <c r="L324" s="29" t="str">
        <f t="shared" si="141"/>
        <v/>
      </c>
      <c r="M324" s="29" t="str">
        <f t="shared" si="142"/>
        <v/>
      </c>
      <c r="N324" s="29" t="str">
        <f t="shared" si="143"/>
        <v/>
      </c>
      <c r="O324" s="29" t="str">
        <f t="shared" si="144"/>
        <v/>
      </c>
      <c r="P324" s="33" t="str">
        <f t="shared" si="145"/>
        <v/>
      </c>
    </row>
    <row r="325" spans="12:16" x14ac:dyDescent="0.45">
      <c r="L325" s="29" t="str">
        <f t="shared" si="141"/>
        <v/>
      </c>
      <c r="M325" s="29" t="str">
        <f t="shared" si="142"/>
        <v/>
      </c>
      <c r="N325" s="29" t="str">
        <f t="shared" si="143"/>
        <v/>
      </c>
      <c r="O325" s="29" t="str">
        <f t="shared" si="144"/>
        <v/>
      </c>
      <c r="P325" s="33" t="str">
        <f t="shared" si="145"/>
        <v/>
      </c>
    </row>
    <row r="326" spans="12:16" x14ac:dyDescent="0.45">
      <c r="L326" s="29" t="str">
        <f t="shared" ref="L326:L389" si="146">IF(G326="Y", (P326*E326),(""))</f>
        <v/>
      </c>
      <c r="M326" s="29" t="str">
        <f t="shared" ref="M326:M389" si="147">IF(G326="Y", (L326*2),(""))</f>
        <v/>
      </c>
      <c r="N326" s="29" t="str">
        <f t="shared" ref="N326:N389" si="148">IF(G326="Y", (L326*3),(""))</f>
        <v/>
      </c>
      <c r="O326" s="29" t="str">
        <f t="shared" ref="O326:O389" si="149">IF(G326="Y", (L326*4),(""))</f>
        <v/>
      </c>
      <c r="P326" s="33" t="str">
        <f t="shared" ref="P326:P389" si="150">IF(Q326&gt;0,((AcctSize/Q326)/H326),(""))</f>
        <v/>
      </c>
    </row>
    <row r="327" spans="12:16" x14ac:dyDescent="0.45">
      <c r="L327" s="29" t="str">
        <f t="shared" si="146"/>
        <v/>
      </c>
      <c r="M327" s="29" t="str">
        <f t="shared" si="147"/>
        <v/>
      </c>
      <c r="N327" s="29" t="str">
        <f t="shared" si="148"/>
        <v/>
      </c>
      <c r="O327" s="29" t="str">
        <f t="shared" si="149"/>
        <v/>
      </c>
      <c r="P327" s="33" t="str">
        <f t="shared" si="150"/>
        <v/>
      </c>
    </row>
    <row r="328" spans="12:16" x14ac:dyDescent="0.45">
      <c r="L328" s="29" t="str">
        <f t="shared" si="146"/>
        <v/>
      </c>
      <c r="M328" s="29" t="str">
        <f t="shared" si="147"/>
        <v/>
      </c>
      <c r="N328" s="29" t="str">
        <f t="shared" si="148"/>
        <v/>
      </c>
      <c r="O328" s="29" t="str">
        <f t="shared" si="149"/>
        <v/>
      </c>
      <c r="P328" s="33" t="str">
        <f t="shared" si="150"/>
        <v/>
      </c>
    </row>
    <row r="329" spans="12:16" x14ac:dyDescent="0.45">
      <c r="L329" s="29" t="str">
        <f t="shared" si="146"/>
        <v/>
      </c>
      <c r="M329" s="29" t="str">
        <f t="shared" si="147"/>
        <v/>
      </c>
      <c r="N329" s="29" t="str">
        <f t="shared" si="148"/>
        <v/>
      </c>
      <c r="O329" s="29" t="str">
        <f t="shared" si="149"/>
        <v/>
      </c>
      <c r="P329" s="33" t="str">
        <f t="shared" si="150"/>
        <v/>
      </c>
    </row>
    <row r="330" spans="12:16" x14ac:dyDescent="0.45">
      <c r="L330" s="29" t="str">
        <f t="shared" si="146"/>
        <v/>
      </c>
      <c r="M330" s="29" t="str">
        <f t="shared" si="147"/>
        <v/>
      </c>
      <c r="N330" s="29" t="str">
        <f t="shared" si="148"/>
        <v/>
      </c>
      <c r="O330" s="29" t="str">
        <f t="shared" si="149"/>
        <v/>
      </c>
      <c r="P330" s="33" t="str">
        <f t="shared" si="150"/>
        <v/>
      </c>
    </row>
    <row r="331" spans="12:16" x14ac:dyDescent="0.45">
      <c r="L331" s="29" t="str">
        <f t="shared" si="146"/>
        <v/>
      </c>
      <c r="M331" s="29" t="str">
        <f t="shared" si="147"/>
        <v/>
      </c>
      <c r="N331" s="29" t="str">
        <f t="shared" si="148"/>
        <v/>
      </c>
      <c r="O331" s="29" t="str">
        <f t="shared" si="149"/>
        <v/>
      </c>
      <c r="P331" s="33" t="str">
        <f t="shared" si="150"/>
        <v/>
      </c>
    </row>
    <row r="332" spans="12:16" x14ac:dyDescent="0.45">
      <c r="L332" s="29" t="str">
        <f t="shared" si="146"/>
        <v/>
      </c>
      <c r="M332" s="29" t="str">
        <f t="shared" si="147"/>
        <v/>
      </c>
      <c r="N332" s="29" t="str">
        <f t="shared" si="148"/>
        <v/>
      </c>
      <c r="O332" s="29" t="str">
        <f t="shared" si="149"/>
        <v/>
      </c>
      <c r="P332" s="33" t="str">
        <f t="shared" si="150"/>
        <v/>
      </c>
    </row>
    <row r="333" spans="12:16" x14ac:dyDescent="0.45">
      <c r="L333" s="29" t="str">
        <f t="shared" si="146"/>
        <v/>
      </c>
      <c r="M333" s="29" t="str">
        <f t="shared" si="147"/>
        <v/>
      </c>
      <c r="N333" s="29" t="str">
        <f t="shared" si="148"/>
        <v/>
      </c>
      <c r="O333" s="29" t="str">
        <f t="shared" si="149"/>
        <v/>
      </c>
      <c r="P333" s="33" t="str">
        <f t="shared" si="150"/>
        <v/>
      </c>
    </row>
    <row r="334" spans="12:16" x14ac:dyDescent="0.45">
      <c r="L334" s="29" t="str">
        <f t="shared" si="146"/>
        <v/>
      </c>
      <c r="M334" s="29" t="str">
        <f t="shared" si="147"/>
        <v/>
      </c>
      <c r="N334" s="29" t="str">
        <f t="shared" si="148"/>
        <v/>
      </c>
      <c r="O334" s="29" t="str">
        <f t="shared" si="149"/>
        <v/>
      </c>
      <c r="P334" s="33" t="str">
        <f t="shared" si="150"/>
        <v/>
      </c>
    </row>
    <row r="335" spans="12:16" x14ac:dyDescent="0.45">
      <c r="L335" s="29" t="str">
        <f t="shared" si="146"/>
        <v/>
      </c>
      <c r="M335" s="29" t="str">
        <f t="shared" si="147"/>
        <v/>
      </c>
      <c r="N335" s="29" t="str">
        <f t="shared" si="148"/>
        <v/>
      </c>
      <c r="O335" s="29" t="str">
        <f t="shared" si="149"/>
        <v/>
      </c>
      <c r="P335" s="33" t="str">
        <f t="shared" si="150"/>
        <v/>
      </c>
    </row>
    <row r="336" spans="12:16" x14ac:dyDescent="0.45">
      <c r="L336" s="29" t="str">
        <f t="shared" si="146"/>
        <v/>
      </c>
      <c r="M336" s="29" t="str">
        <f t="shared" si="147"/>
        <v/>
      </c>
      <c r="N336" s="29" t="str">
        <f t="shared" si="148"/>
        <v/>
      </c>
      <c r="O336" s="29" t="str">
        <f t="shared" si="149"/>
        <v/>
      </c>
      <c r="P336" s="33" t="str">
        <f t="shared" si="150"/>
        <v/>
      </c>
    </row>
    <row r="337" spans="12:16" x14ac:dyDescent="0.45">
      <c r="L337" s="29" t="str">
        <f t="shared" si="146"/>
        <v/>
      </c>
      <c r="M337" s="29" t="str">
        <f t="shared" si="147"/>
        <v/>
      </c>
      <c r="N337" s="29" t="str">
        <f t="shared" si="148"/>
        <v/>
      </c>
      <c r="O337" s="29" t="str">
        <f t="shared" si="149"/>
        <v/>
      </c>
      <c r="P337" s="33" t="str">
        <f t="shared" si="150"/>
        <v/>
      </c>
    </row>
    <row r="338" spans="12:16" x14ac:dyDescent="0.45">
      <c r="L338" s="29" t="str">
        <f t="shared" si="146"/>
        <v/>
      </c>
      <c r="M338" s="29" t="str">
        <f t="shared" si="147"/>
        <v/>
      </c>
      <c r="N338" s="29" t="str">
        <f t="shared" si="148"/>
        <v/>
      </c>
      <c r="O338" s="29" t="str">
        <f t="shared" si="149"/>
        <v/>
      </c>
      <c r="P338" s="33" t="str">
        <f t="shared" si="150"/>
        <v/>
      </c>
    </row>
    <row r="339" spans="12:16" x14ac:dyDescent="0.45">
      <c r="L339" s="29" t="str">
        <f t="shared" si="146"/>
        <v/>
      </c>
      <c r="M339" s="29" t="str">
        <f t="shared" si="147"/>
        <v/>
      </c>
      <c r="N339" s="29" t="str">
        <f t="shared" si="148"/>
        <v/>
      </c>
      <c r="O339" s="29" t="str">
        <f t="shared" si="149"/>
        <v/>
      </c>
      <c r="P339" s="33" t="str">
        <f t="shared" si="150"/>
        <v/>
      </c>
    </row>
    <row r="340" spans="12:16" x14ac:dyDescent="0.45">
      <c r="L340" s="29" t="str">
        <f t="shared" si="146"/>
        <v/>
      </c>
      <c r="M340" s="29" t="str">
        <f t="shared" si="147"/>
        <v/>
      </c>
      <c r="N340" s="29" t="str">
        <f t="shared" si="148"/>
        <v/>
      </c>
      <c r="O340" s="29" t="str">
        <f t="shared" si="149"/>
        <v/>
      </c>
      <c r="P340" s="33" t="str">
        <f t="shared" si="150"/>
        <v/>
      </c>
    </row>
    <row r="341" spans="12:16" x14ac:dyDescent="0.45">
      <c r="L341" s="29" t="str">
        <f t="shared" si="146"/>
        <v/>
      </c>
      <c r="M341" s="29" t="str">
        <f t="shared" si="147"/>
        <v/>
      </c>
      <c r="N341" s="29" t="str">
        <f t="shared" si="148"/>
        <v/>
      </c>
      <c r="O341" s="29" t="str">
        <f t="shared" si="149"/>
        <v/>
      </c>
      <c r="P341" s="33" t="str">
        <f t="shared" si="150"/>
        <v/>
      </c>
    </row>
    <row r="342" spans="12:16" x14ac:dyDescent="0.45">
      <c r="L342" s="29" t="str">
        <f t="shared" si="146"/>
        <v/>
      </c>
      <c r="M342" s="29" t="str">
        <f t="shared" si="147"/>
        <v/>
      </c>
      <c r="N342" s="29" t="str">
        <f t="shared" si="148"/>
        <v/>
      </c>
      <c r="O342" s="29" t="str">
        <f t="shared" si="149"/>
        <v/>
      </c>
      <c r="P342" s="33" t="str">
        <f t="shared" si="150"/>
        <v/>
      </c>
    </row>
    <row r="343" spans="12:16" x14ac:dyDescent="0.45">
      <c r="L343" s="29" t="str">
        <f t="shared" si="146"/>
        <v/>
      </c>
      <c r="M343" s="29" t="str">
        <f t="shared" si="147"/>
        <v/>
      </c>
      <c r="N343" s="29" t="str">
        <f t="shared" si="148"/>
        <v/>
      </c>
      <c r="O343" s="29" t="str">
        <f t="shared" si="149"/>
        <v/>
      </c>
      <c r="P343" s="33" t="str">
        <f t="shared" si="150"/>
        <v/>
      </c>
    </row>
    <row r="344" spans="12:16" x14ac:dyDescent="0.45">
      <c r="L344" s="29" t="str">
        <f t="shared" si="146"/>
        <v/>
      </c>
      <c r="M344" s="29" t="str">
        <f t="shared" si="147"/>
        <v/>
      </c>
      <c r="N344" s="29" t="str">
        <f t="shared" si="148"/>
        <v/>
      </c>
      <c r="O344" s="29" t="str">
        <f t="shared" si="149"/>
        <v/>
      </c>
      <c r="P344" s="33" t="str">
        <f t="shared" si="150"/>
        <v/>
      </c>
    </row>
    <row r="345" spans="12:16" x14ac:dyDescent="0.45">
      <c r="L345" s="29" t="str">
        <f t="shared" si="146"/>
        <v/>
      </c>
      <c r="M345" s="29" t="str">
        <f t="shared" si="147"/>
        <v/>
      </c>
      <c r="N345" s="29" t="str">
        <f t="shared" si="148"/>
        <v/>
      </c>
      <c r="O345" s="29" t="str">
        <f t="shared" si="149"/>
        <v/>
      </c>
      <c r="P345" s="33" t="str">
        <f t="shared" si="150"/>
        <v/>
      </c>
    </row>
    <row r="346" spans="12:16" x14ac:dyDescent="0.45">
      <c r="L346" s="29" t="str">
        <f t="shared" si="146"/>
        <v/>
      </c>
      <c r="M346" s="29" t="str">
        <f t="shared" si="147"/>
        <v/>
      </c>
      <c r="N346" s="29" t="str">
        <f t="shared" si="148"/>
        <v/>
      </c>
      <c r="O346" s="29" t="str">
        <f t="shared" si="149"/>
        <v/>
      </c>
      <c r="P346" s="33" t="str">
        <f t="shared" si="150"/>
        <v/>
      </c>
    </row>
    <row r="347" spans="12:16" x14ac:dyDescent="0.45">
      <c r="L347" s="29" t="str">
        <f t="shared" si="146"/>
        <v/>
      </c>
      <c r="M347" s="29" t="str">
        <f t="shared" si="147"/>
        <v/>
      </c>
      <c r="N347" s="29" t="str">
        <f t="shared" si="148"/>
        <v/>
      </c>
      <c r="O347" s="29" t="str">
        <f t="shared" si="149"/>
        <v/>
      </c>
      <c r="P347" s="33" t="str">
        <f t="shared" si="150"/>
        <v/>
      </c>
    </row>
    <row r="348" spans="12:16" x14ac:dyDescent="0.45">
      <c r="L348" s="29" t="str">
        <f t="shared" si="146"/>
        <v/>
      </c>
      <c r="M348" s="29" t="str">
        <f t="shared" si="147"/>
        <v/>
      </c>
      <c r="N348" s="29" t="str">
        <f t="shared" si="148"/>
        <v/>
      </c>
      <c r="O348" s="29" t="str">
        <f t="shared" si="149"/>
        <v/>
      </c>
      <c r="P348" s="33" t="str">
        <f t="shared" si="150"/>
        <v/>
      </c>
    </row>
    <row r="349" spans="12:16" x14ac:dyDescent="0.45">
      <c r="L349" s="29" t="str">
        <f t="shared" si="146"/>
        <v/>
      </c>
      <c r="M349" s="29" t="str">
        <f t="shared" si="147"/>
        <v/>
      </c>
      <c r="N349" s="29" t="str">
        <f t="shared" si="148"/>
        <v/>
      </c>
      <c r="O349" s="29" t="str">
        <f t="shared" si="149"/>
        <v/>
      </c>
      <c r="P349" s="33" t="str">
        <f t="shared" si="150"/>
        <v/>
      </c>
    </row>
    <row r="350" spans="12:16" x14ac:dyDescent="0.45">
      <c r="L350" s="29" t="str">
        <f t="shared" si="146"/>
        <v/>
      </c>
      <c r="M350" s="29" t="str">
        <f t="shared" si="147"/>
        <v/>
      </c>
      <c r="N350" s="29" t="str">
        <f t="shared" si="148"/>
        <v/>
      </c>
      <c r="O350" s="29" t="str">
        <f t="shared" si="149"/>
        <v/>
      </c>
      <c r="P350" s="33" t="str">
        <f t="shared" si="150"/>
        <v/>
      </c>
    </row>
    <row r="351" spans="12:16" x14ac:dyDescent="0.45">
      <c r="L351" s="29" t="str">
        <f t="shared" si="146"/>
        <v/>
      </c>
      <c r="M351" s="29" t="str">
        <f t="shared" si="147"/>
        <v/>
      </c>
      <c r="N351" s="29" t="str">
        <f t="shared" si="148"/>
        <v/>
      </c>
      <c r="O351" s="29" t="str">
        <f t="shared" si="149"/>
        <v/>
      </c>
      <c r="P351" s="33" t="str">
        <f t="shared" si="150"/>
        <v/>
      </c>
    </row>
    <row r="352" spans="12:16" x14ac:dyDescent="0.45">
      <c r="L352" s="29" t="str">
        <f t="shared" si="146"/>
        <v/>
      </c>
      <c r="M352" s="29" t="str">
        <f t="shared" si="147"/>
        <v/>
      </c>
      <c r="N352" s="29" t="str">
        <f t="shared" si="148"/>
        <v/>
      </c>
      <c r="O352" s="29" t="str">
        <f t="shared" si="149"/>
        <v/>
      </c>
      <c r="P352" s="33" t="str">
        <f t="shared" si="150"/>
        <v/>
      </c>
    </row>
    <row r="353" spans="12:16" x14ac:dyDescent="0.45">
      <c r="L353" s="29" t="str">
        <f t="shared" si="146"/>
        <v/>
      </c>
      <c r="M353" s="29" t="str">
        <f t="shared" si="147"/>
        <v/>
      </c>
      <c r="N353" s="29" t="str">
        <f t="shared" si="148"/>
        <v/>
      </c>
      <c r="O353" s="29" t="str">
        <f t="shared" si="149"/>
        <v/>
      </c>
      <c r="P353" s="33" t="str">
        <f t="shared" si="150"/>
        <v/>
      </c>
    </row>
    <row r="354" spans="12:16" x14ac:dyDescent="0.45">
      <c r="L354" s="29" t="str">
        <f t="shared" si="146"/>
        <v/>
      </c>
      <c r="M354" s="29" t="str">
        <f t="shared" si="147"/>
        <v/>
      </c>
      <c r="N354" s="29" t="str">
        <f t="shared" si="148"/>
        <v/>
      </c>
      <c r="O354" s="29" t="str">
        <f t="shared" si="149"/>
        <v/>
      </c>
      <c r="P354" s="33" t="str">
        <f t="shared" si="150"/>
        <v/>
      </c>
    </row>
    <row r="355" spans="12:16" x14ac:dyDescent="0.45">
      <c r="L355" s="29" t="str">
        <f t="shared" si="146"/>
        <v/>
      </c>
      <c r="M355" s="29" t="str">
        <f t="shared" si="147"/>
        <v/>
      </c>
      <c r="N355" s="29" t="str">
        <f t="shared" si="148"/>
        <v/>
      </c>
      <c r="O355" s="29" t="str">
        <f t="shared" si="149"/>
        <v/>
      </c>
      <c r="P355" s="33" t="str">
        <f t="shared" si="150"/>
        <v/>
      </c>
    </row>
    <row r="356" spans="12:16" x14ac:dyDescent="0.45">
      <c r="L356" s="29" t="str">
        <f t="shared" si="146"/>
        <v/>
      </c>
      <c r="M356" s="29" t="str">
        <f t="shared" si="147"/>
        <v/>
      </c>
      <c r="N356" s="29" t="str">
        <f t="shared" si="148"/>
        <v/>
      </c>
      <c r="O356" s="29" t="str">
        <f t="shared" si="149"/>
        <v/>
      </c>
      <c r="P356" s="33" t="str">
        <f t="shared" si="150"/>
        <v/>
      </c>
    </row>
    <row r="357" spans="12:16" x14ac:dyDescent="0.45">
      <c r="L357" s="29" t="str">
        <f t="shared" si="146"/>
        <v/>
      </c>
      <c r="M357" s="29" t="str">
        <f t="shared" si="147"/>
        <v/>
      </c>
      <c r="N357" s="29" t="str">
        <f t="shared" si="148"/>
        <v/>
      </c>
      <c r="O357" s="29" t="str">
        <f t="shared" si="149"/>
        <v/>
      </c>
      <c r="P357" s="33" t="str">
        <f t="shared" si="150"/>
        <v/>
      </c>
    </row>
    <row r="358" spans="12:16" x14ac:dyDescent="0.45">
      <c r="L358" s="29" t="str">
        <f t="shared" si="146"/>
        <v/>
      </c>
      <c r="M358" s="29" t="str">
        <f t="shared" si="147"/>
        <v/>
      </c>
      <c r="N358" s="29" t="str">
        <f t="shared" si="148"/>
        <v/>
      </c>
      <c r="O358" s="29" t="str">
        <f t="shared" si="149"/>
        <v/>
      </c>
      <c r="P358" s="33" t="str">
        <f t="shared" si="150"/>
        <v/>
      </c>
    </row>
    <row r="359" spans="12:16" x14ac:dyDescent="0.45">
      <c r="L359" s="29" t="str">
        <f t="shared" si="146"/>
        <v/>
      </c>
      <c r="M359" s="29" t="str">
        <f t="shared" si="147"/>
        <v/>
      </c>
      <c r="N359" s="29" t="str">
        <f t="shared" si="148"/>
        <v/>
      </c>
      <c r="O359" s="29" t="str">
        <f t="shared" si="149"/>
        <v/>
      </c>
      <c r="P359" s="33" t="str">
        <f t="shared" si="150"/>
        <v/>
      </c>
    </row>
    <row r="360" spans="12:16" x14ac:dyDescent="0.45">
      <c r="L360" s="29" t="str">
        <f t="shared" si="146"/>
        <v/>
      </c>
      <c r="M360" s="29" t="str">
        <f t="shared" si="147"/>
        <v/>
      </c>
      <c r="N360" s="29" t="str">
        <f t="shared" si="148"/>
        <v/>
      </c>
      <c r="O360" s="29" t="str">
        <f t="shared" si="149"/>
        <v/>
      </c>
      <c r="P360" s="33" t="str">
        <f t="shared" si="150"/>
        <v/>
      </c>
    </row>
    <row r="361" spans="12:16" x14ac:dyDescent="0.45">
      <c r="L361" s="29" t="str">
        <f t="shared" si="146"/>
        <v/>
      </c>
      <c r="M361" s="29" t="str">
        <f t="shared" si="147"/>
        <v/>
      </c>
      <c r="N361" s="29" t="str">
        <f t="shared" si="148"/>
        <v/>
      </c>
      <c r="O361" s="29" t="str">
        <f t="shared" si="149"/>
        <v/>
      </c>
      <c r="P361" s="33" t="str">
        <f t="shared" si="150"/>
        <v/>
      </c>
    </row>
    <row r="362" spans="12:16" x14ac:dyDescent="0.45">
      <c r="L362" s="29" t="str">
        <f t="shared" si="146"/>
        <v/>
      </c>
      <c r="M362" s="29" t="str">
        <f t="shared" si="147"/>
        <v/>
      </c>
      <c r="N362" s="29" t="str">
        <f t="shared" si="148"/>
        <v/>
      </c>
      <c r="O362" s="29" t="str">
        <f t="shared" si="149"/>
        <v/>
      </c>
      <c r="P362" s="33" t="str">
        <f t="shared" si="150"/>
        <v/>
      </c>
    </row>
    <row r="363" spans="12:16" x14ac:dyDescent="0.45">
      <c r="L363" s="29" t="str">
        <f t="shared" si="146"/>
        <v/>
      </c>
      <c r="M363" s="29" t="str">
        <f t="shared" si="147"/>
        <v/>
      </c>
      <c r="N363" s="29" t="str">
        <f t="shared" si="148"/>
        <v/>
      </c>
      <c r="O363" s="29" t="str">
        <f t="shared" si="149"/>
        <v/>
      </c>
      <c r="P363" s="33" t="str">
        <f t="shared" si="150"/>
        <v/>
      </c>
    </row>
    <row r="364" spans="12:16" x14ac:dyDescent="0.45">
      <c r="L364" s="29" t="str">
        <f t="shared" si="146"/>
        <v/>
      </c>
      <c r="M364" s="29" t="str">
        <f t="shared" si="147"/>
        <v/>
      </c>
      <c r="N364" s="29" t="str">
        <f t="shared" si="148"/>
        <v/>
      </c>
      <c r="O364" s="29" t="str">
        <f t="shared" si="149"/>
        <v/>
      </c>
      <c r="P364" s="33" t="str">
        <f t="shared" si="150"/>
        <v/>
      </c>
    </row>
    <row r="365" spans="12:16" x14ac:dyDescent="0.45">
      <c r="L365" s="29" t="str">
        <f t="shared" si="146"/>
        <v/>
      </c>
      <c r="M365" s="29" t="str">
        <f t="shared" si="147"/>
        <v/>
      </c>
      <c r="N365" s="29" t="str">
        <f t="shared" si="148"/>
        <v/>
      </c>
      <c r="O365" s="29" t="str">
        <f t="shared" si="149"/>
        <v/>
      </c>
      <c r="P365" s="33" t="str">
        <f t="shared" si="150"/>
        <v/>
      </c>
    </row>
    <row r="366" spans="12:16" x14ac:dyDescent="0.45">
      <c r="L366" s="29" t="str">
        <f t="shared" si="146"/>
        <v/>
      </c>
      <c r="M366" s="29" t="str">
        <f t="shared" si="147"/>
        <v/>
      </c>
      <c r="N366" s="29" t="str">
        <f t="shared" si="148"/>
        <v/>
      </c>
      <c r="O366" s="29" t="str">
        <f t="shared" si="149"/>
        <v/>
      </c>
      <c r="P366" s="33" t="str">
        <f t="shared" si="150"/>
        <v/>
      </c>
    </row>
    <row r="367" spans="12:16" x14ac:dyDescent="0.45">
      <c r="L367" s="29" t="str">
        <f t="shared" si="146"/>
        <v/>
      </c>
      <c r="M367" s="29" t="str">
        <f t="shared" si="147"/>
        <v/>
      </c>
      <c r="N367" s="29" t="str">
        <f t="shared" si="148"/>
        <v/>
      </c>
      <c r="O367" s="29" t="str">
        <f t="shared" si="149"/>
        <v/>
      </c>
      <c r="P367" s="33" t="str">
        <f t="shared" si="150"/>
        <v/>
      </c>
    </row>
    <row r="368" spans="12:16" x14ac:dyDescent="0.45">
      <c r="L368" s="29" t="str">
        <f t="shared" si="146"/>
        <v/>
      </c>
      <c r="M368" s="29" t="str">
        <f t="shared" si="147"/>
        <v/>
      </c>
      <c r="N368" s="29" t="str">
        <f t="shared" si="148"/>
        <v/>
      </c>
      <c r="O368" s="29" t="str">
        <f t="shared" si="149"/>
        <v/>
      </c>
      <c r="P368" s="33" t="str">
        <f t="shared" si="150"/>
        <v/>
      </c>
    </row>
    <row r="369" spans="12:16" x14ac:dyDescent="0.45">
      <c r="L369" s="29" t="str">
        <f t="shared" si="146"/>
        <v/>
      </c>
      <c r="M369" s="29" t="str">
        <f t="shared" si="147"/>
        <v/>
      </c>
      <c r="N369" s="29" t="str">
        <f t="shared" si="148"/>
        <v/>
      </c>
      <c r="O369" s="29" t="str">
        <f t="shared" si="149"/>
        <v/>
      </c>
      <c r="P369" s="33" t="str">
        <f t="shared" si="150"/>
        <v/>
      </c>
    </row>
    <row r="370" spans="12:16" x14ac:dyDescent="0.45">
      <c r="L370" s="29" t="str">
        <f t="shared" si="146"/>
        <v/>
      </c>
      <c r="M370" s="29" t="str">
        <f t="shared" si="147"/>
        <v/>
      </c>
      <c r="N370" s="29" t="str">
        <f t="shared" si="148"/>
        <v/>
      </c>
      <c r="O370" s="29" t="str">
        <f t="shared" si="149"/>
        <v/>
      </c>
      <c r="P370" s="33" t="str">
        <f t="shared" si="150"/>
        <v/>
      </c>
    </row>
    <row r="371" spans="12:16" x14ac:dyDescent="0.45">
      <c r="L371" s="29" t="str">
        <f t="shared" si="146"/>
        <v/>
      </c>
      <c r="M371" s="29" t="str">
        <f t="shared" si="147"/>
        <v/>
      </c>
      <c r="N371" s="29" t="str">
        <f t="shared" si="148"/>
        <v/>
      </c>
      <c r="O371" s="29" t="str">
        <f t="shared" si="149"/>
        <v/>
      </c>
      <c r="P371" s="33" t="str">
        <f t="shared" si="150"/>
        <v/>
      </c>
    </row>
    <row r="372" spans="12:16" x14ac:dyDescent="0.45">
      <c r="L372" s="29" t="str">
        <f t="shared" si="146"/>
        <v/>
      </c>
      <c r="M372" s="29" t="str">
        <f t="shared" si="147"/>
        <v/>
      </c>
      <c r="N372" s="29" t="str">
        <f t="shared" si="148"/>
        <v/>
      </c>
      <c r="O372" s="29" t="str">
        <f t="shared" si="149"/>
        <v/>
      </c>
      <c r="P372" s="33" t="str">
        <f t="shared" si="150"/>
        <v/>
      </c>
    </row>
    <row r="373" spans="12:16" x14ac:dyDescent="0.45">
      <c r="L373" s="29" t="str">
        <f t="shared" si="146"/>
        <v/>
      </c>
      <c r="M373" s="29" t="str">
        <f t="shared" si="147"/>
        <v/>
      </c>
      <c r="N373" s="29" t="str">
        <f t="shared" si="148"/>
        <v/>
      </c>
      <c r="O373" s="29" t="str">
        <f t="shared" si="149"/>
        <v/>
      </c>
      <c r="P373" s="33" t="str">
        <f t="shared" si="150"/>
        <v/>
      </c>
    </row>
    <row r="374" spans="12:16" x14ac:dyDescent="0.45">
      <c r="L374" s="29" t="str">
        <f t="shared" si="146"/>
        <v/>
      </c>
      <c r="M374" s="29" t="str">
        <f t="shared" si="147"/>
        <v/>
      </c>
      <c r="N374" s="29" t="str">
        <f t="shared" si="148"/>
        <v/>
      </c>
      <c r="O374" s="29" t="str">
        <f t="shared" si="149"/>
        <v/>
      </c>
      <c r="P374" s="33" t="str">
        <f t="shared" si="150"/>
        <v/>
      </c>
    </row>
    <row r="375" spans="12:16" x14ac:dyDescent="0.45">
      <c r="L375" s="29" t="str">
        <f t="shared" si="146"/>
        <v/>
      </c>
      <c r="M375" s="29" t="str">
        <f t="shared" si="147"/>
        <v/>
      </c>
      <c r="N375" s="29" t="str">
        <f t="shared" si="148"/>
        <v/>
      </c>
      <c r="O375" s="29" t="str">
        <f t="shared" si="149"/>
        <v/>
      </c>
      <c r="P375" s="33" t="str">
        <f t="shared" si="150"/>
        <v/>
      </c>
    </row>
    <row r="376" spans="12:16" x14ac:dyDescent="0.45">
      <c r="L376" s="29" t="str">
        <f t="shared" si="146"/>
        <v/>
      </c>
      <c r="M376" s="29" t="str">
        <f t="shared" si="147"/>
        <v/>
      </c>
      <c r="N376" s="29" t="str">
        <f t="shared" si="148"/>
        <v/>
      </c>
      <c r="O376" s="29" t="str">
        <f t="shared" si="149"/>
        <v/>
      </c>
      <c r="P376" s="33" t="str">
        <f t="shared" si="150"/>
        <v/>
      </c>
    </row>
    <row r="377" spans="12:16" x14ac:dyDescent="0.45">
      <c r="L377" s="29" t="str">
        <f t="shared" si="146"/>
        <v/>
      </c>
      <c r="M377" s="29" t="str">
        <f t="shared" si="147"/>
        <v/>
      </c>
      <c r="N377" s="29" t="str">
        <f t="shared" si="148"/>
        <v/>
      </c>
      <c r="O377" s="29" t="str">
        <f t="shared" si="149"/>
        <v/>
      </c>
      <c r="P377" s="33" t="str">
        <f t="shared" si="150"/>
        <v/>
      </c>
    </row>
    <row r="378" spans="12:16" x14ac:dyDescent="0.45">
      <c r="L378" s="29" t="str">
        <f t="shared" si="146"/>
        <v/>
      </c>
      <c r="M378" s="29" t="str">
        <f t="shared" si="147"/>
        <v/>
      </c>
      <c r="N378" s="29" t="str">
        <f t="shared" si="148"/>
        <v/>
      </c>
      <c r="O378" s="29" t="str">
        <f t="shared" si="149"/>
        <v/>
      </c>
      <c r="P378" s="33" t="str">
        <f t="shared" si="150"/>
        <v/>
      </c>
    </row>
    <row r="379" spans="12:16" x14ac:dyDescent="0.45">
      <c r="L379" s="29" t="str">
        <f t="shared" si="146"/>
        <v/>
      </c>
      <c r="M379" s="29" t="str">
        <f t="shared" si="147"/>
        <v/>
      </c>
      <c r="N379" s="29" t="str">
        <f t="shared" si="148"/>
        <v/>
      </c>
      <c r="O379" s="29" t="str">
        <f t="shared" si="149"/>
        <v/>
      </c>
      <c r="P379" s="33" t="str">
        <f t="shared" si="150"/>
        <v/>
      </c>
    </row>
    <row r="380" spans="12:16" x14ac:dyDescent="0.45">
      <c r="L380" s="29" t="str">
        <f t="shared" si="146"/>
        <v/>
      </c>
      <c r="M380" s="29" t="str">
        <f t="shared" si="147"/>
        <v/>
      </c>
      <c r="N380" s="29" t="str">
        <f t="shared" si="148"/>
        <v/>
      </c>
      <c r="O380" s="29" t="str">
        <f t="shared" si="149"/>
        <v/>
      </c>
      <c r="P380" s="33" t="str">
        <f t="shared" si="150"/>
        <v/>
      </c>
    </row>
    <row r="381" spans="12:16" x14ac:dyDescent="0.45">
      <c r="L381" s="29" t="str">
        <f t="shared" si="146"/>
        <v/>
      </c>
      <c r="M381" s="29" t="str">
        <f t="shared" si="147"/>
        <v/>
      </c>
      <c r="N381" s="29" t="str">
        <f t="shared" si="148"/>
        <v/>
      </c>
      <c r="O381" s="29" t="str">
        <f t="shared" si="149"/>
        <v/>
      </c>
      <c r="P381" s="33" t="str">
        <f t="shared" si="150"/>
        <v/>
      </c>
    </row>
    <row r="382" spans="12:16" x14ac:dyDescent="0.45">
      <c r="L382" s="29" t="str">
        <f t="shared" si="146"/>
        <v/>
      </c>
      <c r="M382" s="29" t="str">
        <f t="shared" si="147"/>
        <v/>
      </c>
      <c r="N382" s="29" t="str">
        <f t="shared" si="148"/>
        <v/>
      </c>
      <c r="O382" s="29" t="str">
        <f t="shared" si="149"/>
        <v/>
      </c>
      <c r="P382" s="33" t="str">
        <f t="shared" si="150"/>
        <v/>
      </c>
    </row>
    <row r="383" spans="12:16" x14ac:dyDescent="0.45">
      <c r="L383" s="29" t="str">
        <f t="shared" si="146"/>
        <v/>
      </c>
      <c r="M383" s="29" t="str">
        <f t="shared" si="147"/>
        <v/>
      </c>
      <c r="N383" s="29" t="str">
        <f t="shared" si="148"/>
        <v/>
      </c>
      <c r="O383" s="29" t="str">
        <f t="shared" si="149"/>
        <v/>
      </c>
      <c r="P383" s="33" t="str">
        <f t="shared" si="150"/>
        <v/>
      </c>
    </row>
    <row r="384" spans="12:16" x14ac:dyDescent="0.45">
      <c r="L384" s="29" t="str">
        <f t="shared" si="146"/>
        <v/>
      </c>
      <c r="M384" s="29" t="str">
        <f t="shared" si="147"/>
        <v/>
      </c>
      <c r="N384" s="29" t="str">
        <f t="shared" si="148"/>
        <v/>
      </c>
      <c r="O384" s="29" t="str">
        <f t="shared" si="149"/>
        <v/>
      </c>
      <c r="P384" s="33" t="str">
        <f t="shared" si="150"/>
        <v/>
      </c>
    </row>
    <row r="385" spans="12:16" x14ac:dyDescent="0.45">
      <c r="L385" s="29" t="str">
        <f t="shared" si="146"/>
        <v/>
      </c>
      <c r="M385" s="29" t="str">
        <f t="shared" si="147"/>
        <v/>
      </c>
      <c r="N385" s="29" t="str">
        <f t="shared" si="148"/>
        <v/>
      </c>
      <c r="O385" s="29" t="str">
        <f t="shared" si="149"/>
        <v/>
      </c>
      <c r="P385" s="33" t="str">
        <f t="shared" si="150"/>
        <v/>
      </c>
    </row>
    <row r="386" spans="12:16" x14ac:dyDescent="0.45">
      <c r="L386" s="29" t="str">
        <f t="shared" si="146"/>
        <v/>
      </c>
      <c r="M386" s="29" t="str">
        <f t="shared" si="147"/>
        <v/>
      </c>
      <c r="N386" s="29" t="str">
        <f t="shared" si="148"/>
        <v/>
      </c>
      <c r="O386" s="29" t="str">
        <f t="shared" si="149"/>
        <v/>
      </c>
      <c r="P386" s="33" t="str">
        <f t="shared" si="150"/>
        <v/>
      </c>
    </row>
    <row r="387" spans="12:16" x14ac:dyDescent="0.45">
      <c r="L387" s="29" t="str">
        <f t="shared" si="146"/>
        <v/>
      </c>
      <c r="M387" s="29" t="str">
        <f t="shared" si="147"/>
        <v/>
      </c>
      <c r="N387" s="29" t="str">
        <f t="shared" si="148"/>
        <v/>
      </c>
      <c r="O387" s="29" t="str">
        <f t="shared" si="149"/>
        <v/>
      </c>
      <c r="P387" s="33" t="str">
        <f t="shared" si="150"/>
        <v/>
      </c>
    </row>
    <row r="388" spans="12:16" x14ac:dyDescent="0.45">
      <c r="L388" s="29" t="str">
        <f t="shared" si="146"/>
        <v/>
      </c>
      <c r="M388" s="29" t="str">
        <f t="shared" si="147"/>
        <v/>
      </c>
      <c r="N388" s="29" t="str">
        <f t="shared" si="148"/>
        <v/>
      </c>
      <c r="O388" s="29" t="str">
        <f t="shared" si="149"/>
        <v/>
      </c>
      <c r="P388" s="33" t="str">
        <f t="shared" si="150"/>
        <v/>
      </c>
    </row>
    <row r="389" spans="12:16" x14ac:dyDescent="0.45">
      <c r="L389" s="29" t="str">
        <f t="shared" si="146"/>
        <v/>
      </c>
      <c r="M389" s="29" t="str">
        <f t="shared" si="147"/>
        <v/>
      </c>
      <c r="N389" s="29" t="str">
        <f t="shared" si="148"/>
        <v/>
      </c>
      <c r="O389" s="29" t="str">
        <f t="shared" si="149"/>
        <v/>
      </c>
      <c r="P389" s="33" t="str">
        <f t="shared" si="150"/>
        <v/>
      </c>
    </row>
    <row r="390" spans="12:16" x14ac:dyDescent="0.45">
      <c r="L390" s="29" t="str">
        <f t="shared" ref="L390:L453" si="151">IF(G390="Y", (P390*E390),(""))</f>
        <v/>
      </c>
      <c r="M390" s="29" t="str">
        <f t="shared" ref="M390:M453" si="152">IF(G390="Y", (L390*2),(""))</f>
        <v/>
      </c>
      <c r="N390" s="29" t="str">
        <f t="shared" ref="N390:N453" si="153">IF(G390="Y", (L390*3),(""))</f>
        <v/>
      </c>
      <c r="O390" s="29" t="str">
        <f t="shared" ref="O390:O453" si="154">IF(G390="Y", (L390*4),(""))</f>
        <v/>
      </c>
      <c r="P390" s="33" t="str">
        <f t="shared" ref="P390:P453" si="155">IF(Q390&gt;0,((AcctSize/Q390)/H390),(""))</f>
        <v/>
      </c>
    </row>
    <row r="391" spans="12:16" x14ac:dyDescent="0.45">
      <c r="L391" s="29" t="str">
        <f t="shared" si="151"/>
        <v/>
      </c>
      <c r="M391" s="29" t="str">
        <f t="shared" si="152"/>
        <v/>
      </c>
      <c r="N391" s="29" t="str">
        <f t="shared" si="153"/>
        <v/>
      </c>
      <c r="O391" s="29" t="str">
        <f t="shared" si="154"/>
        <v/>
      </c>
      <c r="P391" s="33" t="str">
        <f t="shared" si="155"/>
        <v/>
      </c>
    </row>
    <row r="392" spans="12:16" x14ac:dyDescent="0.45">
      <c r="L392" s="29" t="str">
        <f t="shared" si="151"/>
        <v/>
      </c>
      <c r="M392" s="29" t="str">
        <f t="shared" si="152"/>
        <v/>
      </c>
      <c r="N392" s="29" t="str">
        <f t="shared" si="153"/>
        <v/>
      </c>
      <c r="O392" s="29" t="str">
        <f t="shared" si="154"/>
        <v/>
      </c>
      <c r="P392" s="33" t="str">
        <f t="shared" si="155"/>
        <v/>
      </c>
    </row>
    <row r="393" spans="12:16" x14ac:dyDescent="0.45">
      <c r="L393" s="29" t="str">
        <f t="shared" si="151"/>
        <v/>
      </c>
      <c r="M393" s="29" t="str">
        <f t="shared" si="152"/>
        <v/>
      </c>
      <c r="N393" s="29" t="str">
        <f t="shared" si="153"/>
        <v/>
      </c>
      <c r="O393" s="29" t="str">
        <f t="shared" si="154"/>
        <v/>
      </c>
      <c r="P393" s="33" t="str">
        <f t="shared" si="155"/>
        <v/>
      </c>
    </row>
    <row r="394" spans="12:16" x14ac:dyDescent="0.45">
      <c r="L394" s="29" t="str">
        <f t="shared" si="151"/>
        <v/>
      </c>
      <c r="M394" s="29" t="str">
        <f t="shared" si="152"/>
        <v/>
      </c>
      <c r="N394" s="29" t="str">
        <f t="shared" si="153"/>
        <v/>
      </c>
      <c r="O394" s="29" t="str">
        <f t="shared" si="154"/>
        <v/>
      </c>
      <c r="P394" s="33" t="str">
        <f t="shared" si="155"/>
        <v/>
      </c>
    </row>
    <row r="395" spans="12:16" x14ac:dyDescent="0.45">
      <c r="L395" s="29" t="str">
        <f t="shared" si="151"/>
        <v/>
      </c>
      <c r="M395" s="29" t="str">
        <f t="shared" si="152"/>
        <v/>
      </c>
      <c r="N395" s="29" t="str">
        <f t="shared" si="153"/>
        <v/>
      </c>
      <c r="O395" s="29" t="str">
        <f t="shared" si="154"/>
        <v/>
      </c>
      <c r="P395" s="33" t="str">
        <f t="shared" si="155"/>
        <v/>
      </c>
    </row>
    <row r="396" spans="12:16" x14ac:dyDescent="0.45">
      <c r="L396" s="29" t="str">
        <f t="shared" si="151"/>
        <v/>
      </c>
      <c r="M396" s="29" t="str">
        <f t="shared" si="152"/>
        <v/>
      </c>
      <c r="N396" s="29" t="str">
        <f t="shared" si="153"/>
        <v/>
      </c>
      <c r="O396" s="29" t="str">
        <f t="shared" si="154"/>
        <v/>
      </c>
      <c r="P396" s="33" t="str">
        <f t="shared" si="155"/>
        <v/>
      </c>
    </row>
    <row r="397" spans="12:16" x14ac:dyDescent="0.45">
      <c r="L397" s="29" t="str">
        <f t="shared" si="151"/>
        <v/>
      </c>
      <c r="M397" s="29" t="str">
        <f t="shared" si="152"/>
        <v/>
      </c>
      <c r="N397" s="29" t="str">
        <f t="shared" si="153"/>
        <v/>
      </c>
      <c r="O397" s="29" t="str">
        <f t="shared" si="154"/>
        <v/>
      </c>
      <c r="P397" s="33" t="str">
        <f t="shared" si="155"/>
        <v/>
      </c>
    </row>
    <row r="398" spans="12:16" x14ac:dyDescent="0.45">
      <c r="L398" s="29" t="str">
        <f t="shared" si="151"/>
        <v/>
      </c>
      <c r="M398" s="29" t="str">
        <f t="shared" si="152"/>
        <v/>
      </c>
      <c r="N398" s="29" t="str">
        <f t="shared" si="153"/>
        <v/>
      </c>
      <c r="O398" s="29" t="str">
        <f t="shared" si="154"/>
        <v/>
      </c>
      <c r="P398" s="33" t="str">
        <f t="shared" si="155"/>
        <v/>
      </c>
    </row>
    <row r="399" spans="12:16" x14ac:dyDescent="0.45">
      <c r="L399" s="29" t="str">
        <f t="shared" si="151"/>
        <v/>
      </c>
      <c r="M399" s="29" t="str">
        <f t="shared" si="152"/>
        <v/>
      </c>
      <c r="N399" s="29" t="str">
        <f t="shared" si="153"/>
        <v/>
      </c>
      <c r="O399" s="29" t="str">
        <f t="shared" si="154"/>
        <v/>
      </c>
      <c r="P399" s="33" t="str">
        <f t="shared" si="155"/>
        <v/>
      </c>
    </row>
    <row r="400" spans="12:16" x14ac:dyDescent="0.45">
      <c r="L400" s="29" t="str">
        <f t="shared" si="151"/>
        <v/>
      </c>
      <c r="M400" s="29" t="str">
        <f t="shared" si="152"/>
        <v/>
      </c>
      <c r="N400" s="29" t="str">
        <f t="shared" si="153"/>
        <v/>
      </c>
      <c r="O400" s="29" t="str">
        <f t="shared" si="154"/>
        <v/>
      </c>
      <c r="P400" s="33" t="str">
        <f t="shared" si="155"/>
        <v/>
      </c>
    </row>
    <row r="401" spans="12:16" x14ac:dyDescent="0.45">
      <c r="L401" s="29" t="str">
        <f t="shared" si="151"/>
        <v/>
      </c>
      <c r="M401" s="29" t="str">
        <f t="shared" si="152"/>
        <v/>
      </c>
      <c r="N401" s="29" t="str">
        <f t="shared" si="153"/>
        <v/>
      </c>
      <c r="O401" s="29" t="str">
        <f t="shared" si="154"/>
        <v/>
      </c>
      <c r="P401" s="33" t="str">
        <f t="shared" si="155"/>
        <v/>
      </c>
    </row>
    <row r="402" spans="12:16" x14ac:dyDescent="0.45">
      <c r="L402" s="29" t="str">
        <f t="shared" si="151"/>
        <v/>
      </c>
      <c r="M402" s="29" t="str">
        <f t="shared" si="152"/>
        <v/>
      </c>
      <c r="N402" s="29" t="str">
        <f t="shared" si="153"/>
        <v/>
      </c>
      <c r="O402" s="29" t="str">
        <f t="shared" si="154"/>
        <v/>
      </c>
      <c r="P402" s="33" t="str">
        <f t="shared" si="155"/>
        <v/>
      </c>
    </row>
    <row r="403" spans="12:16" x14ac:dyDescent="0.45">
      <c r="L403" s="29" t="str">
        <f t="shared" si="151"/>
        <v/>
      </c>
      <c r="M403" s="29" t="str">
        <f t="shared" si="152"/>
        <v/>
      </c>
      <c r="N403" s="29" t="str">
        <f t="shared" si="153"/>
        <v/>
      </c>
      <c r="O403" s="29" t="str">
        <f t="shared" si="154"/>
        <v/>
      </c>
      <c r="P403" s="33" t="str">
        <f t="shared" si="155"/>
        <v/>
      </c>
    </row>
    <row r="404" spans="12:16" x14ac:dyDescent="0.45">
      <c r="L404" s="29" t="str">
        <f t="shared" si="151"/>
        <v/>
      </c>
      <c r="M404" s="29" t="str">
        <f t="shared" si="152"/>
        <v/>
      </c>
      <c r="N404" s="29" t="str">
        <f t="shared" si="153"/>
        <v/>
      </c>
      <c r="O404" s="29" t="str">
        <f t="shared" si="154"/>
        <v/>
      </c>
      <c r="P404" s="33" t="str">
        <f t="shared" si="155"/>
        <v/>
      </c>
    </row>
    <row r="405" spans="12:16" x14ac:dyDescent="0.45">
      <c r="L405" s="29" t="str">
        <f t="shared" si="151"/>
        <v/>
      </c>
      <c r="M405" s="29" t="str">
        <f t="shared" si="152"/>
        <v/>
      </c>
      <c r="N405" s="29" t="str">
        <f t="shared" si="153"/>
        <v/>
      </c>
      <c r="O405" s="29" t="str">
        <f t="shared" si="154"/>
        <v/>
      </c>
      <c r="P405" s="33" t="str">
        <f t="shared" si="155"/>
        <v/>
      </c>
    </row>
    <row r="406" spans="12:16" x14ac:dyDescent="0.45">
      <c r="L406" s="29" t="str">
        <f t="shared" si="151"/>
        <v/>
      </c>
      <c r="M406" s="29" t="str">
        <f t="shared" si="152"/>
        <v/>
      </c>
      <c r="N406" s="29" t="str">
        <f t="shared" si="153"/>
        <v/>
      </c>
      <c r="O406" s="29" t="str">
        <f t="shared" si="154"/>
        <v/>
      </c>
      <c r="P406" s="33" t="str">
        <f t="shared" si="155"/>
        <v/>
      </c>
    </row>
    <row r="407" spans="12:16" x14ac:dyDescent="0.45">
      <c r="L407" s="29" t="str">
        <f t="shared" si="151"/>
        <v/>
      </c>
      <c r="M407" s="29" t="str">
        <f t="shared" si="152"/>
        <v/>
      </c>
      <c r="N407" s="29" t="str">
        <f t="shared" si="153"/>
        <v/>
      </c>
      <c r="O407" s="29" t="str">
        <f t="shared" si="154"/>
        <v/>
      </c>
      <c r="P407" s="33" t="str">
        <f t="shared" si="155"/>
        <v/>
      </c>
    </row>
    <row r="408" spans="12:16" x14ac:dyDescent="0.45">
      <c r="L408" s="29" t="str">
        <f t="shared" si="151"/>
        <v/>
      </c>
      <c r="M408" s="29" t="str">
        <f t="shared" si="152"/>
        <v/>
      </c>
      <c r="N408" s="29" t="str">
        <f t="shared" si="153"/>
        <v/>
      </c>
      <c r="O408" s="29" t="str">
        <f t="shared" si="154"/>
        <v/>
      </c>
      <c r="P408" s="33" t="str">
        <f t="shared" si="155"/>
        <v/>
      </c>
    </row>
    <row r="409" spans="12:16" x14ac:dyDescent="0.45">
      <c r="L409" s="29" t="str">
        <f t="shared" si="151"/>
        <v/>
      </c>
      <c r="M409" s="29" t="str">
        <f t="shared" si="152"/>
        <v/>
      </c>
      <c r="N409" s="29" t="str">
        <f t="shared" si="153"/>
        <v/>
      </c>
      <c r="O409" s="29" t="str">
        <f t="shared" si="154"/>
        <v/>
      </c>
      <c r="P409" s="33" t="str">
        <f t="shared" si="155"/>
        <v/>
      </c>
    </row>
    <row r="410" spans="12:16" x14ac:dyDescent="0.45">
      <c r="L410" s="29" t="str">
        <f t="shared" si="151"/>
        <v/>
      </c>
      <c r="M410" s="29" t="str">
        <f t="shared" si="152"/>
        <v/>
      </c>
      <c r="N410" s="29" t="str">
        <f t="shared" si="153"/>
        <v/>
      </c>
      <c r="O410" s="29" t="str">
        <f t="shared" si="154"/>
        <v/>
      </c>
      <c r="P410" s="33" t="str">
        <f t="shared" si="155"/>
        <v/>
      </c>
    </row>
    <row r="411" spans="12:16" x14ac:dyDescent="0.45">
      <c r="L411" s="29" t="str">
        <f t="shared" si="151"/>
        <v/>
      </c>
      <c r="M411" s="29" t="str">
        <f t="shared" si="152"/>
        <v/>
      </c>
      <c r="N411" s="29" t="str">
        <f t="shared" si="153"/>
        <v/>
      </c>
      <c r="O411" s="29" t="str">
        <f t="shared" si="154"/>
        <v/>
      </c>
      <c r="P411" s="33" t="str">
        <f t="shared" si="155"/>
        <v/>
      </c>
    </row>
    <row r="412" spans="12:16" x14ac:dyDescent="0.45">
      <c r="L412" s="29" t="str">
        <f t="shared" si="151"/>
        <v/>
      </c>
      <c r="M412" s="29" t="str">
        <f t="shared" si="152"/>
        <v/>
      </c>
      <c r="N412" s="29" t="str">
        <f t="shared" si="153"/>
        <v/>
      </c>
      <c r="O412" s="29" t="str">
        <f t="shared" si="154"/>
        <v/>
      </c>
      <c r="P412" s="33" t="str">
        <f t="shared" si="155"/>
        <v/>
      </c>
    </row>
    <row r="413" spans="12:16" x14ac:dyDescent="0.45">
      <c r="L413" s="29" t="str">
        <f t="shared" si="151"/>
        <v/>
      </c>
      <c r="M413" s="29" t="str">
        <f t="shared" si="152"/>
        <v/>
      </c>
      <c r="N413" s="29" t="str">
        <f t="shared" si="153"/>
        <v/>
      </c>
      <c r="O413" s="29" t="str">
        <f t="shared" si="154"/>
        <v/>
      </c>
      <c r="P413" s="33" t="str">
        <f t="shared" si="155"/>
        <v/>
      </c>
    </row>
    <row r="414" spans="12:16" x14ac:dyDescent="0.45">
      <c r="L414" s="29" t="str">
        <f t="shared" si="151"/>
        <v/>
      </c>
      <c r="M414" s="29" t="str">
        <f t="shared" si="152"/>
        <v/>
      </c>
      <c r="N414" s="29" t="str">
        <f t="shared" si="153"/>
        <v/>
      </c>
      <c r="O414" s="29" t="str">
        <f t="shared" si="154"/>
        <v/>
      </c>
      <c r="P414" s="33" t="str">
        <f t="shared" si="155"/>
        <v/>
      </c>
    </row>
    <row r="415" spans="12:16" x14ac:dyDescent="0.45">
      <c r="L415" s="29" t="str">
        <f t="shared" si="151"/>
        <v/>
      </c>
      <c r="M415" s="29" t="str">
        <f t="shared" si="152"/>
        <v/>
      </c>
      <c r="N415" s="29" t="str">
        <f t="shared" si="153"/>
        <v/>
      </c>
      <c r="O415" s="29" t="str">
        <f t="shared" si="154"/>
        <v/>
      </c>
      <c r="P415" s="33" t="str">
        <f t="shared" si="155"/>
        <v/>
      </c>
    </row>
    <row r="416" spans="12:16" x14ac:dyDescent="0.45">
      <c r="L416" s="29" t="str">
        <f t="shared" si="151"/>
        <v/>
      </c>
      <c r="M416" s="29" t="str">
        <f t="shared" si="152"/>
        <v/>
      </c>
      <c r="N416" s="29" t="str">
        <f t="shared" si="153"/>
        <v/>
      </c>
      <c r="O416" s="29" t="str">
        <f t="shared" si="154"/>
        <v/>
      </c>
      <c r="P416" s="33" t="str">
        <f t="shared" si="155"/>
        <v/>
      </c>
    </row>
    <row r="417" spans="12:16" x14ac:dyDescent="0.45">
      <c r="L417" s="29" t="str">
        <f t="shared" si="151"/>
        <v/>
      </c>
      <c r="M417" s="29" t="str">
        <f t="shared" si="152"/>
        <v/>
      </c>
      <c r="N417" s="29" t="str">
        <f t="shared" si="153"/>
        <v/>
      </c>
      <c r="O417" s="29" t="str">
        <f t="shared" si="154"/>
        <v/>
      </c>
      <c r="P417" s="33" t="str">
        <f t="shared" si="155"/>
        <v/>
      </c>
    </row>
    <row r="418" spans="12:16" x14ac:dyDescent="0.45">
      <c r="L418" s="29" t="str">
        <f t="shared" si="151"/>
        <v/>
      </c>
      <c r="M418" s="29" t="str">
        <f t="shared" si="152"/>
        <v/>
      </c>
      <c r="N418" s="29" t="str">
        <f t="shared" si="153"/>
        <v/>
      </c>
      <c r="O418" s="29" t="str">
        <f t="shared" si="154"/>
        <v/>
      </c>
      <c r="P418" s="33" t="str">
        <f t="shared" si="155"/>
        <v/>
      </c>
    </row>
    <row r="419" spans="12:16" x14ac:dyDescent="0.45">
      <c r="L419" s="29" t="str">
        <f t="shared" si="151"/>
        <v/>
      </c>
      <c r="M419" s="29" t="str">
        <f t="shared" si="152"/>
        <v/>
      </c>
      <c r="N419" s="29" t="str">
        <f t="shared" si="153"/>
        <v/>
      </c>
      <c r="O419" s="29" t="str">
        <f t="shared" si="154"/>
        <v/>
      </c>
      <c r="P419" s="33" t="str">
        <f t="shared" si="155"/>
        <v/>
      </c>
    </row>
    <row r="420" spans="12:16" x14ac:dyDescent="0.45">
      <c r="L420" s="29" t="str">
        <f t="shared" si="151"/>
        <v/>
      </c>
      <c r="M420" s="29" t="str">
        <f t="shared" si="152"/>
        <v/>
      </c>
      <c r="N420" s="29" t="str">
        <f t="shared" si="153"/>
        <v/>
      </c>
      <c r="O420" s="29" t="str">
        <f t="shared" si="154"/>
        <v/>
      </c>
      <c r="P420" s="33" t="str">
        <f t="shared" si="155"/>
        <v/>
      </c>
    </row>
    <row r="421" spans="12:16" x14ac:dyDescent="0.45">
      <c r="L421" s="29" t="str">
        <f t="shared" si="151"/>
        <v/>
      </c>
      <c r="M421" s="29" t="str">
        <f t="shared" si="152"/>
        <v/>
      </c>
      <c r="N421" s="29" t="str">
        <f t="shared" si="153"/>
        <v/>
      </c>
      <c r="O421" s="29" t="str">
        <f t="shared" si="154"/>
        <v/>
      </c>
      <c r="P421" s="33" t="str">
        <f t="shared" si="155"/>
        <v/>
      </c>
    </row>
    <row r="422" spans="12:16" x14ac:dyDescent="0.45">
      <c r="L422" s="29" t="str">
        <f t="shared" si="151"/>
        <v/>
      </c>
      <c r="M422" s="29" t="str">
        <f t="shared" si="152"/>
        <v/>
      </c>
      <c r="N422" s="29" t="str">
        <f t="shared" si="153"/>
        <v/>
      </c>
      <c r="O422" s="29" t="str">
        <f t="shared" si="154"/>
        <v/>
      </c>
      <c r="P422" s="33" t="str">
        <f t="shared" si="155"/>
        <v/>
      </c>
    </row>
    <row r="423" spans="12:16" x14ac:dyDescent="0.45">
      <c r="L423" s="29" t="str">
        <f t="shared" si="151"/>
        <v/>
      </c>
      <c r="M423" s="29" t="str">
        <f t="shared" si="152"/>
        <v/>
      </c>
      <c r="N423" s="29" t="str">
        <f t="shared" si="153"/>
        <v/>
      </c>
      <c r="O423" s="29" t="str">
        <f t="shared" si="154"/>
        <v/>
      </c>
      <c r="P423" s="33" t="str">
        <f t="shared" si="155"/>
        <v/>
      </c>
    </row>
    <row r="424" spans="12:16" x14ac:dyDescent="0.45">
      <c r="L424" s="29" t="str">
        <f t="shared" si="151"/>
        <v/>
      </c>
      <c r="M424" s="29" t="str">
        <f t="shared" si="152"/>
        <v/>
      </c>
      <c r="N424" s="29" t="str">
        <f t="shared" si="153"/>
        <v/>
      </c>
      <c r="O424" s="29" t="str">
        <f t="shared" si="154"/>
        <v/>
      </c>
      <c r="P424" s="33" t="str">
        <f t="shared" si="155"/>
        <v/>
      </c>
    </row>
    <row r="425" spans="12:16" x14ac:dyDescent="0.45">
      <c r="L425" s="29" t="str">
        <f t="shared" si="151"/>
        <v/>
      </c>
      <c r="M425" s="29" t="str">
        <f t="shared" si="152"/>
        <v/>
      </c>
      <c r="N425" s="29" t="str">
        <f t="shared" si="153"/>
        <v/>
      </c>
      <c r="O425" s="29" t="str">
        <f t="shared" si="154"/>
        <v/>
      </c>
      <c r="P425" s="33" t="str">
        <f t="shared" si="155"/>
        <v/>
      </c>
    </row>
    <row r="426" spans="12:16" x14ac:dyDescent="0.45">
      <c r="L426" s="29" t="str">
        <f t="shared" si="151"/>
        <v/>
      </c>
      <c r="M426" s="29" t="str">
        <f t="shared" si="152"/>
        <v/>
      </c>
      <c r="N426" s="29" t="str">
        <f t="shared" si="153"/>
        <v/>
      </c>
      <c r="O426" s="29" t="str">
        <f t="shared" si="154"/>
        <v/>
      </c>
      <c r="P426" s="33" t="str">
        <f t="shared" si="155"/>
        <v/>
      </c>
    </row>
    <row r="427" spans="12:16" x14ac:dyDescent="0.45">
      <c r="L427" s="29" t="str">
        <f t="shared" si="151"/>
        <v/>
      </c>
      <c r="M427" s="29" t="str">
        <f t="shared" si="152"/>
        <v/>
      </c>
      <c r="N427" s="29" t="str">
        <f t="shared" si="153"/>
        <v/>
      </c>
      <c r="O427" s="29" t="str">
        <f t="shared" si="154"/>
        <v/>
      </c>
      <c r="P427" s="33" t="str">
        <f t="shared" si="155"/>
        <v/>
      </c>
    </row>
    <row r="428" spans="12:16" x14ac:dyDescent="0.45">
      <c r="L428" s="29" t="str">
        <f t="shared" si="151"/>
        <v/>
      </c>
      <c r="M428" s="29" t="str">
        <f t="shared" si="152"/>
        <v/>
      </c>
      <c r="N428" s="29" t="str">
        <f t="shared" si="153"/>
        <v/>
      </c>
      <c r="O428" s="29" t="str">
        <f t="shared" si="154"/>
        <v/>
      </c>
      <c r="P428" s="33" t="str">
        <f t="shared" si="155"/>
        <v/>
      </c>
    </row>
    <row r="429" spans="12:16" x14ac:dyDescent="0.45">
      <c r="L429" s="29" t="str">
        <f t="shared" si="151"/>
        <v/>
      </c>
      <c r="M429" s="29" t="str">
        <f t="shared" si="152"/>
        <v/>
      </c>
      <c r="N429" s="29" t="str">
        <f t="shared" si="153"/>
        <v/>
      </c>
      <c r="O429" s="29" t="str">
        <f t="shared" si="154"/>
        <v/>
      </c>
      <c r="P429" s="33" t="str">
        <f t="shared" si="155"/>
        <v/>
      </c>
    </row>
    <row r="430" spans="12:16" x14ac:dyDescent="0.45">
      <c r="L430" s="29" t="str">
        <f t="shared" si="151"/>
        <v/>
      </c>
      <c r="M430" s="29" t="str">
        <f t="shared" si="152"/>
        <v/>
      </c>
      <c r="N430" s="29" t="str">
        <f t="shared" si="153"/>
        <v/>
      </c>
      <c r="O430" s="29" t="str">
        <f t="shared" si="154"/>
        <v/>
      </c>
      <c r="P430" s="33" t="str">
        <f t="shared" si="155"/>
        <v/>
      </c>
    </row>
    <row r="431" spans="12:16" x14ac:dyDescent="0.45">
      <c r="L431" s="29" t="str">
        <f t="shared" si="151"/>
        <v/>
      </c>
      <c r="M431" s="29" t="str">
        <f t="shared" si="152"/>
        <v/>
      </c>
      <c r="N431" s="29" t="str">
        <f t="shared" si="153"/>
        <v/>
      </c>
      <c r="O431" s="29" t="str">
        <f t="shared" si="154"/>
        <v/>
      </c>
      <c r="P431" s="33" t="str">
        <f t="shared" si="155"/>
        <v/>
      </c>
    </row>
    <row r="432" spans="12:16" x14ac:dyDescent="0.45">
      <c r="L432" s="29" t="str">
        <f t="shared" si="151"/>
        <v/>
      </c>
      <c r="M432" s="29" t="str">
        <f t="shared" si="152"/>
        <v/>
      </c>
      <c r="N432" s="29" t="str">
        <f t="shared" si="153"/>
        <v/>
      </c>
      <c r="O432" s="29" t="str">
        <f t="shared" si="154"/>
        <v/>
      </c>
      <c r="P432" s="33" t="str">
        <f t="shared" si="155"/>
        <v/>
      </c>
    </row>
    <row r="433" spans="12:16" x14ac:dyDescent="0.45">
      <c r="L433" s="29" t="str">
        <f t="shared" si="151"/>
        <v/>
      </c>
      <c r="M433" s="29" t="str">
        <f t="shared" si="152"/>
        <v/>
      </c>
      <c r="N433" s="29" t="str">
        <f t="shared" si="153"/>
        <v/>
      </c>
      <c r="O433" s="29" t="str">
        <f t="shared" si="154"/>
        <v/>
      </c>
      <c r="P433" s="33" t="str">
        <f t="shared" si="155"/>
        <v/>
      </c>
    </row>
    <row r="434" spans="12:16" x14ac:dyDescent="0.45">
      <c r="L434" s="29" t="str">
        <f t="shared" si="151"/>
        <v/>
      </c>
      <c r="M434" s="29" t="str">
        <f t="shared" si="152"/>
        <v/>
      </c>
      <c r="N434" s="29" t="str">
        <f t="shared" si="153"/>
        <v/>
      </c>
      <c r="O434" s="29" t="str">
        <f t="shared" si="154"/>
        <v/>
      </c>
      <c r="P434" s="33" t="str">
        <f t="shared" si="155"/>
        <v/>
      </c>
    </row>
    <row r="435" spans="12:16" x14ac:dyDescent="0.45">
      <c r="L435" s="29" t="str">
        <f t="shared" si="151"/>
        <v/>
      </c>
      <c r="M435" s="29" t="str">
        <f t="shared" si="152"/>
        <v/>
      </c>
      <c r="N435" s="29" t="str">
        <f t="shared" si="153"/>
        <v/>
      </c>
      <c r="O435" s="29" t="str">
        <f t="shared" si="154"/>
        <v/>
      </c>
      <c r="P435" s="33" t="str">
        <f t="shared" si="155"/>
        <v/>
      </c>
    </row>
    <row r="436" spans="12:16" x14ac:dyDescent="0.45">
      <c r="L436" s="29" t="str">
        <f t="shared" si="151"/>
        <v/>
      </c>
      <c r="M436" s="29" t="str">
        <f t="shared" si="152"/>
        <v/>
      </c>
      <c r="N436" s="29" t="str">
        <f t="shared" si="153"/>
        <v/>
      </c>
      <c r="O436" s="29" t="str">
        <f t="shared" si="154"/>
        <v/>
      </c>
      <c r="P436" s="33" t="str">
        <f t="shared" si="155"/>
        <v/>
      </c>
    </row>
    <row r="437" spans="12:16" x14ac:dyDescent="0.45">
      <c r="L437" s="29" t="str">
        <f t="shared" si="151"/>
        <v/>
      </c>
      <c r="M437" s="29" t="str">
        <f t="shared" si="152"/>
        <v/>
      </c>
      <c r="N437" s="29" t="str">
        <f t="shared" si="153"/>
        <v/>
      </c>
      <c r="O437" s="29" t="str">
        <f t="shared" si="154"/>
        <v/>
      </c>
      <c r="P437" s="33" t="str">
        <f t="shared" si="155"/>
        <v/>
      </c>
    </row>
    <row r="438" spans="12:16" x14ac:dyDescent="0.45">
      <c r="L438" s="29" t="str">
        <f t="shared" si="151"/>
        <v/>
      </c>
      <c r="M438" s="29" t="str">
        <f t="shared" si="152"/>
        <v/>
      </c>
      <c r="N438" s="29" t="str">
        <f t="shared" si="153"/>
        <v/>
      </c>
      <c r="O438" s="29" t="str">
        <f t="shared" si="154"/>
        <v/>
      </c>
      <c r="P438" s="33" t="str">
        <f t="shared" si="155"/>
        <v/>
      </c>
    </row>
    <row r="439" spans="12:16" x14ac:dyDescent="0.45">
      <c r="L439" s="29" t="str">
        <f t="shared" si="151"/>
        <v/>
      </c>
      <c r="M439" s="29" t="str">
        <f t="shared" si="152"/>
        <v/>
      </c>
      <c r="N439" s="29" t="str">
        <f t="shared" si="153"/>
        <v/>
      </c>
      <c r="O439" s="29" t="str">
        <f t="shared" si="154"/>
        <v/>
      </c>
      <c r="P439" s="33" t="str">
        <f t="shared" si="155"/>
        <v/>
      </c>
    </row>
    <row r="440" spans="12:16" x14ac:dyDescent="0.45">
      <c r="L440" s="29" t="str">
        <f t="shared" si="151"/>
        <v/>
      </c>
      <c r="M440" s="29" t="str">
        <f t="shared" si="152"/>
        <v/>
      </c>
      <c r="N440" s="29" t="str">
        <f t="shared" si="153"/>
        <v/>
      </c>
      <c r="O440" s="29" t="str">
        <f t="shared" si="154"/>
        <v/>
      </c>
      <c r="P440" s="33" t="str">
        <f t="shared" si="155"/>
        <v/>
      </c>
    </row>
    <row r="441" spans="12:16" x14ac:dyDescent="0.45">
      <c r="L441" s="29" t="str">
        <f t="shared" si="151"/>
        <v/>
      </c>
      <c r="M441" s="29" t="str">
        <f t="shared" si="152"/>
        <v/>
      </c>
      <c r="N441" s="29" t="str">
        <f t="shared" si="153"/>
        <v/>
      </c>
      <c r="O441" s="29" t="str">
        <f t="shared" si="154"/>
        <v/>
      </c>
      <c r="P441" s="33" t="str">
        <f t="shared" si="155"/>
        <v/>
      </c>
    </row>
    <row r="442" spans="12:16" x14ac:dyDescent="0.45">
      <c r="L442" s="29" t="str">
        <f t="shared" si="151"/>
        <v/>
      </c>
      <c r="M442" s="29" t="str">
        <f t="shared" si="152"/>
        <v/>
      </c>
      <c r="N442" s="29" t="str">
        <f t="shared" si="153"/>
        <v/>
      </c>
      <c r="O442" s="29" t="str">
        <f t="shared" si="154"/>
        <v/>
      </c>
      <c r="P442" s="33" t="str">
        <f t="shared" si="155"/>
        <v/>
      </c>
    </row>
    <row r="443" spans="12:16" x14ac:dyDescent="0.45">
      <c r="L443" s="29" t="str">
        <f t="shared" si="151"/>
        <v/>
      </c>
      <c r="M443" s="29" t="str">
        <f t="shared" si="152"/>
        <v/>
      </c>
      <c r="N443" s="29" t="str">
        <f t="shared" si="153"/>
        <v/>
      </c>
      <c r="O443" s="29" t="str">
        <f t="shared" si="154"/>
        <v/>
      </c>
      <c r="P443" s="33" t="str">
        <f t="shared" si="155"/>
        <v/>
      </c>
    </row>
    <row r="444" spans="12:16" x14ac:dyDescent="0.45">
      <c r="L444" s="29" t="str">
        <f t="shared" si="151"/>
        <v/>
      </c>
      <c r="M444" s="29" t="str">
        <f t="shared" si="152"/>
        <v/>
      </c>
      <c r="N444" s="29" t="str">
        <f t="shared" si="153"/>
        <v/>
      </c>
      <c r="O444" s="29" t="str">
        <f t="shared" si="154"/>
        <v/>
      </c>
      <c r="P444" s="33" t="str">
        <f t="shared" si="155"/>
        <v/>
      </c>
    </row>
    <row r="445" spans="12:16" x14ac:dyDescent="0.45">
      <c r="L445" s="29" t="str">
        <f t="shared" si="151"/>
        <v/>
      </c>
      <c r="M445" s="29" t="str">
        <f t="shared" si="152"/>
        <v/>
      </c>
      <c r="N445" s="29" t="str">
        <f t="shared" si="153"/>
        <v/>
      </c>
      <c r="O445" s="29" t="str">
        <f t="shared" si="154"/>
        <v/>
      </c>
      <c r="P445" s="33" t="str">
        <f t="shared" si="155"/>
        <v/>
      </c>
    </row>
    <row r="446" spans="12:16" x14ac:dyDescent="0.45">
      <c r="L446" s="29" t="str">
        <f t="shared" si="151"/>
        <v/>
      </c>
      <c r="M446" s="29" t="str">
        <f t="shared" si="152"/>
        <v/>
      </c>
      <c r="N446" s="29" t="str">
        <f t="shared" si="153"/>
        <v/>
      </c>
      <c r="O446" s="29" t="str">
        <f t="shared" si="154"/>
        <v/>
      </c>
      <c r="P446" s="33" t="str">
        <f t="shared" si="155"/>
        <v/>
      </c>
    </row>
    <row r="447" spans="12:16" x14ac:dyDescent="0.45">
      <c r="L447" s="29" t="str">
        <f t="shared" si="151"/>
        <v/>
      </c>
      <c r="M447" s="29" t="str">
        <f t="shared" si="152"/>
        <v/>
      </c>
      <c r="N447" s="29" t="str">
        <f t="shared" si="153"/>
        <v/>
      </c>
      <c r="O447" s="29" t="str">
        <f t="shared" si="154"/>
        <v/>
      </c>
      <c r="P447" s="33" t="str">
        <f t="shared" si="155"/>
        <v/>
      </c>
    </row>
    <row r="448" spans="12:16" x14ac:dyDescent="0.45">
      <c r="L448" s="29" t="str">
        <f t="shared" si="151"/>
        <v/>
      </c>
      <c r="M448" s="29" t="str">
        <f t="shared" si="152"/>
        <v/>
      </c>
      <c r="N448" s="29" t="str">
        <f t="shared" si="153"/>
        <v/>
      </c>
      <c r="O448" s="29" t="str">
        <f t="shared" si="154"/>
        <v/>
      </c>
      <c r="P448" s="33" t="str">
        <f t="shared" si="155"/>
        <v/>
      </c>
    </row>
    <row r="449" spans="12:16" x14ac:dyDescent="0.45">
      <c r="L449" s="29" t="str">
        <f t="shared" si="151"/>
        <v/>
      </c>
      <c r="M449" s="29" t="str">
        <f t="shared" si="152"/>
        <v/>
      </c>
      <c r="N449" s="29" t="str">
        <f t="shared" si="153"/>
        <v/>
      </c>
      <c r="O449" s="29" t="str">
        <f t="shared" si="154"/>
        <v/>
      </c>
      <c r="P449" s="33" t="str">
        <f t="shared" si="155"/>
        <v/>
      </c>
    </row>
    <row r="450" spans="12:16" x14ac:dyDescent="0.45">
      <c r="L450" s="29" t="str">
        <f t="shared" si="151"/>
        <v/>
      </c>
      <c r="M450" s="29" t="str">
        <f t="shared" si="152"/>
        <v/>
      </c>
      <c r="N450" s="29" t="str">
        <f t="shared" si="153"/>
        <v/>
      </c>
      <c r="O450" s="29" t="str">
        <f t="shared" si="154"/>
        <v/>
      </c>
      <c r="P450" s="33" t="str">
        <f t="shared" si="155"/>
        <v/>
      </c>
    </row>
    <row r="451" spans="12:16" x14ac:dyDescent="0.45">
      <c r="L451" s="29" t="str">
        <f t="shared" si="151"/>
        <v/>
      </c>
      <c r="M451" s="29" t="str">
        <f t="shared" si="152"/>
        <v/>
      </c>
      <c r="N451" s="29" t="str">
        <f t="shared" si="153"/>
        <v/>
      </c>
      <c r="O451" s="29" t="str">
        <f t="shared" si="154"/>
        <v/>
      </c>
      <c r="P451" s="33" t="str">
        <f t="shared" si="155"/>
        <v/>
      </c>
    </row>
    <row r="452" spans="12:16" x14ac:dyDescent="0.45">
      <c r="L452" s="29" t="str">
        <f t="shared" si="151"/>
        <v/>
      </c>
      <c r="M452" s="29" t="str">
        <f t="shared" si="152"/>
        <v/>
      </c>
      <c r="N452" s="29" t="str">
        <f t="shared" si="153"/>
        <v/>
      </c>
      <c r="O452" s="29" t="str">
        <f t="shared" si="154"/>
        <v/>
      </c>
      <c r="P452" s="33" t="str">
        <f t="shared" si="155"/>
        <v/>
      </c>
    </row>
    <row r="453" spans="12:16" x14ac:dyDescent="0.45">
      <c r="L453" s="29" t="str">
        <f t="shared" si="151"/>
        <v/>
      </c>
      <c r="M453" s="29" t="str">
        <f t="shared" si="152"/>
        <v/>
      </c>
      <c r="N453" s="29" t="str">
        <f t="shared" si="153"/>
        <v/>
      </c>
      <c r="O453" s="29" t="str">
        <f t="shared" si="154"/>
        <v/>
      </c>
      <c r="P453" s="33" t="str">
        <f t="shared" si="155"/>
        <v/>
      </c>
    </row>
    <row r="454" spans="12:16" x14ac:dyDescent="0.45">
      <c r="L454" s="29" t="str">
        <f t="shared" ref="L454:L517" si="156">IF(G454="Y", (P454*E454),(""))</f>
        <v/>
      </c>
      <c r="M454" s="29" t="str">
        <f t="shared" ref="M454:M517" si="157">IF(G454="Y", (L454*2),(""))</f>
        <v/>
      </c>
      <c r="N454" s="29" t="str">
        <f t="shared" ref="N454:N517" si="158">IF(G454="Y", (L454*3),(""))</f>
        <v/>
      </c>
      <c r="O454" s="29" t="str">
        <f t="shared" ref="O454:O517" si="159">IF(G454="Y", (L454*4),(""))</f>
        <v/>
      </c>
      <c r="P454" s="33" t="str">
        <f t="shared" ref="P454:P517" si="160">IF(Q454&gt;0,((AcctSize/Q454)/H454),(""))</f>
        <v/>
      </c>
    </row>
    <row r="455" spans="12:16" x14ac:dyDescent="0.45">
      <c r="L455" s="29" t="str">
        <f t="shared" si="156"/>
        <v/>
      </c>
      <c r="M455" s="29" t="str">
        <f t="shared" si="157"/>
        <v/>
      </c>
      <c r="N455" s="29" t="str">
        <f t="shared" si="158"/>
        <v/>
      </c>
      <c r="O455" s="29" t="str">
        <f t="shared" si="159"/>
        <v/>
      </c>
      <c r="P455" s="33" t="str">
        <f t="shared" si="160"/>
        <v/>
      </c>
    </row>
    <row r="456" spans="12:16" x14ac:dyDescent="0.45">
      <c r="L456" s="29" t="str">
        <f t="shared" si="156"/>
        <v/>
      </c>
      <c r="M456" s="29" t="str">
        <f t="shared" si="157"/>
        <v/>
      </c>
      <c r="N456" s="29" t="str">
        <f t="shared" si="158"/>
        <v/>
      </c>
      <c r="O456" s="29" t="str">
        <f t="shared" si="159"/>
        <v/>
      </c>
      <c r="P456" s="33" t="str">
        <f t="shared" si="160"/>
        <v/>
      </c>
    </row>
    <row r="457" spans="12:16" x14ac:dyDescent="0.45">
      <c r="L457" s="29" t="str">
        <f t="shared" si="156"/>
        <v/>
      </c>
      <c r="M457" s="29" t="str">
        <f t="shared" si="157"/>
        <v/>
      </c>
      <c r="N457" s="29" t="str">
        <f t="shared" si="158"/>
        <v/>
      </c>
      <c r="O457" s="29" t="str">
        <f t="shared" si="159"/>
        <v/>
      </c>
      <c r="P457" s="33" t="str">
        <f t="shared" si="160"/>
        <v/>
      </c>
    </row>
    <row r="458" spans="12:16" x14ac:dyDescent="0.45">
      <c r="L458" s="29" t="str">
        <f t="shared" si="156"/>
        <v/>
      </c>
      <c r="M458" s="29" t="str">
        <f t="shared" si="157"/>
        <v/>
      </c>
      <c r="N458" s="29" t="str">
        <f t="shared" si="158"/>
        <v/>
      </c>
      <c r="O458" s="29" t="str">
        <f t="shared" si="159"/>
        <v/>
      </c>
      <c r="P458" s="33" t="str">
        <f t="shared" si="160"/>
        <v/>
      </c>
    </row>
    <row r="459" spans="12:16" x14ac:dyDescent="0.45">
      <c r="L459" s="29" t="str">
        <f t="shared" si="156"/>
        <v/>
      </c>
      <c r="M459" s="29" t="str">
        <f t="shared" si="157"/>
        <v/>
      </c>
      <c r="N459" s="29" t="str">
        <f t="shared" si="158"/>
        <v/>
      </c>
      <c r="O459" s="29" t="str">
        <f t="shared" si="159"/>
        <v/>
      </c>
      <c r="P459" s="33" t="str">
        <f t="shared" si="160"/>
        <v/>
      </c>
    </row>
    <row r="460" spans="12:16" x14ac:dyDescent="0.45">
      <c r="L460" s="29" t="str">
        <f t="shared" si="156"/>
        <v/>
      </c>
      <c r="M460" s="29" t="str">
        <f t="shared" si="157"/>
        <v/>
      </c>
      <c r="N460" s="29" t="str">
        <f t="shared" si="158"/>
        <v/>
      </c>
      <c r="O460" s="29" t="str">
        <f t="shared" si="159"/>
        <v/>
      </c>
      <c r="P460" s="33" t="str">
        <f t="shared" si="160"/>
        <v/>
      </c>
    </row>
    <row r="461" spans="12:16" x14ac:dyDescent="0.45">
      <c r="L461" s="29" t="str">
        <f t="shared" si="156"/>
        <v/>
      </c>
      <c r="M461" s="29" t="str">
        <f t="shared" si="157"/>
        <v/>
      </c>
      <c r="N461" s="29" t="str">
        <f t="shared" si="158"/>
        <v/>
      </c>
      <c r="O461" s="29" t="str">
        <f t="shared" si="159"/>
        <v/>
      </c>
      <c r="P461" s="33" t="str">
        <f t="shared" si="160"/>
        <v/>
      </c>
    </row>
    <row r="462" spans="12:16" x14ac:dyDescent="0.45">
      <c r="L462" s="29" t="str">
        <f t="shared" si="156"/>
        <v/>
      </c>
      <c r="M462" s="29" t="str">
        <f t="shared" si="157"/>
        <v/>
      </c>
      <c r="N462" s="29" t="str">
        <f t="shared" si="158"/>
        <v/>
      </c>
      <c r="O462" s="29" t="str">
        <f t="shared" si="159"/>
        <v/>
      </c>
      <c r="P462" s="33" t="str">
        <f t="shared" si="160"/>
        <v/>
      </c>
    </row>
    <row r="463" spans="12:16" x14ac:dyDescent="0.45">
      <c r="L463" s="29" t="str">
        <f t="shared" si="156"/>
        <v/>
      </c>
      <c r="M463" s="29" t="str">
        <f t="shared" si="157"/>
        <v/>
      </c>
      <c r="N463" s="29" t="str">
        <f t="shared" si="158"/>
        <v/>
      </c>
      <c r="O463" s="29" t="str">
        <f t="shared" si="159"/>
        <v/>
      </c>
      <c r="P463" s="33" t="str">
        <f t="shared" si="160"/>
        <v/>
      </c>
    </row>
    <row r="464" spans="12:16" x14ac:dyDescent="0.45">
      <c r="L464" s="29" t="str">
        <f t="shared" si="156"/>
        <v/>
      </c>
      <c r="M464" s="29" t="str">
        <f t="shared" si="157"/>
        <v/>
      </c>
      <c r="N464" s="29" t="str">
        <f t="shared" si="158"/>
        <v/>
      </c>
      <c r="O464" s="29" t="str">
        <f t="shared" si="159"/>
        <v/>
      </c>
      <c r="P464" s="33" t="str">
        <f t="shared" si="160"/>
        <v/>
      </c>
    </row>
    <row r="465" spans="12:16" x14ac:dyDescent="0.45">
      <c r="L465" s="29" t="str">
        <f t="shared" si="156"/>
        <v/>
      </c>
      <c r="M465" s="29" t="str">
        <f t="shared" si="157"/>
        <v/>
      </c>
      <c r="N465" s="29" t="str">
        <f t="shared" si="158"/>
        <v/>
      </c>
      <c r="O465" s="29" t="str">
        <f t="shared" si="159"/>
        <v/>
      </c>
      <c r="P465" s="33" t="str">
        <f t="shared" si="160"/>
        <v/>
      </c>
    </row>
    <row r="466" spans="12:16" x14ac:dyDescent="0.45">
      <c r="L466" s="29" t="str">
        <f t="shared" si="156"/>
        <v/>
      </c>
      <c r="M466" s="29" t="str">
        <f t="shared" si="157"/>
        <v/>
      </c>
      <c r="N466" s="29" t="str">
        <f t="shared" si="158"/>
        <v/>
      </c>
      <c r="O466" s="29" t="str">
        <f t="shared" si="159"/>
        <v/>
      </c>
      <c r="P466" s="33" t="str">
        <f t="shared" si="160"/>
        <v/>
      </c>
    </row>
    <row r="467" spans="12:16" x14ac:dyDescent="0.45">
      <c r="L467" s="29" t="str">
        <f t="shared" si="156"/>
        <v/>
      </c>
      <c r="M467" s="29" t="str">
        <f t="shared" si="157"/>
        <v/>
      </c>
      <c r="N467" s="29" t="str">
        <f t="shared" si="158"/>
        <v/>
      </c>
      <c r="O467" s="29" t="str">
        <f t="shared" si="159"/>
        <v/>
      </c>
      <c r="P467" s="33" t="str">
        <f t="shared" si="160"/>
        <v/>
      </c>
    </row>
    <row r="468" spans="12:16" x14ac:dyDescent="0.45">
      <c r="L468" s="29" t="str">
        <f t="shared" si="156"/>
        <v/>
      </c>
      <c r="M468" s="29" t="str">
        <f t="shared" si="157"/>
        <v/>
      </c>
      <c r="N468" s="29" t="str">
        <f t="shared" si="158"/>
        <v/>
      </c>
      <c r="O468" s="29" t="str">
        <f t="shared" si="159"/>
        <v/>
      </c>
      <c r="P468" s="33" t="str">
        <f t="shared" si="160"/>
        <v/>
      </c>
    </row>
    <row r="469" spans="12:16" x14ac:dyDescent="0.45">
      <c r="L469" s="29" t="str">
        <f t="shared" si="156"/>
        <v/>
      </c>
      <c r="M469" s="29" t="str">
        <f t="shared" si="157"/>
        <v/>
      </c>
      <c r="N469" s="29" t="str">
        <f t="shared" si="158"/>
        <v/>
      </c>
      <c r="O469" s="29" t="str">
        <f t="shared" si="159"/>
        <v/>
      </c>
      <c r="P469" s="33" t="str">
        <f t="shared" si="160"/>
        <v/>
      </c>
    </row>
    <row r="470" spans="12:16" x14ac:dyDescent="0.45">
      <c r="L470" s="29" t="str">
        <f t="shared" si="156"/>
        <v/>
      </c>
      <c r="M470" s="29" t="str">
        <f t="shared" si="157"/>
        <v/>
      </c>
      <c r="N470" s="29" t="str">
        <f t="shared" si="158"/>
        <v/>
      </c>
      <c r="O470" s="29" t="str">
        <f t="shared" si="159"/>
        <v/>
      </c>
      <c r="P470" s="33" t="str">
        <f t="shared" si="160"/>
        <v/>
      </c>
    </row>
    <row r="471" spans="12:16" x14ac:dyDescent="0.45">
      <c r="L471" s="29" t="str">
        <f t="shared" si="156"/>
        <v/>
      </c>
      <c r="M471" s="29" t="str">
        <f t="shared" si="157"/>
        <v/>
      </c>
      <c r="N471" s="29" t="str">
        <f t="shared" si="158"/>
        <v/>
      </c>
      <c r="O471" s="29" t="str">
        <f t="shared" si="159"/>
        <v/>
      </c>
      <c r="P471" s="33" t="str">
        <f t="shared" si="160"/>
        <v/>
      </c>
    </row>
    <row r="472" spans="12:16" x14ac:dyDescent="0.45">
      <c r="L472" s="29" t="str">
        <f t="shared" si="156"/>
        <v/>
      </c>
      <c r="M472" s="29" t="str">
        <f t="shared" si="157"/>
        <v/>
      </c>
      <c r="N472" s="29" t="str">
        <f t="shared" si="158"/>
        <v/>
      </c>
      <c r="O472" s="29" t="str">
        <f t="shared" si="159"/>
        <v/>
      </c>
      <c r="P472" s="33" t="str">
        <f t="shared" si="160"/>
        <v/>
      </c>
    </row>
    <row r="473" spans="12:16" x14ac:dyDescent="0.45">
      <c r="L473" s="29" t="str">
        <f t="shared" si="156"/>
        <v/>
      </c>
      <c r="M473" s="29" t="str">
        <f t="shared" si="157"/>
        <v/>
      </c>
      <c r="N473" s="29" t="str">
        <f t="shared" si="158"/>
        <v/>
      </c>
      <c r="O473" s="29" t="str">
        <f t="shared" si="159"/>
        <v/>
      </c>
      <c r="P473" s="33" t="str">
        <f t="shared" si="160"/>
        <v/>
      </c>
    </row>
    <row r="474" spans="12:16" x14ac:dyDescent="0.45">
      <c r="L474" s="29" t="str">
        <f t="shared" si="156"/>
        <v/>
      </c>
      <c r="M474" s="29" t="str">
        <f t="shared" si="157"/>
        <v/>
      </c>
      <c r="N474" s="29" t="str">
        <f t="shared" si="158"/>
        <v/>
      </c>
      <c r="O474" s="29" t="str">
        <f t="shared" si="159"/>
        <v/>
      </c>
      <c r="P474" s="33" t="str">
        <f t="shared" si="160"/>
        <v/>
      </c>
    </row>
    <row r="475" spans="12:16" x14ac:dyDescent="0.45">
      <c r="L475" s="29" t="str">
        <f t="shared" si="156"/>
        <v/>
      </c>
      <c r="M475" s="29" t="str">
        <f t="shared" si="157"/>
        <v/>
      </c>
      <c r="N475" s="29" t="str">
        <f t="shared" si="158"/>
        <v/>
      </c>
      <c r="O475" s="29" t="str">
        <f t="shared" si="159"/>
        <v/>
      </c>
      <c r="P475" s="33" t="str">
        <f t="shared" si="160"/>
        <v/>
      </c>
    </row>
    <row r="476" spans="12:16" x14ac:dyDescent="0.45">
      <c r="L476" s="29" t="str">
        <f t="shared" si="156"/>
        <v/>
      </c>
      <c r="M476" s="29" t="str">
        <f t="shared" si="157"/>
        <v/>
      </c>
      <c r="N476" s="29" t="str">
        <f t="shared" si="158"/>
        <v/>
      </c>
      <c r="O476" s="29" t="str">
        <f t="shared" si="159"/>
        <v/>
      </c>
      <c r="P476" s="33" t="str">
        <f t="shared" si="160"/>
        <v/>
      </c>
    </row>
    <row r="477" spans="12:16" x14ac:dyDescent="0.45">
      <c r="L477" s="29" t="str">
        <f t="shared" si="156"/>
        <v/>
      </c>
      <c r="M477" s="29" t="str">
        <f t="shared" si="157"/>
        <v/>
      </c>
      <c r="N477" s="29" t="str">
        <f t="shared" si="158"/>
        <v/>
      </c>
      <c r="O477" s="29" t="str">
        <f t="shared" si="159"/>
        <v/>
      </c>
      <c r="P477" s="33" t="str">
        <f t="shared" si="160"/>
        <v/>
      </c>
    </row>
    <row r="478" spans="12:16" x14ac:dyDescent="0.45">
      <c r="L478" s="29" t="str">
        <f t="shared" si="156"/>
        <v/>
      </c>
      <c r="M478" s="29" t="str">
        <f t="shared" si="157"/>
        <v/>
      </c>
      <c r="N478" s="29" t="str">
        <f t="shared" si="158"/>
        <v/>
      </c>
      <c r="O478" s="29" t="str">
        <f t="shared" si="159"/>
        <v/>
      </c>
      <c r="P478" s="33" t="str">
        <f t="shared" si="160"/>
        <v/>
      </c>
    </row>
    <row r="479" spans="12:16" x14ac:dyDescent="0.45">
      <c r="L479" s="29" t="str">
        <f t="shared" si="156"/>
        <v/>
      </c>
      <c r="M479" s="29" t="str">
        <f t="shared" si="157"/>
        <v/>
      </c>
      <c r="N479" s="29" t="str">
        <f t="shared" si="158"/>
        <v/>
      </c>
      <c r="O479" s="29" t="str">
        <f t="shared" si="159"/>
        <v/>
      </c>
      <c r="P479" s="33" t="str">
        <f t="shared" si="160"/>
        <v/>
      </c>
    </row>
    <row r="480" spans="12:16" x14ac:dyDescent="0.45">
      <c r="L480" s="29" t="str">
        <f t="shared" si="156"/>
        <v/>
      </c>
      <c r="M480" s="29" t="str">
        <f t="shared" si="157"/>
        <v/>
      </c>
      <c r="N480" s="29" t="str">
        <f t="shared" si="158"/>
        <v/>
      </c>
      <c r="O480" s="29" t="str">
        <f t="shared" si="159"/>
        <v/>
      </c>
      <c r="P480" s="33" t="str">
        <f t="shared" si="160"/>
        <v/>
      </c>
    </row>
    <row r="481" spans="12:16" x14ac:dyDescent="0.45">
      <c r="L481" s="29" t="str">
        <f t="shared" si="156"/>
        <v/>
      </c>
      <c r="M481" s="29" t="str">
        <f t="shared" si="157"/>
        <v/>
      </c>
      <c r="N481" s="29" t="str">
        <f t="shared" si="158"/>
        <v/>
      </c>
      <c r="O481" s="29" t="str">
        <f t="shared" si="159"/>
        <v/>
      </c>
      <c r="P481" s="33" t="str">
        <f t="shared" si="160"/>
        <v/>
      </c>
    </row>
    <row r="482" spans="12:16" x14ac:dyDescent="0.45">
      <c r="L482" s="29" t="str">
        <f t="shared" si="156"/>
        <v/>
      </c>
      <c r="M482" s="29" t="str">
        <f t="shared" si="157"/>
        <v/>
      </c>
      <c r="N482" s="29" t="str">
        <f t="shared" si="158"/>
        <v/>
      </c>
      <c r="O482" s="29" t="str">
        <f t="shared" si="159"/>
        <v/>
      </c>
      <c r="P482" s="33" t="str">
        <f t="shared" si="160"/>
        <v/>
      </c>
    </row>
    <row r="483" spans="12:16" x14ac:dyDescent="0.45">
      <c r="L483" s="29" t="str">
        <f t="shared" si="156"/>
        <v/>
      </c>
      <c r="M483" s="29" t="str">
        <f t="shared" si="157"/>
        <v/>
      </c>
      <c r="N483" s="29" t="str">
        <f t="shared" si="158"/>
        <v/>
      </c>
      <c r="O483" s="29" t="str">
        <f t="shared" si="159"/>
        <v/>
      </c>
      <c r="P483" s="33" t="str">
        <f t="shared" si="160"/>
        <v/>
      </c>
    </row>
    <row r="484" spans="12:16" x14ac:dyDescent="0.45">
      <c r="L484" s="29" t="str">
        <f t="shared" si="156"/>
        <v/>
      </c>
      <c r="M484" s="29" t="str">
        <f t="shared" si="157"/>
        <v/>
      </c>
      <c r="N484" s="29" t="str">
        <f t="shared" si="158"/>
        <v/>
      </c>
      <c r="O484" s="29" t="str">
        <f t="shared" si="159"/>
        <v/>
      </c>
      <c r="P484" s="33" t="str">
        <f t="shared" si="160"/>
        <v/>
      </c>
    </row>
    <row r="485" spans="12:16" x14ac:dyDescent="0.45">
      <c r="L485" s="29" t="str">
        <f t="shared" si="156"/>
        <v/>
      </c>
      <c r="M485" s="29" t="str">
        <f t="shared" si="157"/>
        <v/>
      </c>
      <c r="N485" s="29" t="str">
        <f t="shared" si="158"/>
        <v/>
      </c>
      <c r="O485" s="29" t="str">
        <f t="shared" si="159"/>
        <v/>
      </c>
      <c r="P485" s="33" t="str">
        <f t="shared" si="160"/>
        <v/>
      </c>
    </row>
    <row r="486" spans="12:16" x14ac:dyDescent="0.45">
      <c r="L486" s="29" t="str">
        <f t="shared" si="156"/>
        <v/>
      </c>
      <c r="M486" s="29" t="str">
        <f t="shared" si="157"/>
        <v/>
      </c>
      <c r="N486" s="29" t="str">
        <f t="shared" si="158"/>
        <v/>
      </c>
      <c r="O486" s="29" t="str">
        <f t="shared" si="159"/>
        <v/>
      </c>
      <c r="P486" s="33" t="str">
        <f t="shared" si="160"/>
        <v/>
      </c>
    </row>
    <row r="487" spans="12:16" x14ac:dyDescent="0.45">
      <c r="L487" s="29" t="str">
        <f t="shared" si="156"/>
        <v/>
      </c>
      <c r="M487" s="29" t="str">
        <f t="shared" si="157"/>
        <v/>
      </c>
      <c r="N487" s="29" t="str">
        <f t="shared" si="158"/>
        <v/>
      </c>
      <c r="O487" s="29" t="str">
        <f t="shared" si="159"/>
        <v/>
      </c>
      <c r="P487" s="33" t="str">
        <f t="shared" si="160"/>
        <v/>
      </c>
    </row>
    <row r="488" spans="12:16" x14ac:dyDescent="0.45">
      <c r="L488" s="29" t="str">
        <f t="shared" si="156"/>
        <v/>
      </c>
      <c r="M488" s="29" t="str">
        <f t="shared" si="157"/>
        <v/>
      </c>
      <c r="N488" s="29" t="str">
        <f t="shared" si="158"/>
        <v/>
      </c>
      <c r="O488" s="29" t="str">
        <f t="shared" si="159"/>
        <v/>
      </c>
      <c r="P488" s="33" t="str">
        <f t="shared" si="160"/>
        <v/>
      </c>
    </row>
    <row r="489" spans="12:16" x14ac:dyDescent="0.45">
      <c r="L489" s="29" t="str">
        <f t="shared" si="156"/>
        <v/>
      </c>
      <c r="M489" s="29" t="str">
        <f t="shared" si="157"/>
        <v/>
      </c>
      <c r="N489" s="29" t="str">
        <f t="shared" si="158"/>
        <v/>
      </c>
      <c r="O489" s="29" t="str">
        <f t="shared" si="159"/>
        <v/>
      </c>
      <c r="P489" s="33" t="str">
        <f t="shared" si="160"/>
        <v/>
      </c>
    </row>
    <row r="490" spans="12:16" x14ac:dyDescent="0.45">
      <c r="L490" s="29" t="str">
        <f t="shared" si="156"/>
        <v/>
      </c>
      <c r="M490" s="29" t="str">
        <f t="shared" si="157"/>
        <v/>
      </c>
      <c r="N490" s="29" t="str">
        <f t="shared" si="158"/>
        <v/>
      </c>
      <c r="O490" s="29" t="str">
        <f t="shared" si="159"/>
        <v/>
      </c>
      <c r="P490" s="33" t="str">
        <f t="shared" si="160"/>
        <v/>
      </c>
    </row>
    <row r="491" spans="12:16" x14ac:dyDescent="0.45">
      <c r="L491" s="29" t="str">
        <f t="shared" si="156"/>
        <v/>
      </c>
      <c r="M491" s="29" t="str">
        <f t="shared" si="157"/>
        <v/>
      </c>
      <c r="N491" s="29" t="str">
        <f t="shared" si="158"/>
        <v/>
      </c>
      <c r="O491" s="29" t="str">
        <f t="shared" si="159"/>
        <v/>
      </c>
      <c r="P491" s="33" t="str">
        <f t="shared" si="160"/>
        <v/>
      </c>
    </row>
    <row r="492" spans="12:16" x14ac:dyDescent="0.45">
      <c r="L492" s="29" t="str">
        <f t="shared" si="156"/>
        <v/>
      </c>
      <c r="M492" s="29" t="str">
        <f t="shared" si="157"/>
        <v/>
      </c>
      <c r="N492" s="29" t="str">
        <f t="shared" si="158"/>
        <v/>
      </c>
      <c r="O492" s="29" t="str">
        <f t="shared" si="159"/>
        <v/>
      </c>
      <c r="P492" s="33" t="str">
        <f t="shared" si="160"/>
        <v/>
      </c>
    </row>
    <row r="493" spans="12:16" x14ac:dyDescent="0.45">
      <c r="L493" s="29" t="str">
        <f t="shared" si="156"/>
        <v/>
      </c>
      <c r="M493" s="29" t="str">
        <f t="shared" si="157"/>
        <v/>
      </c>
      <c r="N493" s="29" t="str">
        <f t="shared" si="158"/>
        <v/>
      </c>
      <c r="O493" s="29" t="str">
        <f t="shared" si="159"/>
        <v/>
      </c>
      <c r="P493" s="33" t="str">
        <f t="shared" si="160"/>
        <v/>
      </c>
    </row>
    <row r="494" spans="12:16" x14ac:dyDescent="0.45">
      <c r="L494" s="29" t="str">
        <f t="shared" si="156"/>
        <v/>
      </c>
      <c r="M494" s="29" t="str">
        <f t="shared" si="157"/>
        <v/>
      </c>
      <c r="N494" s="29" t="str">
        <f t="shared" si="158"/>
        <v/>
      </c>
      <c r="O494" s="29" t="str">
        <f t="shared" si="159"/>
        <v/>
      </c>
      <c r="P494" s="33" t="str">
        <f t="shared" si="160"/>
        <v/>
      </c>
    </row>
    <row r="495" spans="12:16" x14ac:dyDescent="0.45">
      <c r="L495" s="29" t="str">
        <f t="shared" si="156"/>
        <v/>
      </c>
      <c r="M495" s="29" t="str">
        <f t="shared" si="157"/>
        <v/>
      </c>
      <c r="N495" s="29" t="str">
        <f t="shared" si="158"/>
        <v/>
      </c>
      <c r="O495" s="29" t="str">
        <f t="shared" si="159"/>
        <v/>
      </c>
      <c r="P495" s="33" t="str">
        <f t="shared" si="160"/>
        <v/>
      </c>
    </row>
    <row r="496" spans="12:16" x14ac:dyDescent="0.45">
      <c r="L496" s="29" t="str">
        <f t="shared" si="156"/>
        <v/>
      </c>
      <c r="M496" s="29" t="str">
        <f t="shared" si="157"/>
        <v/>
      </c>
      <c r="N496" s="29" t="str">
        <f t="shared" si="158"/>
        <v/>
      </c>
      <c r="O496" s="29" t="str">
        <f t="shared" si="159"/>
        <v/>
      </c>
      <c r="P496" s="33" t="str">
        <f t="shared" si="160"/>
        <v/>
      </c>
    </row>
    <row r="497" spans="12:16" x14ac:dyDescent="0.45">
      <c r="L497" s="29" t="str">
        <f t="shared" si="156"/>
        <v/>
      </c>
      <c r="M497" s="29" t="str">
        <f t="shared" si="157"/>
        <v/>
      </c>
      <c r="N497" s="29" t="str">
        <f t="shared" si="158"/>
        <v/>
      </c>
      <c r="O497" s="29" t="str">
        <f t="shared" si="159"/>
        <v/>
      </c>
      <c r="P497" s="33" t="str">
        <f t="shared" si="160"/>
        <v/>
      </c>
    </row>
    <row r="498" spans="12:16" x14ac:dyDescent="0.45">
      <c r="L498" s="29" t="str">
        <f t="shared" si="156"/>
        <v/>
      </c>
      <c r="M498" s="29" t="str">
        <f t="shared" si="157"/>
        <v/>
      </c>
      <c r="N498" s="29" t="str">
        <f t="shared" si="158"/>
        <v/>
      </c>
      <c r="O498" s="29" t="str">
        <f t="shared" si="159"/>
        <v/>
      </c>
      <c r="P498" s="33" t="str">
        <f t="shared" si="160"/>
        <v/>
      </c>
    </row>
    <row r="499" spans="12:16" x14ac:dyDescent="0.45">
      <c r="L499" s="29" t="str">
        <f t="shared" si="156"/>
        <v/>
      </c>
      <c r="M499" s="29" t="str">
        <f t="shared" si="157"/>
        <v/>
      </c>
      <c r="N499" s="29" t="str">
        <f t="shared" si="158"/>
        <v/>
      </c>
      <c r="O499" s="29" t="str">
        <f t="shared" si="159"/>
        <v/>
      </c>
      <c r="P499" s="33" t="str">
        <f t="shared" si="160"/>
        <v/>
      </c>
    </row>
    <row r="500" spans="12:16" x14ac:dyDescent="0.45">
      <c r="L500" s="29" t="str">
        <f t="shared" si="156"/>
        <v/>
      </c>
      <c r="M500" s="29" t="str">
        <f t="shared" si="157"/>
        <v/>
      </c>
      <c r="N500" s="29" t="str">
        <f t="shared" si="158"/>
        <v/>
      </c>
      <c r="O500" s="29" t="str">
        <f t="shared" si="159"/>
        <v/>
      </c>
      <c r="P500" s="33" t="str">
        <f t="shared" si="160"/>
        <v/>
      </c>
    </row>
    <row r="501" spans="12:16" x14ac:dyDescent="0.45">
      <c r="L501" s="29" t="str">
        <f t="shared" si="156"/>
        <v/>
      </c>
      <c r="M501" s="29" t="str">
        <f t="shared" si="157"/>
        <v/>
      </c>
      <c r="N501" s="29" t="str">
        <f t="shared" si="158"/>
        <v/>
      </c>
      <c r="O501" s="29" t="str">
        <f t="shared" si="159"/>
        <v/>
      </c>
      <c r="P501" s="33" t="str">
        <f t="shared" si="160"/>
        <v/>
      </c>
    </row>
    <row r="502" spans="12:16" x14ac:dyDescent="0.45">
      <c r="L502" s="29" t="str">
        <f t="shared" si="156"/>
        <v/>
      </c>
      <c r="M502" s="29" t="str">
        <f t="shared" si="157"/>
        <v/>
      </c>
      <c r="N502" s="29" t="str">
        <f t="shared" si="158"/>
        <v/>
      </c>
      <c r="O502" s="29" t="str">
        <f t="shared" si="159"/>
        <v/>
      </c>
      <c r="P502" s="33" t="str">
        <f t="shared" si="160"/>
        <v/>
      </c>
    </row>
    <row r="503" spans="12:16" x14ac:dyDescent="0.45">
      <c r="L503" s="29" t="str">
        <f t="shared" si="156"/>
        <v/>
      </c>
      <c r="M503" s="29" t="str">
        <f t="shared" si="157"/>
        <v/>
      </c>
      <c r="N503" s="29" t="str">
        <f t="shared" si="158"/>
        <v/>
      </c>
      <c r="O503" s="29" t="str">
        <f t="shared" si="159"/>
        <v/>
      </c>
      <c r="P503" s="33" t="str">
        <f t="shared" si="160"/>
        <v/>
      </c>
    </row>
    <row r="504" spans="12:16" x14ac:dyDescent="0.45">
      <c r="L504" s="29" t="str">
        <f t="shared" si="156"/>
        <v/>
      </c>
      <c r="M504" s="29" t="str">
        <f t="shared" si="157"/>
        <v/>
      </c>
      <c r="N504" s="29" t="str">
        <f t="shared" si="158"/>
        <v/>
      </c>
      <c r="O504" s="29" t="str">
        <f t="shared" si="159"/>
        <v/>
      </c>
      <c r="P504" s="33" t="str">
        <f t="shared" si="160"/>
        <v/>
      </c>
    </row>
    <row r="505" spans="12:16" x14ac:dyDescent="0.45">
      <c r="L505" s="29" t="str">
        <f t="shared" si="156"/>
        <v/>
      </c>
      <c r="M505" s="29" t="str">
        <f t="shared" si="157"/>
        <v/>
      </c>
      <c r="N505" s="29" t="str">
        <f t="shared" si="158"/>
        <v/>
      </c>
      <c r="O505" s="29" t="str">
        <f t="shared" si="159"/>
        <v/>
      </c>
      <c r="P505" s="33" t="str">
        <f t="shared" si="160"/>
        <v/>
      </c>
    </row>
    <row r="506" spans="12:16" x14ac:dyDescent="0.45">
      <c r="L506" s="29" t="str">
        <f t="shared" si="156"/>
        <v/>
      </c>
      <c r="M506" s="29" t="str">
        <f t="shared" si="157"/>
        <v/>
      </c>
      <c r="N506" s="29" t="str">
        <f t="shared" si="158"/>
        <v/>
      </c>
      <c r="O506" s="29" t="str">
        <f t="shared" si="159"/>
        <v/>
      </c>
      <c r="P506" s="33" t="str">
        <f t="shared" si="160"/>
        <v/>
      </c>
    </row>
    <row r="507" spans="12:16" x14ac:dyDescent="0.45">
      <c r="L507" s="29" t="str">
        <f t="shared" si="156"/>
        <v/>
      </c>
      <c r="M507" s="29" t="str">
        <f t="shared" si="157"/>
        <v/>
      </c>
      <c r="N507" s="29" t="str">
        <f t="shared" si="158"/>
        <v/>
      </c>
      <c r="O507" s="29" t="str">
        <f t="shared" si="159"/>
        <v/>
      </c>
      <c r="P507" s="33" t="str">
        <f t="shared" si="160"/>
        <v/>
      </c>
    </row>
    <row r="508" spans="12:16" x14ac:dyDescent="0.45">
      <c r="L508" s="29" t="str">
        <f t="shared" si="156"/>
        <v/>
      </c>
      <c r="M508" s="29" t="str">
        <f t="shared" si="157"/>
        <v/>
      </c>
      <c r="N508" s="29" t="str">
        <f t="shared" si="158"/>
        <v/>
      </c>
      <c r="O508" s="29" t="str">
        <f t="shared" si="159"/>
        <v/>
      </c>
      <c r="P508" s="33" t="str">
        <f t="shared" si="160"/>
        <v/>
      </c>
    </row>
    <row r="509" spans="12:16" x14ac:dyDescent="0.45">
      <c r="L509" s="29" t="str">
        <f t="shared" si="156"/>
        <v/>
      </c>
      <c r="M509" s="29" t="str">
        <f t="shared" si="157"/>
        <v/>
      </c>
      <c r="N509" s="29" t="str">
        <f t="shared" si="158"/>
        <v/>
      </c>
      <c r="O509" s="29" t="str">
        <f t="shared" si="159"/>
        <v/>
      </c>
      <c r="P509" s="33" t="str">
        <f t="shared" si="160"/>
        <v/>
      </c>
    </row>
    <row r="510" spans="12:16" x14ac:dyDescent="0.45">
      <c r="L510" s="29" t="str">
        <f t="shared" si="156"/>
        <v/>
      </c>
      <c r="M510" s="29" t="str">
        <f t="shared" si="157"/>
        <v/>
      </c>
      <c r="N510" s="29" t="str">
        <f t="shared" si="158"/>
        <v/>
      </c>
      <c r="O510" s="29" t="str">
        <f t="shared" si="159"/>
        <v/>
      </c>
      <c r="P510" s="33" t="str">
        <f t="shared" si="160"/>
        <v/>
      </c>
    </row>
    <row r="511" spans="12:16" x14ac:dyDescent="0.45">
      <c r="L511" s="29" t="str">
        <f t="shared" si="156"/>
        <v/>
      </c>
      <c r="M511" s="29" t="str">
        <f t="shared" si="157"/>
        <v/>
      </c>
      <c r="N511" s="29" t="str">
        <f t="shared" si="158"/>
        <v/>
      </c>
      <c r="O511" s="29" t="str">
        <f t="shared" si="159"/>
        <v/>
      </c>
      <c r="P511" s="33" t="str">
        <f t="shared" si="160"/>
        <v/>
      </c>
    </row>
    <row r="512" spans="12:16" x14ac:dyDescent="0.45">
      <c r="L512" s="29" t="str">
        <f t="shared" si="156"/>
        <v/>
      </c>
      <c r="M512" s="29" t="str">
        <f t="shared" si="157"/>
        <v/>
      </c>
      <c r="N512" s="29" t="str">
        <f t="shared" si="158"/>
        <v/>
      </c>
      <c r="O512" s="29" t="str">
        <f t="shared" si="159"/>
        <v/>
      </c>
      <c r="P512" s="33" t="str">
        <f t="shared" si="160"/>
        <v/>
      </c>
    </row>
    <row r="513" spans="12:16" x14ac:dyDescent="0.45">
      <c r="L513" s="29" t="str">
        <f t="shared" si="156"/>
        <v/>
      </c>
      <c r="M513" s="29" t="str">
        <f t="shared" si="157"/>
        <v/>
      </c>
      <c r="N513" s="29" t="str">
        <f t="shared" si="158"/>
        <v/>
      </c>
      <c r="O513" s="29" t="str">
        <f t="shared" si="159"/>
        <v/>
      </c>
      <c r="P513" s="33" t="str">
        <f t="shared" si="160"/>
        <v/>
      </c>
    </row>
    <row r="514" spans="12:16" x14ac:dyDescent="0.45">
      <c r="L514" s="29" t="str">
        <f t="shared" si="156"/>
        <v/>
      </c>
      <c r="M514" s="29" t="str">
        <f t="shared" si="157"/>
        <v/>
      </c>
      <c r="N514" s="29" t="str">
        <f t="shared" si="158"/>
        <v/>
      </c>
      <c r="O514" s="29" t="str">
        <f t="shared" si="159"/>
        <v/>
      </c>
      <c r="P514" s="33" t="str">
        <f t="shared" si="160"/>
        <v/>
      </c>
    </row>
    <row r="515" spans="12:16" x14ac:dyDescent="0.45">
      <c r="L515" s="29" t="str">
        <f t="shared" si="156"/>
        <v/>
      </c>
      <c r="M515" s="29" t="str">
        <f t="shared" si="157"/>
        <v/>
      </c>
      <c r="N515" s="29" t="str">
        <f t="shared" si="158"/>
        <v/>
      </c>
      <c r="O515" s="29" t="str">
        <f t="shared" si="159"/>
        <v/>
      </c>
      <c r="P515" s="33" t="str">
        <f t="shared" si="160"/>
        <v/>
      </c>
    </row>
    <row r="516" spans="12:16" x14ac:dyDescent="0.45">
      <c r="L516" s="29" t="str">
        <f t="shared" si="156"/>
        <v/>
      </c>
      <c r="M516" s="29" t="str">
        <f t="shared" si="157"/>
        <v/>
      </c>
      <c r="N516" s="29" t="str">
        <f t="shared" si="158"/>
        <v/>
      </c>
      <c r="O516" s="29" t="str">
        <f t="shared" si="159"/>
        <v/>
      </c>
      <c r="P516" s="33" t="str">
        <f t="shared" si="160"/>
        <v/>
      </c>
    </row>
    <row r="517" spans="12:16" x14ac:dyDescent="0.45">
      <c r="L517" s="29" t="str">
        <f t="shared" si="156"/>
        <v/>
      </c>
      <c r="M517" s="29" t="str">
        <f t="shared" si="157"/>
        <v/>
      </c>
      <c r="N517" s="29" t="str">
        <f t="shared" si="158"/>
        <v/>
      </c>
      <c r="O517" s="29" t="str">
        <f t="shared" si="159"/>
        <v/>
      </c>
      <c r="P517" s="33" t="str">
        <f t="shared" si="160"/>
        <v/>
      </c>
    </row>
    <row r="518" spans="12:16" x14ac:dyDescent="0.45">
      <c r="L518" s="29" t="str">
        <f t="shared" ref="L518:L581" si="161">IF(G518="Y", (P518*E518),(""))</f>
        <v/>
      </c>
      <c r="M518" s="29" t="str">
        <f t="shared" ref="M518:M581" si="162">IF(G518="Y", (L518*2),(""))</f>
        <v/>
      </c>
      <c r="N518" s="29" t="str">
        <f t="shared" ref="N518:N581" si="163">IF(G518="Y", (L518*3),(""))</f>
        <v/>
      </c>
      <c r="O518" s="29" t="str">
        <f t="shared" ref="O518:O581" si="164">IF(G518="Y", (L518*4),(""))</f>
        <v/>
      </c>
      <c r="P518" s="33" t="str">
        <f t="shared" ref="P518:P581" si="165">IF(Q518&gt;0,((AcctSize/Q518)/H518),(""))</f>
        <v/>
      </c>
    </row>
    <row r="519" spans="12:16" x14ac:dyDescent="0.45">
      <c r="L519" s="29" t="str">
        <f t="shared" si="161"/>
        <v/>
      </c>
      <c r="M519" s="29" t="str">
        <f t="shared" si="162"/>
        <v/>
      </c>
      <c r="N519" s="29" t="str">
        <f t="shared" si="163"/>
        <v/>
      </c>
      <c r="O519" s="29" t="str">
        <f t="shared" si="164"/>
        <v/>
      </c>
      <c r="P519" s="33" t="str">
        <f t="shared" si="165"/>
        <v/>
      </c>
    </row>
    <row r="520" spans="12:16" x14ac:dyDescent="0.45">
      <c r="L520" s="29" t="str">
        <f t="shared" si="161"/>
        <v/>
      </c>
      <c r="M520" s="29" t="str">
        <f t="shared" si="162"/>
        <v/>
      </c>
      <c r="N520" s="29" t="str">
        <f t="shared" si="163"/>
        <v/>
      </c>
      <c r="O520" s="29" t="str">
        <f t="shared" si="164"/>
        <v/>
      </c>
      <c r="P520" s="33" t="str">
        <f t="shared" si="165"/>
        <v/>
      </c>
    </row>
    <row r="521" spans="12:16" x14ac:dyDescent="0.45">
      <c r="L521" s="29" t="str">
        <f t="shared" si="161"/>
        <v/>
      </c>
      <c r="M521" s="29" t="str">
        <f t="shared" si="162"/>
        <v/>
      </c>
      <c r="N521" s="29" t="str">
        <f t="shared" si="163"/>
        <v/>
      </c>
      <c r="O521" s="29" t="str">
        <f t="shared" si="164"/>
        <v/>
      </c>
      <c r="P521" s="33" t="str">
        <f t="shared" si="165"/>
        <v/>
      </c>
    </row>
    <row r="522" spans="12:16" x14ac:dyDescent="0.45">
      <c r="L522" s="29" t="str">
        <f t="shared" si="161"/>
        <v/>
      </c>
      <c r="M522" s="29" t="str">
        <f t="shared" si="162"/>
        <v/>
      </c>
      <c r="N522" s="29" t="str">
        <f t="shared" si="163"/>
        <v/>
      </c>
      <c r="O522" s="29" t="str">
        <f t="shared" si="164"/>
        <v/>
      </c>
      <c r="P522" s="33" t="str">
        <f t="shared" si="165"/>
        <v/>
      </c>
    </row>
    <row r="523" spans="12:16" x14ac:dyDescent="0.45">
      <c r="L523" s="29" t="str">
        <f t="shared" si="161"/>
        <v/>
      </c>
      <c r="M523" s="29" t="str">
        <f t="shared" si="162"/>
        <v/>
      </c>
      <c r="N523" s="29" t="str">
        <f t="shared" si="163"/>
        <v/>
      </c>
      <c r="O523" s="29" t="str">
        <f t="shared" si="164"/>
        <v/>
      </c>
      <c r="P523" s="33" t="str">
        <f t="shared" si="165"/>
        <v/>
      </c>
    </row>
    <row r="524" spans="12:16" x14ac:dyDescent="0.45">
      <c r="L524" s="29" t="str">
        <f t="shared" si="161"/>
        <v/>
      </c>
      <c r="M524" s="29" t="str">
        <f t="shared" si="162"/>
        <v/>
      </c>
      <c r="N524" s="29" t="str">
        <f t="shared" si="163"/>
        <v/>
      </c>
      <c r="O524" s="29" t="str">
        <f t="shared" si="164"/>
        <v/>
      </c>
      <c r="P524" s="33" t="str">
        <f t="shared" si="165"/>
        <v/>
      </c>
    </row>
    <row r="525" spans="12:16" x14ac:dyDescent="0.45">
      <c r="L525" s="29" t="str">
        <f t="shared" si="161"/>
        <v/>
      </c>
      <c r="M525" s="29" t="str">
        <f t="shared" si="162"/>
        <v/>
      </c>
      <c r="N525" s="29" t="str">
        <f t="shared" si="163"/>
        <v/>
      </c>
      <c r="O525" s="29" t="str">
        <f t="shared" si="164"/>
        <v/>
      </c>
      <c r="P525" s="33" t="str">
        <f t="shared" si="165"/>
        <v/>
      </c>
    </row>
    <row r="526" spans="12:16" x14ac:dyDescent="0.45">
      <c r="L526" s="29" t="str">
        <f t="shared" si="161"/>
        <v/>
      </c>
      <c r="M526" s="29" t="str">
        <f t="shared" si="162"/>
        <v/>
      </c>
      <c r="N526" s="29" t="str">
        <f t="shared" si="163"/>
        <v/>
      </c>
      <c r="O526" s="29" t="str">
        <f t="shared" si="164"/>
        <v/>
      </c>
      <c r="P526" s="33" t="str">
        <f t="shared" si="165"/>
        <v/>
      </c>
    </row>
    <row r="527" spans="12:16" x14ac:dyDescent="0.45">
      <c r="L527" s="29" t="str">
        <f t="shared" si="161"/>
        <v/>
      </c>
      <c r="M527" s="29" t="str">
        <f t="shared" si="162"/>
        <v/>
      </c>
      <c r="N527" s="29" t="str">
        <f t="shared" si="163"/>
        <v/>
      </c>
      <c r="O527" s="29" t="str">
        <f t="shared" si="164"/>
        <v/>
      </c>
      <c r="P527" s="33" t="str">
        <f t="shared" si="165"/>
        <v/>
      </c>
    </row>
    <row r="528" spans="12:16" x14ac:dyDescent="0.45">
      <c r="L528" s="29" t="str">
        <f t="shared" si="161"/>
        <v/>
      </c>
      <c r="M528" s="29" t="str">
        <f t="shared" si="162"/>
        <v/>
      </c>
      <c r="N528" s="29" t="str">
        <f t="shared" si="163"/>
        <v/>
      </c>
      <c r="O528" s="29" t="str">
        <f t="shared" si="164"/>
        <v/>
      </c>
      <c r="P528" s="33" t="str">
        <f t="shared" si="165"/>
        <v/>
      </c>
    </row>
    <row r="529" spans="12:16" x14ac:dyDescent="0.45">
      <c r="L529" s="29" t="str">
        <f t="shared" si="161"/>
        <v/>
      </c>
      <c r="M529" s="29" t="str">
        <f t="shared" si="162"/>
        <v/>
      </c>
      <c r="N529" s="29" t="str">
        <f t="shared" si="163"/>
        <v/>
      </c>
      <c r="O529" s="29" t="str">
        <f t="shared" si="164"/>
        <v/>
      </c>
      <c r="P529" s="33" t="str">
        <f t="shared" si="165"/>
        <v/>
      </c>
    </row>
    <row r="530" spans="12:16" x14ac:dyDescent="0.45">
      <c r="L530" s="29" t="str">
        <f t="shared" si="161"/>
        <v/>
      </c>
      <c r="M530" s="29" t="str">
        <f t="shared" si="162"/>
        <v/>
      </c>
      <c r="N530" s="29" t="str">
        <f t="shared" si="163"/>
        <v/>
      </c>
      <c r="O530" s="29" t="str">
        <f t="shared" si="164"/>
        <v/>
      </c>
      <c r="P530" s="33" t="str">
        <f t="shared" si="165"/>
        <v/>
      </c>
    </row>
    <row r="531" spans="12:16" x14ac:dyDescent="0.45">
      <c r="L531" s="29" t="str">
        <f t="shared" si="161"/>
        <v/>
      </c>
      <c r="M531" s="29" t="str">
        <f t="shared" si="162"/>
        <v/>
      </c>
      <c r="N531" s="29" t="str">
        <f t="shared" si="163"/>
        <v/>
      </c>
      <c r="O531" s="29" t="str">
        <f t="shared" si="164"/>
        <v/>
      </c>
      <c r="P531" s="33" t="str">
        <f t="shared" si="165"/>
        <v/>
      </c>
    </row>
    <row r="532" spans="12:16" x14ac:dyDescent="0.45">
      <c r="L532" s="29" t="str">
        <f t="shared" si="161"/>
        <v/>
      </c>
      <c r="M532" s="29" t="str">
        <f t="shared" si="162"/>
        <v/>
      </c>
      <c r="N532" s="29" t="str">
        <f t="shared" si="163"/>
        <v/>
      </c>
      <c r="O532" s="29" t="str">
        <f t="shared" si="164"/>
        <v/>
      </c>
      <c r="P532" s="33" t="str">
        <f t="shared" si="165"/>
        <v/>
      </c>
    </row>
    <row r="533" spans="12:16" x14ac:dyDescent="0.45">
      <c r="L533" s="29" t="str">
        <f t="shared" si="161"/>
        <v/>
      </c>
      <c r="M533" s="29" t="str">
        <f t="shared" si="162"/>
        <v/>
      </c>
      <c r="N533" s="29" t="str">
        <f t="shared" si="163"/>
        <v/>
      </c>
      <c r="O533" s="29" t="str">
        <f t="shared" si="164"/>
        <v/>
      </c>
      <c r="P533" s="33" t="str">
        <f t="shared" si="165"/>
        <v/>
      </c>
    </row>
    <row r="534" spans="12:16" x14ac:dyDescent="0.45">
      <c r="L534" s="29" t="str">
        <f t="shared" si="161"/>
        <v/>
      </c>
      <c r="M534" s="29" t="str">
        <f t="shared" si="162"/>
        <v/>
      </c>
      <c r="N534" s="29" t="str">
        <f t="shared" si="163"/>
        <v/>
      </c>
      <c r="O534" s="29" t="str">
        <f t="shared" si="164"/>
        <v/>
      </c>
      <c r="P534" s="33" t="str">
        <f t="shared" si="165"/>
        <v/>
      </c>
    </row>
    <row r="535" spans="12:16" x14ac:dyDescent="0.45">
      <c r="L535" s="29" t="str">
        <f t="shared" si="161"/>
        <v/>
      </c>
      <c r="M535" s="29" t="str">
        <f t="shared" si="162"/>
        <v/>
      </c>
      <c r="N535" s="29" t="str">
        <f t="shared" si="163"/>
        <v/>
      </c>
      <c r="O535" s="29" t="str">
        <f t="shared" si="164"/>
        <v/>
      </c>
      <c r="P535" s="33" t="str">
        <f t="shared" si="165"/>
        <v/>
      </c>
    </row>
    <row r="536" spans="12:16" x14ac:dyDescent="0.45">
      <c r="L536" s="29" t="str">
        <f t="shared" si="161"/>
        <v/>
      </c>
      <c r="M536" s="29" t="str">
        <f t="shared" si="162"/>
        <v/>
      </c>
      <c r="N536" s="29" t="str">
        <f t="shared" si="163"/>
        <v/>
      </c>
      <c r="O536" s="29" t="str">
        <f t="shared" si="164"/>
        <v/>
      </c>
      <c r="P536" s="33" t="str">
        <f t="shared" si="165"/>
        <v/>
      </c>
    </row>
    <row r="537" spans="12:16" x14ac:dyDescent="0.45">
      <c r="L537" s="29" t="str">
        <f t="shared" si="161"/>
        <v/>
      </c>
      <c r="M537" s="29" t="str">
        <f t="shared" si="162"/>
        <v/>
      </c>
      <c r="N537" s="29" t="str">
        <f t="shared" si="163"/>
        <v/>
      </c>
      <c r="O537" s="29" t="str">
        <f t="shared" si="164"/>
        <v/>
      </c>
      <c r="P537" s="33" t="str">
        <f t="shared" si="165"/>
        <v/>
      </c>
    </row>
    <row r="538" spans="12:16" x14ac:dyDescent="0.45">
      <c r="L538" s="29" t="str">
        <f t="shared" si="161"/>
        <v/>
      </c>
      <c r="M538" s="29" t="str">
        <f t="shared" si="162"/>
        <v/>
      </c>
      <c r="N538" s="29" t="str">
        <f t="shared" si="163"/>
        <v/>
      </c>
      <c r="O538" s="29" t="str">
        <f t="shared" si="164"/>
        <v/>
      </c>
      <c r="P538" s="33" t="str">
        <f t="shared" si="165"/>
        <v/>
      </c>
    </row>
    <row r="539" spans="12:16" x14ac:dyDescent="0.45">
      <c r="L539" s="29" t="str">
        <f t="shared" si="161"/>
        <v/>
      </c>
      <c r="M539" s="29" t="str">
        <f t="shared" si="162"/>
        <v/>
      </c>
      <c r="N539" s="29" t="str">
        <f t="shared" si="163"/>
        <v/>
      </c>
      <c r="O539" s="29" t="str">
        <f t="shared" si="164"/>
        <v/>
      </c>
      <c r="P539" s="33" t="str">
        <f t="shared" si="165"/>
        <v/>
      </c>
    </row>
    <row r="540" spans="12:16" x14ac:dyDescent="0.45">
      <c r="L540" s="29" t="str">
        <f t="shared" si="161"/>
        <v/>
      </c>
      <c r="M540" s="29" t="str">
        <f t="shared" si="162"/>
        <v/>
      </c>
      <c r="N540" s="29" t="str">
        <f t="shared" si="163"/>
        <v/>
      </c>
      <c r="O540" s="29" t="str">
        <f t="shared" si="164"/>
        <v/>
      </c>
      <c r="P540" s="33" t="str">
        <f t="shared" si="165"/>
        <v/>
      </c>
    </row>
    <row r="541" spans="12:16" x14ac:dyDescent="0.45">
      <c r="L541" s="29" t="str">
        <f t="shared" si="161"/>
        <v/>
      </c>
      <c r="M541" s="29" t="str">
        <f t="shared" si="162"/>
        <v/>
      </c>
      <c r="N541" s="29" t="str">
        <f t="shared" si="163"/>
        <v/>
      </c>
      <c r="O541" s="29" t="str">
        <f t="shared" si="164"/>
        <v/>
      </c>
      <c r="P541" s="33" t="str">
        <f t="shared" si="165"/>
        <v/>
      </c>
    </row>
    <row r="542" spans="12:16" x14ac:dyDescent="0.45">
      <c r="L542" s="29" t="str">
        <f t="shared" si="161"/>
        <v/>
      </c>
      <c r="M542" s="29" t="str">
        <f t="shared" si="162"/>
        <v/>
      </c>
      <c r="N542" s="29" t="str">
        <f t="shared" si="163"/>
        <v/>
      </c>
      <c r="O542" s="29" t="str">
        <f t="shared" si="164"/>
        <v/>
      </c>
      <c r="P542" s="33" t="str">
        <f t="shared" si="165"/>
        <v/>
      </c>
    </row>
    <row r="543" spans="12:16" x14ac:dyDescent="0.45">
      <c r="L543" s="29" t="str">
        <f t="shared" si="161"/>
        <v/>
      </c>
      <c r="M543" s="29" t="str">
        <f t="shared" si="162"/>
        <v/>
      </c>
      <c r="N543" s="29" t="str">
        <f t="shared" si="163"/>
        <v/>
      </c>
      <c r="O543" s="29" t="str">
        <f t="shared" si="164"/>
        <v/>
      </c>
      <c r="P543" s="33" t="str">
        <f t="shared" si="165"/>
        <v/>
      </c>
    </row>
    <row r="544" spans="12:16" x14ac:dyDescent="0.45">
      <c r="L544" s="29" t="str">
        <f t="shared" si="161"/>
        <v/>
      </c>
      <c r="M544" s="29" t="str">
        <f t="shared" si="162"/>
        <v/>
      </c>
      <c r="N544" s="29" t="str">
        <f t="shared" si="163"/>
        <v/>
      </c>
      <c r="O544" s="29" t="str">
        <f t="shared" si="164"/>
        <v/>
      </c>
      <c r="P544" s="33" t="str">
        <f t="shared" si="165"/>
        <v/>
      </c>
    </row>
    <row r="545" spans="12:16" x14ac:dyDescent="0.45">
      <c r="L545" s="29" t="str">
        <f t="shared" si="161"/>
        <v/>
      </c>
      <c r="M545" s="29" t="str">
        <f t="shared" si="162"/>
        <v/>
      </c>
      <c r="N545" s="29" t="str">
        <f t="shared" si="163"/>
        <v/>
      </c>
      <c r="O545" s="29" t="str">
        <f t="shared" si="164"/>
        <v/>
      </c>
      <c r="P545" s="33" t="str">
        <f t="shared" si="165"/>
        <v/>
      </c>
    </row>
    <row r="546" spans="12:16" x14ac:dyDescent="0.45">
      <c r="L546" s="29" t="str">
        <f t="shared" si="161"/>
        <v/>
      </c>
      <c r="M546" s="29" t="str">
        <f t="shared" si="162"/>
        <v/>
      </c>
      <c r="N546" s="29" t="str">
        <f t="shared" si="163"/>
        <v/>
      </c>
      <c r="O546" s="29" t="str">
        <f t="shared" si="164"/>
        <v/>
      </c>
      <c r="P546" s="33" t="str">
        <f t="shared" si="165"/>
        <v/>
      </c>
    </row>
    <row r="547" spans="12:16" x14ac:dyDescent="0.45">
      <c r="L547" s="29" t="str">
        <f t="shared" si="161"/>
        <v/>
      </c>
      <c r="M547" s="29" t="str">
        <f t="shared" si="162"/>
        <v/>
      </c>
      <c r="N547" s="29" t="str">
        <f t="shared" si="163"/>
        <v/>
      </c>
      <c r="O547" s="29" t="str">
        <f t="shared" si="164"/>
        <v/>
      </c>
      <c r="P547" s="33" t="str">
        <f t="shared" si="165"/>
        <v/>
      </c>
    </row>
    <row r="548" spans="12:16" x14ac:dyDescent="0.45">
      <c r="L548" s="29" t="str">
        <f t="shared" si="161"/>
        <v/>
      </c>
      <c r="M548" s="29" t="str">
        <f t="shared" si="162"/>
        <v/>
      </c>
      <c r="N548" s="29" t="str">
        <f t="shared" si="163"/>
        <v/>
      </c>
      <c r="O548" s="29" t="str">
        <f t="shared" si="164"/>
        <v/>
      </c>
      <c r="P548" s="33" t="str">
        <f t="shared" si="165"/>
        <v/>
      </c>
    </row>
    <row r="549" spans="12:16" x14ac:dyDescent="0.45">
      <c r="L549" s="29" t="str">
        <f t="shared" si="161"/>
        <v/>
      </c>
      <c r="M549" s="29" t="str">
        <f t="shared" si="162"/>
        <v/>
      </c>
      <c r="N549" s="29" t="str">
        <f t="shared" si="163"/>
        <v/>
      </c>
      <c r="O549" s="29" t="str">
        <f t="shared" si="164"/>
        <v/>
      </c>
      <c r="P549" s="33" t="str">
        <f t="shared" si="165"/>
        <v/>
      </c>
    </row>
    <row r="550" spans="12:16" x14ac:dyDescent="0.45">
      <c r="L550" s="29" t="str">
        <f t="shared" si="161"/>
        <v/>
      </c>
      <c r="M550" s="29" t="str">
        <f t="shared" si="162"/>
        <v/>
      </c>
      <c r="N550" s="29" t="str">
        <f t="shared" si="163"/>
        <v/>
      </c>
      <c r="O550" s="29" t="str">
        <f t="shared" si="164"/>
        <v/>
      </c>
      <c r="P550" s="33" t="str">
        <f t="shared" si="165"/>
        <v/>
      </c>
    </row>
    <row r="551" spans="12:16" x14ac:dyDescent="0.45">
      <c r="L551" s="29" t="str">
        <f t="shared" si="161"/>
        <v/>
      </c>
      <c r="M551" s="29" t="str">
        <f t="shared" si="162"/>
        <v/>
      </c>
      <c r="N551" s="29" t="str">
        <f t="shared" si="163"/>
        <v/>
      </c>
      <c r="O551" s="29" t="str">
        <f t="shared" si="164"/>
        <v/>
      </c>
      <c r="P551" s="33" t="str">
        <f t="shared" si="165"/>
        <v/>
      </c>
    </row>
    <row r="552" spans="12:16" x14ac:dyDescent="0.45">
      <c r="L552" s="29" t="str">
        <f t="shared" si="161"/>
        <v/>
      </c>
      <c r="M552" s="29" t="str">
        <f t="shared" si="162"/>
        <v/>
      </c>
      <c r="N552" s="29" t="str">
        <f t="shared" si="163"/>
        <v/>
      </c>
      <c r="O552" s="29" t="str">
        <f t="shared" si="164"/>
        <v/>
      </c>
      <c r="P552" s="33" t="str">
        <f t="shared" si="165"/>
        <v/>
      </c>
    </row>
    <row r="553" spans="12:16" x14ac:dyDescent="0.45">
      <c r="L553" s="29" t="str">
        <f t="shared" si="161"/>
        <v/>
      </c>
      <c r="M553" s="29" t="str">
        <f t="shared" si="162"/>
        <v/>
      </c>
      <c r="N553" s="29" t="str">
        <f t="shared" si="163"/>
        <v/>
      </c>
      <c r="O553" s="29" t="str">
        <f t="shared" si="164"/>
        <v/>
      </c>
      <c r="P553" s="33" t="str">
        <f t="shared" si="165"/>
        <v/>
      </c>
    </row>
    <row r="554" spans="12:16" x14ac:dyDescent="0.45">
      <c r="L554" s="29" t="str">
        <f t="shared" si="161"/>
        <v/>
      </c>
      <c r="M554" s="29" t="str">
        <f t="shared" si="162"/>
        <v/>
      </c>
      <c r="N554" s="29" t="str">
        <f t="shared" si="163"/>
        <v/>
      </c>
      <c r="O554" s="29" t="str">
        <f t="shared" si="164"/>
        <v/>
      </c>
      <c r="P554" s="33" t="str">
        <f t="shared" si="165"/>
        <v/>
      </c>
    </row>
    <row r="555" spans="12:16" x14ac:dyDescent="0.45">
      <c r="L555" s="29" t="str">
        <f t="shared" si="161"/>
        <v/>
      </c>
      <c r="M555" s="29" t="str">
        <f t="shared" si="162"/>
        <v/>
      </c>
      <c r="N555" s="29" t="str">
        <f t="shared" si="163"/>
        <v/>
      </c>
      <c r="O555" s="29" t="str">
        <f t="shared" si="164"/>
        <v/>
      </c>
      <c r="P555" s="33" t="str">
        <f t="shared" si="165"/>
        <v/>
      </c>
    </row>
    <row r="556" spans="12:16" x14ac:dyDescent="0.45">
      <c r="L556" s="29" t="str">
        <f t="shared" si="161"/>
        <v/>
      </c>
      <c r="M556" s="29" t="str">
        <f t="shared" si="162"/>
        <v/>
      </c>
      <c r="N556" s="29" t="str">
        <f t="shared" si="163"/>
        <v/>
      </c>
      <c r="O556" s="29" t="str">
        <f t="shared" si="164"/>
        <v/>
      </c>
      <c r="P556" s="33" t="str">
        <f t="shared" si="165"/>
        <v/>
      </c>
    </row>
    <row r="557" spans="12:16" x14ac:dyDescent="0.45">
      <c r="L557" s="29" t="str">
        <f t="shared" si="161"/>
        <v/>
      </c>
      <c r="M557" s="29" t="str">
        <f t="shared" si="162"/>
        <v/>
      </c>
      <c r="N557" s="29" t="str">
        <f t="shared" si="163"/>
        <v/>
      </c>
      <c r="O557" s="29" t="str">
        <f t="shared" si="164"/>
        <v/>
      </c>
      <c r="P557" s="33" t="str">
        <f t="shared" si="165"/>
        <v/>
      </c>
    </row>
    <row r="558" spans="12:16" x14ac:dyDescent="0.45">
      <c r="L558" s="29" t="str">
        <f t="shared" si="161"/>
        <v/>
      </c>
      <c r="M558" s="29" t="str">
        <f t="shared" si="162"/>
        <v/>
      </c>
      <c r="N558" s="29" t="str">
        <f t="shared" si="163"/>
        <v/>
      </c>
      <c r="O558" s="29" t="str">
        <f t="shared" si="164"/>
        <v/>
      </c>
      <c r="P558" s="33" t="str">
        <f t="shared" si="165"/>
        <v/>
      </c>
    </row>
    <row r="559" spans="12:16" x14ac:dyDescent="0.45">
      <c r="L559" s="29" t="str">
        <f t="shared" si="161"/>
        <v/>
      </c>
      <c r="M559" s="29" t="str">
        <f t="shared" si="162"/>
        <v/>
      </c>
      <c r="N559" s="29" t="str">
        <f t="shared" si="163"/>
        <v/>
      </c>
      <c r="O559" s="29" t="str">
        <f t="shared" si="164"/>
        <v/>
      </c>
      <c r="P559" s="33" t="str">
        <f t="shared" si="165"/>
        <v/>
      </c>
    </row>
    <row r="560" spans="12:16" x14ac:dyDescent="0.45">
      <c r="L560" s="29" t="str">
        <f t="shared" si="161"/>
        <v/>
      </c>
      <c r="M560" s="29" t="str">
        <f t="shared" si="162"/>
        <v/>
      </c>
      <c r="N560" s="29" t="str">
        <f t="shared" si="163"/>
        <v/>
      </c>
      <c r="O560" s="29" t="str">
        <f t="shared" si="164"/>
        <v/>
      </c>
      <c r="P560" s="33" t="str">
        <f t="shared" si="165"/>
        <v/>
      </c>
    </row>
    <row r="561" spans="12:16" x14ac:dyDescent="0.45">
      <c r="L561" s="29" t="str">
        <f t="shared" si="161"/>
        <v/>
      </c>
      <c r="M561" s="29" t="str">
        <f t="shared" si="162"/>
        <v/>
      </c>
      <c r="N561" s="29" t="str">
        <f t="shared" si="163"/>
        <v/>
      </c>
      <c r="O561" s="29" t="str">
        <f t="shared" si="164"/>
        <v/>
      </c>
      <c r="P561" s="33" t="str">
        <f t="shared" si="165"/>
        <v/>
      </c>
    </row>
    <row r="562" spans="12:16" x14ac:dyDescent="0.45">
      <c r="L562" s="29" t="str">
        <f t="shared" si="161"/>
        <v/>
      </c>
      <c r="M562" s="29" t="str">
        <f t="shared" si="162"/>
        <v/>
      </c>
      <c r="N562" s="29" t="str">
        <f t="shared" si="163"/>
        <v/>
      </c>
      <c r="O562" s="29" t="str">
        <f t="shared" si="164"/>
        <v/>
      </c>
      <c r="P562" s="33" t="str">
        <f t="shared" si="165"/>
        <v/>
      </c>
    </row>
    <row r="563" spans="12:16" x14ac:dyDescent="0.45">
      <c r="L563" s="29" t="str">
        <f t="shared" si="161"/>
        <v/>
      </c>
      <c r="M563" s="29" t="str">
        <f t="shared" si="162"/>
        <v/>
      </c>
      <c r="N563" s="29" t="str">
        <f t="shared" si="163"/>
        <v/>
      </c>
      <c r="O563" s="29" t="str">
        <f t="shared" si="164"/>
        <v/>
      </c>
      <c r="P563" s="33" t="str">
        <f t="shared" si="165"/>
        <v/>
      </c>
    </row>
    <row r="564" spans="12:16" x14ac:dyDescent="0.45">
      <c r="L564" s="29" t="str">
        <f t="shared" si="161"/>
        <v/>
      </c>
      <c r="M564" s="29" t="str">
        <f t="shared" si="162"/>
        <v/>
      </c>
      <c r="N564" s="29" t="str">
        <f t="shared" si="163"/>
        <v/>
      </c>
      <c r="O564" s="29" t="str">
        <f t="shared" si="164"/>
        <v/>
      </c>
      <c r="P564" s="33" t="str">
        <f t="shared" si="165"/>
        <v/>
      </c>
    </row>
    <row r="565" spans="12:16" x14ac:dyDescent="0.45">
      <c r="L565" s="29" t="str">
        <f t="shared" si="161"/>
        <v/>
      </c>
      <c r="M565" s="29" t="str">
        <f t="shared" si="162"/>
        <v/>
      </c>
      <c r="N565" s="29" t="str">
        <f t="shared" si="163"/>
        <v/>
      </c>
      <c r="O565" s="29" t="str">
        <f t="shared" si="164"/>
        <v/>
      </c>
      <c r="P565" s="33" t="str">
        <f t="shared" si="165"/>
        <v/>
      </c>
    </row>
    <row r="566" spans="12:16" x14ac:dyDescent="0.45">
      <c r="L566" s="29" t="str">
        <f t="shared" si="161"/>
        <v/>
      </c>
      <c r="M566" s="29" t="str">
        <f t="shared" si="162"/>
        <v/>
      </c>
      <c r="N566" s="29" t="str">
        <f t="shared" si="163"/>
        <v/>
      </c>
      <c r="O566" s="29" t="str">
        <f t="shared" si="164"/>
        <v/>
      </c>
      <c r="P566" s="33" t="str">
        <f t="shared" si="165"/>
        <v/>
      </c>
    </row>
    <row r="567" spans="12:16" x14ac:dyDescent="0.45">
      <c r="L567" s="29" t="str">
        <f t="shared" si="161"/>
        <v/>
      </c>
      <c r="M567" s="29" t="str">
        <f t="shared" si="162"/>
        <v/>
      </c>
      <c r="N567" s="29" t="str">
        <f t="shared" si="163"/>
        <v/>
      </c>
      <c r="O567" s="29" t="str">
        <f t="shared" si="164"/>
        <v/>
      </c>
      <c r="P567" s="33" t="str">
        <f t="shared" si="165"/>
        <v/>
      </c>
    </row>
    <row r="568" spans="12:16" x14ac:dyDescent="0.45">
      <c r="L568" s="29" t="str">
        <f t="shared" si="161"/>
        <v/>
      </c>
      <c r="M568" s="29" t="str">
        <f t="shared" si="162"/>
        <v/>
      </c>
      <c r="N568" s="29" t="str">
        <f t="shared" si="163"/>
        <v/>
      </c>
      <c r="O568" s="29" t="str">
        <f t="shared" si="164"/>
        <v/>
      </c>
      <c r="P568" s="33" t="str">
        <f t="shared" si="165"/>
        <v/>
      </c>
    </row>
    <row r="569" spans="12:16" x14ac:dyDescent="0.45">
      <c r="L569" s="29" t="str">
        <f t="shared" si="161"/>
        <v/>
      </c>
      <c r="M569" s="29" t="str">
        <f t="shared" si="162"/>
        <v/>
      </c>
      <c r="N569" s="29" t="str">
        <f t="shared" si="163"/>
        <v/>
      </c>
      <c r="O569" s="29" t="str">
        <f t="shared" si="164"/>
        <v/>
      </c>
      <c r="P569" s="33" t="str">
        <f t="shared" si="165"/>
        <v/>
      </c>
    </row>
    <row r="570" spans="12:16" x14ac:dyDescent="0.45">
      <c r="L570" s="29" t="str">
        <f t="shared" si="161"/>
        <v/>
      </c>
      <c r="M570" s="29" t="str">
        <f t="shared" si="162"/>
        <v/>
      </c>
      <c r="N570" s="29" t="str">
        <f t="shared" si="163"/>
        <v/>
      </c>
      <c r="O570" s="29" t="str">
        <f t="shared" si="164"/>
        <v/>
      </c>
      <c r="P570" s="33" t="str">
        <f t="shared" si="165"/>
        <v/>
      </c>
    </row>
    <row r="571" spans="12:16" x14ac:dyDescent="0.45">
      <c r="L571" s="29" t="str">
        <f t="shared" si="161"/>
        <v/>
      </c>
      <c r="M571" s="29" t="str">
        <f t="shared" si="162"/>
        <v/>
      </c>
      <c r="N571" s="29" t="str">
        <f t="shared" si="163"/>
        <v/>
      </c>
      <c r="O571" s="29" t="str">
        <f t="shared" si="164"/>
        <v/>
      </c>
      <c r="P571" s="33" t="str">
        <f t="shared" si="165"/>
        <v/>
      </c>
    </row>
    <row r="572" spans="12:16" x14ac:dyDescent="0.45">
      <c r="L572" s="29" t="str">
        <f t="shared" si="161"/>
        <v/>
      </c>
      <c r="M572" s="29" t="str">
        <f t="shared" si="162"/>
        <v/>
      </c>
      <c r="N572" s="29" t="str">
        <f t="shared" si="163"/>
        <v/>
      </c>
      <c r="O572" s="29" t="str">
        <f t="shared" si="164"/>
        <v/>
      </c>
      <c r="P572" s="33" t="str">
        <f t="shared" si="165"/>
        <v/>
      </c>
    </row>
    <row r="573" spans="12:16" x14ac:dyDescent="0.45">
      <c r="L573" s="29" t="str">
        <f t="shared" si="161"/>
        <v/>
      </c>
      <c r="M573" s="29" t="str">
        <f t="shared" si="162"/>
        <v/>
      </c>
      <c r="N573" s="29" t="str">
        <f t="shared" si="163"/>
        <v/>
      </c>
      <c r="O573" s="29" t="str">
        <f t="shared" si="164"/>
        <v/>
      </c>
      <c r="P573" s="33" t="str">
        <f t="shared" si="165"/>
        <v/>
      </c>
    </row>
    <row r="574" spans="12:16" x14ac:dyDescent="0.45">
      <c r="L574" s="29" t="str">
        <f t="shared" si="161"/>
        <v/>
      </c>
      <c r="M574" s="29" t="str">
        <f t="shared" si="162"/>
        <v/>
      </c>
      <c r="N574" s="29" t="str">
        <f t="shared" si="163"/>
        <v/>
      </c>
      <c r="O574" s="29" t="str">
        <f t="shared" si="164"/>
        <v/>
      </c>
      <c r="P574" s="33" t="str">
        <f t="shared" si="165"/>
        <v/>
      </c>
    </row>
    <row r="575" spans="12:16" x14ac:dyDescent="0.45">
      <c r="L575" s="29" t="str">
        <f t="shared" si="161"/>
        <v/>
      </c>
      <c r="M575" s="29" t="str">
        <f t="shared" si="162"/>
        <v/>
      </c>
      <c r="N575" s="29" t="str">
        <f t="shared" si="163"/>
        <v/>
      </c>
      <c r="O575" s="29" t="str">
        <f t="shared" si="164"/>
        <v/>
      </c>
      <c r="P575" s="33" t="str">
        <f t="shared" si="165"/>
        <v/>
      </c>
    </row>
    <row r="576" spans="12:16" x14ac:dyDescent="0.45">
      <c r="L576" s="29" t="str">
        <f t="shared" si="161"/>
        <v/>
      </c>
      <c r="M576" s="29" t="str">
        <f t="shared" si="162"/>
        <v/>
      </c>
      <c r="N576" s="29" t="str">
        <f t="shared" si="163"/>
        <v/>
      </c>
      <c r="O576" s="29" t="str">
        <f t="shared" si="164"/>
        <v/>
      </c>
      <c r="P576" s="33" t="str">
        <f t="shared" si="165"/>
        <v/>
      </c>
    </row>
    <row r="577" spans="12:16" x14ac:dyDescent="0.45">
      <c r="L577" s="29" t="str">
        <f t="shared" si="161"/>
        <v/>
      </c>
      <c r="M577" s="29" t="str">
        <f t="shared" si="162"/>
        <v/>
      </c>
      <c r="N577" s="29" t="str">
        <f t="shared" si="163"/>
        <v/>
      </c>
      <c r="O577" s="29" t="str">
        <f t="shared" si="164"/>
        <v/>
      </c>
      <c r="P577" s="33" t="str">
        <f t="shared" si="165"/>
        <v/>
      </c>
    </row>
    <row r="578" spans="12:16" x14ac:dyDescent="0.45">
      <c r="L578" s="29" t="str">
        <f t="shared" si="161"/>
        <v/>
      </c>
      <c r="M578" s="29" t="str">
        <f t="shared" si="162"/>
        <v/>
      </c>
      <c r="N578" s="29" t="str">
        <f t="shared" si="163"/>
        <v/>
      </c>
      <c r="O578" s="29" t="str">
        <f t="shared" si="164"/>
        <v/>
      </c>
      <c r="P578" s="33" t="str">
        <f t="shared" si="165"/>
        <v/>
      </c>
    </row>
    <row r="579" spans="12:16" x14ac:dyDescent="0.45">
      <c r="L579" s="29" t="str">
        <f t="shared" si="161"/>
        <v/>
      </c>
      <c r="M579" s="29" t="str">
        <f t="shared" si="162"/>
        <v/>
      </c>
      <c r="N579" s="29" t="str">
        <f t="shared" si="163"/>
        <v/>
      </c>
      <c r="O579" s="29" t="str">
        <f t="shared" si="164"/>
        <v/>
      </c>
      <c r="P579" s="33" t="str">
        <f t="shared" si="165"/>
        <v/>
      </c>
    </row>
    <row r="580" spans="12:16" x14ac:dyDescent="0.45">
      <c r="L580" s="29" t="str">
        <f t="shared" si="161"/>
        <v/>
      </c>
      <c r="M580" s="29" t="str">
        <f t="shared" si="162"/>
        <v/>
      </c>
      <c r="N580" s="29" t="str">
        <f t="shared" si="163"/>
        <v/>
      </c>
      <c r="O580" s="29" t="str">
        <f t="shared" si="164"/>
        <v/>
      </c>
      <c r="P580" s="33" t="str">
        <f t="shared" si="165"/>
        <v/>
      </c>
    </row>
    <row r="581" spans="12:16" x14ac:dyDescent="0.45">
      <c r="L581" s="29" t="str">
        <f t="shared" si="161"/>
        <v/>
      </c>
      <c r="M581" s="29" t="str">
        <f t="shared" si="162"/>
        <v/>
      </c>
      <c r="N581" s="29" t="str">
        <f t="shared" si="163"/>
        <v/>
      </c>
      <c r="O581" s="29" t="str">
        <f t="shared" si="164"/>
        <v/>
      </c>
      <c r="P581" s="33" t="str">
        <f t="shared" si="165"/>
        <v/>
      </c>
    </row>
    <row r="582" spans="12:16" x14ac:dyDescent="0.45">
      <c r="L582" s="29" t="str">
        <f t="shared" ref="L582:L645" si="166">IF(G582="Y", (P582*E582),(""))</f>
        <v/>
      </c>
      <c r="M582" s="29" t="str">
        <f t="shared" ref="M582:M645" si="167">IF(G582="Y", (L582*2),(""))</f>
        <v/>
      </c>
      <c r="N582" s="29" t="str">
        <f t="shared" ref="N582:N645" si="168">IF(G582="Y", (L582*3),(""))</f>
        <v/>
      </c>
      <c r="O582" s="29" t="str">
        <f t="shared" ref="O582:O645" si="169">IF(G582="Y", (L582*4),(""))</f>
        <v/>
      </c>
      <c r="P582" s="33" t="str">
        <f t="shared" ref="P582:P645" si="170">IF(Q582&gt;0,((AcctSize/Q582)/H582),(""))</f>
        <v/>
      </c>
    </row>
    <row r="583" spans="12:16" x14ac:dyDescent="0.45">
      <c r="L583" s="29" t="str">
        <f t="shared" si="166"/>
        <v/>
      </c>
      <c r="M583" s="29" t="str">
        <f t="shared" si="167"/>
        <v/>
      </c>
      <c r="N583" s="29" t="str">
        <f t="shared" si="168"/>
        <v/>
      </c>
      <c r="O583" s="29" t="str">
        <f t="shared" si="169"/>
        <v/>
      </c>
      <c r="P583" s="33" t="str">
        <f t="shared" si="170"/>
        <v/>
      </c>
    </row>
    <row r="584" spans="12:16" x14ac:dyDescent="0.45">
      <c r="L584" s="29" t="str">
        <f t="shared" si="166"/>
        <v/>
      </c>
      <c r="M584" s="29" t="str">
        <f t="shared" si="167"/>
        <v/>
      </c>
      <c r="N584" s="29" t="str">
        <f t="shared" si="168"/>
        <v/>
      </c>
      <c r="O584" s="29" t="str">
        <f t="shared" si="169"/>
        <v/>
      </c>
      <c r="P584" s="33" t="str">
        <f t="shared" si="170"/>
        <v/>
      </c>
    </row>
    <row r="585" spans="12:16" x14ac:dyDescent="0.45">
      <c r="L585" s="29" t="str">
        <f t="shared" si="166"/>
        <v/>
      </c>
      <c r="M585" s="29" t="str">
        <f t="shared" si="167"/>
        <v/>
      </c>
      <c r="N585" s="29" t="str">
        <f t="shared" si="168"/>
        <v/>
      </c>
      <c r="O585" s="29" t="str">
        <f t="shared" si="169"/>
        <v/>
      </c>
      <c r="P585" s="33" t="str">
        <f t="shared" si="170"/>
        <v/>
      </c>
    </row>
    <row r="586" spans="12:16" x14ac:dyDescent="0.45">
      <c r="L586" s="29" t="str">
        <f t="shared" si="166"/>
        <v/>
      </c>
      <c r="M586" s="29" t="str">
        <f t="shared" si="167"/>
        <v/>
      </c>
      <c r="N586" s="29" t="str">
        <f t="shared" si="168"/>
        <v/>
      </c>
      <c r="O586" s="29" t="str">
        <f t="shared" si="169"/>
        <v/>
      </c>
      <c r="P586" s="33" t="str">
        <f t="shared" si="170"/>
        <v/>
      </c>
    </row>
    <row r="587" spans="12:16" x14ac:dyDescent="0.45">
      <c r="L587" s="29" t="str">
        <f t="shared" si="166"/>
        <v/>
      </c>
      <c r="M587" s="29" t="str">
        <f t="shared" si="167"/>
        <v/>
      </c>
      <c r="N587" s="29" t="str">
        <f t="shared" si="168"/>
        <v/>
      </c>
      <c r="O587" s="29" t="str">
        <f t="shared" si="169"/>
        <v/>
      </c>
      <c r="P587" s="33" t="str">
        <f t="shared" si="170"/>
        <v/>
      </c>
    </row>
    <row r="588" spans="12:16" x14ac:dyDescent="0.45">
      <c r="L588" s="29" t="str">
        <f t="shared" si="166"/>
        <v/>
      </c>
      <c r="M588" s="29" t="str">
        <f t="shared" si="167"/>
        <v/>
      </c>
      <c r="N588" s="29" t="str">
        <f t="shared" si="168"/>
        <v/>
      </c>
      <c r="O588" s="29" t="str">
        <f t="shared" si="169"/>
        <v/>
      </c>
      <c r="P588" s="33" t="str">
        <f t="shared" si="170"/>
        <v/>
      </c>
    </row>
    <row r="589" spans="12:16" x14ac:dyDescent="0.45">
      <c r="L589" s="29" t="str">
        <f t="shared" si="166"/>
        <v/>
      </c>
      <c r="M589" s="29" t="str">
        <f t="shared" si="167"/>
        <v/>
      </c>
      <c r="N589" s="29" t="str">
        <f t="shared" si="168"/>
        <v/>
      </c>
      <c r="O589" s="29" t="str">
        <f t="shared" si="169"/>
        <v/>
      </c>
      <c r="P589" s="33" t="str">
        <f t="shared" si="170"/>
        <v/>
      </c>
    </row>
    <row r="590" spans="12:16" x14ac:dyDescent="0.45">
      <c r="L590" s="29" t="str">
        <f t="shared" si="166"/>
        <v/>
      </c>
      <c r="M590" s="29" t="str">
        <f t="shared" si="167"/>
        <v/>
      </c>
      <c r="N590" s="29" t="str">
        <f t="shared" si="168"/>
        <v/>
      </c>
      <c r="O590" s="29" t="str">
        <f t="shared" si="169"/>
        <v/>
      </c>
      <c r="P590" s="33" t="str">
        <f t="shared" si="170"/>
        <v/>
      </c>
    </row>
    <row r="591" spans="12:16" x14ac:dyDescent="0.45">
      <c r="L591" s="29" t="str">
        <f t="shared" si="166"/>
        <v/>
      </c>
      <c r="M591" s="29" t="str">
        <f t="shared" si="167"/>
        <v/>
      </c>
      <c r="N591" s="29" t="str">
        <f t="shared" si="168"/>
        <v/>
      </c>
      <c r="O591" s="29" t="str">
        <f t="shared" si="169"/>
        <v/>
      </c>
      <c r="P591" s="33" t="str">
        <f t="shared" si="170"/>
        <v/>
      </c>
    </row>
    <row r="592" spans="12:16" x14ac:dyDescent="0.45">
      <c r="L592" s="29" t="str">
        <f t="shared" si="166"/>
        <v/>
      </c>
      <c r="M592" s="29" t="str">
        <f t="shared" si="167"/>
        <v/>
      </c>
      <c r="N592" s="29" t="str">
        <f t="shared" si="168"/>
        <v/>
      </c>
      <c r="O592" s="29" t="str">
        <f t="shared" si="169"/>
        <v/>
      </c>
      <c r="P592" s="33" t="str">
        <f t="shared" si="170"/>
        <v/>
      </c>
    </row>
    <row r="593" spans="12:16" x14ac:dyDescent="0.45">
      <c r="L593" s="29" t="str">
        <f t="shared" si="166"/>
        <v/>
      </c>
      <c r="M593" s="29" t="str">
        <f t="shared" si="167"/>
        <v/>
      </c>
      <c r="N593" s="29" t="str">
        <f t="shared" si="168"/>
        <v/>
      </c>
      <c r="O593" s="29" t="str">
        <f t="shared" si="169"/>
        <v/>
      </c>
      <c r="P593" s="33" t="str">
        <f t="shared" si="170"/>
        <v/>
      </c>
    </row>
    <row r="594" spans="12:16" x14ac:dyDescent="0.45">
      <c r="L594" s="29" t="str">
        <f t="shared" si="166"/>
        <v/>
      </c>
      <c r="M594" s="29" t="str">
        <f t="shared" si="167"/>
        <v/>
      </c>
      <c r="N594" s="29" t="str">
        <f t="shared" si="168"/>
        <v/>
      </c>
      <c r="O594" s="29" t="str">
        <f t="shared" si="169"/>
        <v/>
      </c>
      <c r="P594" s="33" t="str">
        <f t="shared" si="170"/>
        <v/>
      </c>
    </row>
    <row r="595" spans="12:16" x14ac:dyDescent="0.45">
      <c r="L595" s="29" t="str">
        <f t="shared" si="166"/>
        <v/>
      </c>
      <c r="M595" s="29" t="str">
        <f t="shared" si="167"/>
        <v/>
      </c>
      <c r="N595" s="29" t="str">
        <f t="shared" si="168"/>
        <v/>
      </c>
      <c r="O595" s="29" t="str">
        <f t="shared" si="169"/>
        <v/>
      </c>
      <c r="P595" s="33" t="str">
        <f t="shared" si="170"/>
        <v/>
      </c>
    </row>
    <row r="596" spans="12:16" x14ac:dyDescent="0.45">
      <c r="L596" s="29" t="str">
        <f t="shared" si="166"/>
        <v/>
      </c>
      <c r="M596" s="29" t="str">
        <f t="shared" si="167"/>
        <v/>
      </c>
      <c r="N596" s="29" t="str">
        <f t="shared" si="168"/>
        <v/>
      </c>
      <c r="O596" s="29" t="str">
        <f t="shared" si="169"/>
        <v/>
      </c>
      <c r="P596" s="33" t="str">
        <f t="shared" si="170"/>
        <v/>
      </c>
    </row>
    <row r="597" spans="12:16" x14ac:dyDescent="0.45">
      <c r="L597" s="29" t="str">
        <f t="shared" si="166"/>
        <v/>
      </c>
      <c r="M597" s="29" t="str">
        <f t="shared" si="167"/>
        <v/>
      </c>
      <c r="N597" s="29" t="str">
        <f t="shared" si="168"/>
        <v/>
      </c>
      <c r="O597" s="29" t="str">
        <f t="shared" si="169"/>
        <v/>
      </c>
      <c r="P597" s="33" t="str">
        <f t="shared" si="170"/>
        <v/>
      </c>
    </row>
    <row r="598" spans="12:16" x14ac:dyDescent="0.45">
      <c r="L598" s="29" t="str">
        <f t="shared" si="166"/>
        <v/>
      </c>
      <c r="M598" s="29" t="str">
        <f t="shared" si="167"/>
        <v/>
      </c>
      <c r="N598" s="29" t="str">
        <f t="shared" si="168"/>
        <v/>
      </c>
      <c r="O598" s="29" t="str">
        <f t="shared" si="169"/>
        <v/>
      </c>
      <c r="P598" s="33" t="str">
        <f t="shared" si="170"/>
        <v/>
      </c>
    </row>
    <row r="599" spans="12:16" x14ac:dyDescent="0.45">
      <c r="L599" s="29" t="str">
        <f t="shared" si="166"/>
        <v/>
      </c>
      <c r="M599" s="29" t="str">
        <f t="shared" si="167"/>
        <v/>
      </c>
      <c r="N599" s="29" t="str">
        <f t="shared" si="168"/>
        <v/>
      </c>
      <c r="O599" s="29" t="str">
        <f t="shared" si="169"/>
        <v/>
      </c>
      <c r="P599" s="33" t="str">
        <f t="shared" si="170"/>
        <v/>
      </c>
    </row>
    <row r="600" spans="12:16" x14ac:dyDescent="0.45">
      <c r="L600" s="29" t="str">
        <f t="shared" si="166"/>
        <v/>
      </c>
      <c r="M600" s="29" t="str">
        <f t="shared" si="167"/>
        <v/>
      </c>
      <c r="N600" s="29" t="str">
        <f t="shared" si="168"/>
        <v/>
      </c>
      <c r="O600" s="29" t="str">
        <f t="shared" si="169"/>
        <v/>
      </c>
      <c r="P600" s="33" t="str">
        <f t="shared" si="170"/>
        <v/>
      </c>
    </row>
    <row r="601" spans="12:16" x14ac:dyDescent="0.45">
      <c r="L601" s="29" t="str">
        <f t="shared" si="166"/>
        <v/>
      </c>
      <c r="M601" s="29" t="str">
        <f t="shared" si="167"/>
        <v/>
      </c>
      <c r="N601" s="29" t="str">
        <f t="shared" si="168"/>
        <v/>
      </c>
      <c r="O601" s="29" t="str">
        <f t="shared" si="169"/>
        <v/>
      </c>
      <c r="P601" s="33" t="str">
        <f t="shared" si="170"/>
        <v/>
      </c>
    </row>
    <row r="602" spans="12:16" x14ac:dyDescent="0.45">
      <c r="L602" s="29" t="str">
        <f t="shared" si="166"/>
        <v/>
      </c>
      <c r="M602" s="29" t="str">
        <f t="shared" si="167"/>
        <v/>
      </c>
      <c r="N602" s="29" t="str">
        <f t="shared" si="168"/>
        <v/>
      </c>
      <c r="O602" s="29" t="str">
        <f t="shared" si="169"/>
        <v/>
      </c>
      <c r="P602" s="33" t="str">
        <f t="shared" si="170"/>
        <v/>
      </c>
    </row>
    <row r="603" spans="12:16" x14ac:dyDescent="0.45">
      <c r="L603" s="29" t="str">
        <f t="shared" si="166"/>
        <v/>
      </c>
      <c r="M603" s="29" t="str">
        <f t="shared" si="167"/>
        <v/>
      </c>
      <c r="N603" s="29" t="str">
        <f t="shared" si="168"/>
        <v/>
      </c>
      <c r="O603" s="29" t="str">
        <f t="shared" si="169"/>
        <v/>
      </c>
      <c r="P603" s="33" t="str">
        <f t="shared" si="170"/>
        <v/>
      </c>
    </row>
    <row r="604" spans="12:16" x14ac:dyDescent="0.45">
      <c r="L604" s="29" t="str">
        <f t="shared" si="166"/>
        <v/>
      </c>
      <c r="M604" s="29" t="str">
        <f t="shared" si="167"/>
        <v/>
      </c>
      <c r="N604" s="29" t="str">
        <f t="shared" si="168"/>
        <v/>
      </c>
      <c r="O604" s="29" t="str">
        <f t="shared" si="169"/>
        <v/>
      </c>
      <c r="P604" s="33" t="str">
        <f t="shared" si="170"/>
        <v/>
      </c>
    </row>
    <row r="605" spans="12:16" x14ac:dyDescent="0.45">
      <c r="L605" s="29" t="str">
        <f t="shared" si="166"/>
        <v/>
      </c>
      <c r="M605" s="29" t="str">
        <f t="shared" si="167"/>
        <v/>
      </c>
      <c r="N605" s="29" t="str">
        <f t="shared" si="168"/>
        <v/>
      </c>
      <c r="O605" s="29" t="str">
        <f t="shared" si="169"/>
        <v/>
      </c>
      <c r="P605" s="33" t="str">
        <f t="shared" si="170"/>
        <v/>
      </c>
    </row>
    <row r="606" spans="12:16" x14ac:dyDescent="0.45">
      <c r="L606" s="29" t="str">
        <f t="shared" si="166"/>
        <v/>
      </c>
      <c r="M606" s="29" t="str">
        <f t="shared" si="167"/>
        <v/>
      </c>
      <c r="N606" s="29" t="str">
        <f t="shared" si="168"/>
        <v/>
      </c>
      <c r="O606" s="29" t="str">
        <f t="shared" si="169"/>
        <v/>
      </c>
      <c r="P606" s="33" t="str">
        <f t="shared" si="170"/>
        <v/>
      </c>
    </row>
    <row r="607" spans="12:16" x14ac:dyDescent="0.45">
      <c r="L607" s="29" t="str">
        <f t="shared" si="166"/>
        <v/>
      </c>
      <c r="M607" s="29" t="str">
        <f t="shared" si="167"/>
        <v/>
      </c>
      <c r="N607" s="29" t="str">
        <f t="shared" si="168"/>
        <v/>
      </c>
      <c r="O607" s="29" t="str">
        <f t="shared" si="169"/>
        <v/>
      </c>
      <c r="P607" s="33" t="str">
        <f t="shared" si="170"/>
        <v/>
      </c>
    </row>
    <row r="608" spans="12:16" x14ac:dyDescent="0.45">
      <c r="L608" s="29" t="str">
        <f t="shared" si="166"/>
        <v/>
      </c>
      <c r="M608" s="29" t="str">
        <f t="shared" si="167"/>
        <v/>
      </c>
      <c r="N608" s="29" t="str">
        <f t="shared" si="168"/>
        <v/>
      </c>
      <c r="O608" s="29" t="str">
        <f t="shared" si="169"/>
        <v/>
      </c>
      <c r="P608" s="33" t="str">
        <f t="shared" si="170"/>
        <v/>
      </c>
    </row>
    <row r="609" spans="12:16" x14ac:dyDescent="0.45">
      <c r="L609" s="29" t="str">
        <f t="shared" si="166"/>
        <v/>
      </c>
      <c r="M609" s="29" t="str">
        <f t="shared" si="167"/>
        <v/>
      </c>
      <c r="N609" s="29" t="str">
        <f t="shared" si="168"/>
        <v/>
      </c>
      <c r="O609" s="29" t="str">
        <f t="shared" si="169"/>
        <v/>
      </c>
      <c r="P609" s="33" t="str">
        <f t="shared" si="170"/>
        <v/>
      </c>
    </row>
    <row r="610" spans="12:16" x14ac:dyDescent="0.45">
      <c r="L610" s="29" t="str">
        <f t="shared" si="166"/>
        <v/>
      </c>
      <c r="M610" s="29" t="str">
        <f t="shared" si="167"/>
        <v/>
      </c>
      <c r="N610" s="29" t="str">
        <f t="shared" si="168"/>
        <v/>
      </c>
      <c r="O610" s="29" t="str">
        <f t="shared" si="169"/>
        <v/>
      </c>
      <c r="P610" s="33" t="str">
        <f t="shared" si="170"/>
        <v/>
      </c>
    </row>
    <row r="611" spans="12:16" x14ac:dyDescent="0.45">
      <c r="L611" s="29" t="str">
        <f t="shared" si="166"/>
        <v/>
      </c>
      <c r="M611" s="29" t="str">
        <f t="shared" si="167"/>
        <v/>
      </c>
      <c r="N611" s="29" t="str">
        <f t="shared" si="168"/>
        <v/>
      </c>
      <c r="O611" s="29" t="str">
        <f t="shared" si="169"/>
        <v/>
      </c>
      <c r="P611" s="33" t="str">
        <f t="shared" si="170"/>
        <v/>
      </c>
    </row>
    <row r="612" spans="12:16" x14ac:dyDescent="0.45">
      <c r="L612" s="29" t="str">
        <f t="shared" si="166"/>
        <v/>
      </c>
      <c r="M612" s="29" t="str">
        <f t="shared" si="167"/>
        <v/>
      </c>
      <c r="N612" s="29" t="str">
        <f t="shared" si="168"/>
        <v/>
      </c>
      <c r="O612" s="29" t="str">
        <f t="shared" si="169"/>
        <v/>
      </c>
      <c r="P612" s="33" t="str">
        <f t="shared" si="170"/>
        <v/>
      </c>
    </row>
    <row r="613" spans="12:16" x14ac:dyDescent="0.45">
      <c r="L613" s="29" t="str">
        <f t="shared" si="166"/>
        <v/>
      </c>
      <c r="M613" s="29" t="str">
        <f t="shared" si="167"/>
        <v/>
      </c>
      <c r="N613" s="29" t="str">
        <f t="shared" si="168"/>
        <v/>
      </c>
      <c r="O613" s="29" t="str">
        <f t="shared" si="169"/>
        <v/>
      </c>
      <c r="P613" s="33" t="str">
        <f t="shared" si="170"/>
        <v/>
      </c>
    </row>
    <row r="614" spans="12:16" x14ac:dyDescent="0.45">
      <c r="L614" s="29" t="str">
        <f t="shared" si="166"/>
        <v/>
      </c>
      <c r="M614" s="29" t="str">
        <f t="shared" si="167"/>
        <v/>
      </c>
      <c r="N614" s="29" t="str">
        <f t="shared" si="168"/>
        <v/>
      </c>
      <c r="O614" s="29" t="str">
        <f t="shared" si="169"/>
        <v/>
      </c>
      <c r="P614" s="33" t="str">
        <f t="shared" si="170"/>
        <v/>
      </c>
    </row>
    <row r="615" spans="12:16" x14ac:dyDescent="0.45">
      <c r="L615" s="29" t="str">
        <f t="shared" si="166"/>
        <v/>
      </c>
      <c r="M615" s="29" t="str">
        <f t="shared" si="167"/>
        <v/>
      </c>
      <c r="N615" s="29" t="str">
        <f t="shared" si="168"/>
        <v/>
      </c>
      <c r="O615" s="29" t="str">
        <f t="shared" si="169"/>
        <v/>
      </c>
      <c r="P615" s="33" t="str">
        <f t="shared" si="170"/>
        <v/>
      </c>
    </row>
    <row r="616" spans="12:16" x14ac:dyDescent="0.45">
      <c r="L616" s="29" t="str">
        <f t="shared" si="166"/>
        <v/>
      </c>
      <c r="M616" s="29" t="str">
        <f t="shared" si="167"/>
        <v/>
      </c>
      <c r="N616" s="29" t="str">
        <f t="shared" si="168"/>
        <v/>
      </c>
      <c r="O616" s="29" t="str">
        <f t="shared" si="169"/>
        <v/>
      </c>
      <c r="P616" s="33" t="str">
        <f t="shared" si="170"/>
        <v/>
      </c>
    </row>
    <row r="617" spans="12:16" x14ac:dyDescent="0.45">
      <c r="L617" s="29" t="str">
        <f t="shared" si="166"/>
        <v/>
      </c>
      <c r="M617" s="29" t="str">
        <f t="shared" si="167"/>
        <v/>
      </c>
      <c r="N617" s="29" t="str">
        <f t="shared" si="168"/>
        <v/>
      </c>
      <c r="O617" s="29" t="str">
        <f t="shared" si="169"/>
        <v/>
      </c>
      <c r="P617" s="33" t="str">
        <f t="shared" si="170"/>
        <v/>
      </c>
    </row>
    <row r="618" spans="12:16" x14ac:dyDescent="0.45">
      <c r="L618" s="29" t="str">
        <f t="shared" si="166"/>
        <v/>
      </c>
      <c r="M618" s="29" t="str">
        <f t="shared" si="167"/>
        <v/>
      </c>
      <c r="N618" s="29" t="str">
        <f t="shared" si="168"/>
        <v/>
      </c>
      <c r="O618" s="29" t="str">
        <f t="shared" si="169"/>
        <v/>
      </c>
      <c r="P618" s="33" t="str">
        <f t="shared" si="170"/>
        <v/>
      </c>
    </row>
    <row r="619" spans="12:16" x14ac:dyDescent="0.45">
      <c r="L619" s="29" t="str">
        <f t="shared" si="166"/>
        <v/>
      </c>
      <c r="M619" s="29" t="str">
        <f t="shared" si="167"/>
        <v/>
      </c>
      <c r="N619" s="29" t="str">
        <f t="shared" si="168"/>
        <v/>
      </c>
      <c r="O619" s="29" t="str">
        <f t="shared" si="169"/>
        <v/>
      </c>
      <c r="P619" s="33" t="str">
        <f t="shared" si="170"/>
        <v/>
      </c>
    </row>
    <row r="620" spans="12:16" x14ac:dyDescent="0.45">
      <c r="L620" s="29" t="str">
        <f t="shared" si="166"/>
        <v/>
      </c>
      <c r="M620" s="29" t="str">
        <f t="shared" si="167"/>
        <v/>
      </c>
      <c r="N620" s="29" t="str">
        <f t="shared" si="168"/>
        <v/>
      </c>
      <c r="O620" s="29" t="str">
        <f t="shared" si="169"/>
        <v/>
      </c>
      <c r="P620" s="33" t="str">
        <f t="shared" si="170"/>
        <v/>
      </c>
    </row>
    <row r="621" spans="12:16" x14ac:dyDescent="0.45">
      <c r="L621" s="29" t="str">
        <f t="shared" si="166"/>
        <v/>
      </c>
      <c r="M621" s="29" t="str">
        <f t="shared" si="167"/>
        <v/>
      </c>
      <c r="N621" s="29" t="str">
        <f t="shared" si="168"/>
        <v/>
      </c>
      <c r="O621" s="29" t="str">
        <f t="shared" si="169"/>
        <v/>
      </c>
      <c r="P621" s="33" t="str">
        <f t="shared" si="170"/>
        <v/>
      </c>
    </row>
    <row r="622" spans="12:16" x14ac:dyDescent="0.45">
      <c r="L622" s="29" t="str">
        <f t="shared" si="166"/>
        <v/>
      </c>
      <c r="M622" s="29" t="str">
        <f t="shared" si="167"/>
        <v/>
      </c>
      <c r="N622" s="29" t="str">
        <f t="shared" si="168"/>
        <v/>
      </c>
      <c r="O622" s="29" t="str">
        <f t="shared" si="169"/>
        <v/>
      </c>
      <c r="P622" s="33" t="str">
        <f t="shared" si="170"/>
        <v/>
      </c>
    </row>
    <row r="623" spans="12:16" x14ac:dyDescent="0.45">
      <c r="L623" s="29" t="str">
        <f t="shared" si="166"/>
        <v/>
      </c>
      <c r="M623" s="29" t="str">
        <f t="shared" si="167"/>
        <v/>
      </c>
      <c r="N623" s="29" t="str">
        <f t="shared" si="168"/>
        <v/>
      </c>
      <c r="O623" s="29" t="str">
        <f t="shared" si="169"/>
        <v/>
      </c>
      <c r="P623" s="33" t="str">
        <f t="shared" si="170"/>
        <v/>
      </c>
    </row>
    <row r="624" spans="12:16" x14ac:dyDescent="0.45">
      <c r="L624" s="29" t="str">
        <f t="shared" si="166"/>
        <v/>
      </c>
      <c r="M624" s="29" t="str">
        <f t="shared" si="167"/>
        <v/>
      </c>
      <c r="N624" s="29" t="str">
        <f t="shared" si="168"/>
        <v/>
      </c>
      <c r="O624" s="29" t="str">
        <f t="shared" si="169"/>
        <v/>
      </c>
      <c r="P624" s="33" t="str">
        <f t="shared" si="170"/>
        <v/>
      </c>
    </row>
    <row r="625" spans="12:16" x14ac:dyDescent="0.45">
      <c r="L625" s="29" t="str">
        <f t="shared" si="166"/>
        <v/>
      </c>
      <c r="M625" s="29" t="str">
        <f t="shared" si="167"/>
        <v/>
      </c>
      <c r="N625" s="29" t="str">
        <f t="shared" si="168"/>
        <v/>
      </c>
      <c r="O625" s="29" t="str">
        <f t="shared" si="169"/>
        <v/>
      </c>
      <c r="P625" s="33" t="str">
        <f t="shared" si="170"/>
        <v/>
      </c>
    </row>
    <row r="626" spans="12:16" x14ac:dyDescent="0.45">
      <c r="L626" s="29" t="str">
        <f t="shared" si="166"/>
        <v/>
      </c>
      <c r="M626" s="29" t="str">
        <f t="shared" si="167"/>
        <v/>
      </c>
      <c r="N626" s="29" t="str">
        <f t="shared" si="168"/>
        <v/>
      </c>
      <c r="O626" s="29" t="str">
        <f t="shared" si="169"/>
        <v/>
      </c>
      <c r="P626" s="33" t="str">
        <f t="shared" si="170"/>
        <v/>
      </c>
    </row>
    <row r="627" spans="12:16" x14ac:dyDescent="0.45">
      <c r="L627" s="29" t="str">
        <f t="shared" si="166"/>
        <v/>
      </c>
      <c r="M627" s="29" t="str">
        <f t="shared" si="167"/>
        <v/>
      </c>
      <c r="N627" s="29" t="str">
        <f t="shared" si="168"/>
        <v/>
      </c>
      <c r="O627" s="29" t="str">
        <f t="shared" si="169"/>
        <v/>
      </c>
      <c r="P627" s="33" t="str">
        <f t="shared" si="170"/>
        <v/>
      </c>
    </row>
    <row r="628" spans="12:16" x14ac:dyDescent="0.45">
      <c r="L628" s="29" t="str">
        <f t="shared" si="166"/>
        <v/>
      </c>
      <c r="M628" s="29" t="str">
        <f t="shared" si="167"/>
        <v/>
      </c>
      <c r="N628" s="29" t="str">
        <f t="shared" si="168"/>
        <v/>
      </c>
      <c r="O628" s="29" t="str">
        <f t="shared" si="169"/>
        <v/>
      </c>
      <c r="P628" s="33" t="str">
        <f t="shared" si="170"/>
        <v/>
      </c>
    </row>
    <row r="629" spans="12:16" x14ac:dyDescent="0.45">
      <c r="L629" s="29" t="str">
        <f t="shared" si="166"/>
        <v/>
      </c>
      <c r="M629" s="29" t="str">
        <f t="shared" si="167"/>
        <v/>
      </c>
      <c r="N629" s="29" t="str">
        <f t="shared" si="168"/>
        <v/>
      </c>
      <c r="O629" s="29" t="str">
        <f t="shared" si="169"/>
        <v/>
      </c>
      <c r="P629" s="33" t="str">
        <f t="shared" si="170"/>
        <v/>
      </c>
    </row>
    <row r="630" spans="12:16" x14ac:dyDescent="0.45">
      <c r="L630" s="29" t="str">
        <f t="shared" si="166"/>
        <v/>
      </c>
      <c r="M630" s="29" t="str">
        <f t="shared" si="167"/>
        <v/>
      </c>
      <c r="N630" s="29" t="str">
        <f t="shared" si="168"/>
        <v/>
      </c>
      <c r="O630" s="29" t="str">
        <f t="shared" si="169"/>
        <v/>
      </c>
      <c r="P630" s="33" t="str">
        <f t="shared" si="170"/>
        <v/>
      </c>
    </row>
    <row r="631" spans="12:16" x14ac:dyDescent="0.45">
      <c r="L631" s="29" t="str">
        <f t="shared" si="166"/>
        <v/>
      </c>
      <c r="M631" s="29" t="str">
        <f t="shared" si="167"/>
        <v/>
      </c>
      <c r="N631" s="29" t="str">
        <f t="shared" si="168"/>
        <v/>
      </c>
      <c r="O631" s="29" t="str">
        <f t="shared" si="169"/>
        <v/>
      </c>
      <c r="P631" s="33" t="str">
        <f t="shared" si="170"/>
        <v/>
      </c>
    </row>
    <row r="632" spans="12:16" x14ac:dyDescent="0.45">
      <c r="L632" s="29" t="str">
        <f t="shared" si="166"/>
        <v/>
      </c>
      <c r="M632" s="29" t="str">
        <f t="shared" si="167"/>
        <v/>
      </c>
      <c r="N632" s="29" t="str">
        <f t="shared" si="168"/>
        <v/>
      </c>
      <c r="O632" s="29" t="str">
        <f t="shared" si="169"/>
        <v/>
      </c>
      <c r="P632" s="33" t="str">
        <f t="shared" si="170"/>
        <v/>
      </c>
    </row>
    <row r="633" spans="12:16" x14ac:dyDescent="0.45">
      <c r="L633" s="29" t="str">
        <f t="shared" si="166"/>
        <v/>
      </c>
      <c r="M633" s="29" t="str">
        <f t="shared" si="167"/>
        <v/>
      </c>
      <c r="N633" s="29" t="str">
        <f t="shared" si="168"/>
        <v/>
      </c>
      <c r="O633" s="29" t="str">
        <f t="shared" si="169"/>
        <v/>
      </c>
      <c r="P633" s="33" t="str">
        <f t="shared" si="170"/>
        <v/>
      </c>
    </row>
    <row r="634" spans="12:16" x14ac:dyDescent="0.45">
      <c r="L634" s="29" t="str">
        <f t="shared" si="166"/>
        <v/>
      </c>
      <c r="M634" s="29" t="str">
        <f t="shared" si="167"/>
        <v/>
      </c>
      <c r="N634" s="29" t="str">
        <f t="shared" si="168"/>
        <v/>
      </c>
      <c r="O634" s="29" t="str">
        <f t="shared" si="169"/>
        <v/>
      </c>
      <c r="P634" s="33" t="str">
        <f t="shared" si="170"/>
        <v/>
      </c>
    </row>
    <row r="635" spans="12:16" x14ac:dyDescent="0.45">
      <c r="L635" s="29" t="str">
        <f t="shared" si="166"/>
        <v/>
      </c>
      <c r="M635" s="29" t="str">
        <f t="shared" si="167"/>
        <v/>
      </c>
      <c r="N635" s="29" t="str">
        <f t="shared" si="168"/>
        <v/>
      </c>
      <c r="O635" s="29" t="str">
        <f t="shared" si="169"/>
        <v/>
      </c>
      <c r="P635" s="33" t="str">
        <f t="shared" si="170"/>
        <v/>
      </c>
    </row>
    <row r="636" spans="12:16" x14ac:dyDescent="0.45">
      <c r="L636" s="29" t="str">
        <f t="shared" si="166"/>
        <v/>
      </c>
      <c r="M636" s="29" t="str">
        <f t="shared" si="167"/>
        <v/>
      </c>
      <c r="N636" s="29" t="str">
        <f t="shared" si="168"/>
        <v/>
      </c>
      <c r="O636" s="29" t="str">
        <f t="shared" si="169"/>
        <v/>
      </c>
      <c r="P636" s="33" t="str">
        <f t="shared" si="170"/>
        <v/>
      </c>
    </row>
    <row r="637" spans="12:16" x14ac:dyDescent="0.45">
      <c r="L637" s="29" t="str">
        <f t="shared" si="166"/>
        <v/>
      </c>
      <c r="M637" s="29" t="str">
        <f t="shared" si="167"/>
        <v/>
      </c>
      <c r="N637" s="29" t="str">
        <f t="shared" si="168"/>
        <v/>
      </c>
      <c r="O637" s="29" t="str">
        <f t="shared" si="169"/>
        <v/>
      </c>
      <c r="P637" s="33" t="str">
        <f t="shared" si="170"/>
        <v/>
      </c>
    </row>
    <row r="638" spans="12:16" x14ac:dyDescent="0.45">
      <c r="L638" s="29" t="str">
        <f t="shared" si="166"/>
        <v/>
      </c>
      <c r="M638" s="29" t="str">
        <f t="shared" si="167"/>
        <v/>
      </c>
      <c r="N638" s="29" t="str">
        <f t="shared" si="168"/>
        <v/>
      </c>
      <c r="O638" s="29" t="str">
        <f t="shared" si="169"/>
        <v/>
      </c>
      <c r="P638" s="33" t="str">
        <f t="shared" si="170"/>
        <v/>
      </c>
    </row>
    <row r="639" spans="12:16" x14ac:dyDescent="0.45">
      <c r="L639" s="29" t="str">
        <f t="shared" si="166"/>
        <v/>
      </c>
      <c r="M639" s="29" t="str">
        <f t="shared" si="167"/>
        <v/>
      </c>
      <c r="N639" s="29" t="str">
        <f t="shared" si="168"/>
        <v/>
      </c>
      <c r="O639" s="29" t="str">
        <f t="shared" si="169"/>
        <v/>
      </c>
      <c r="P639" s="33" t="str">
        <f t="shared" si="170"/>
        <v/>
      </c>
    </row>
    <row r="640" spans="12:16" x14ac:dyDescent="0.45">
      <c r="L640" s="29" t="str">
        <f t="shared" si="166"/>
        <v/>
      </c>
      <c r="M640" s="29" t="str">
        <f t="shared" si="167"/>
        <v/>
      </c>
      <c r="N640" s="29" t="str">
        <f t="shared" si="168"/>
        <v/>
      </c>
      <c r="O640" s="29" t="str">
        <f t="shared" si="169"/>
        <v/>
      </c>
      <c r="P640" s="33" t="str">
        <f t="shared" si="170"/>
        <v/>
      </c>
    </row>
    <row r="641" spans="12:16" x14ac:dyDescent="0.45">
      <c r="L641" s="29" t="str">
        <f t="shared" si="166"/>
        <v/>
      </c>
      <c r="M641" s="29" t="str">
        <f t="shared" si="167"/>
        <v/>
      </c>
      <c r="N641" s="29" t="str">
        <f t="shared" si="168"/>
        <v/>
      </c>
      <c r="O641" s="29" t="str">
        <f t="shared" si="169"/>
        <v/>
      </c>
      <c r="P641" s="33" t="str">
        <f t="shared" si="170"/>
        <v/>
      </c>
    </row>
    <row r="642" spans="12:16" x14ac:dyDescent="0.45">
      <c r="L642" s="29" t="str">
        <f t="shared" si="166"/>
        <v/>
      </c>
      <c r="M642" s="29" t="str">
        <f t="shared" si="167"/>
        <v/>
      </c>
      <c r="N642" s="29" t="str">
        <f t="shared" si="168"/>
        <v/>
      </c>
      <c r="O642" s="29" t="str">
        <f t="shared" si="169"/>
        <v/>
      </c>
      <c r="P642" s="33" t="str">
        <f t="shared" si="170"/>
        <v/>
      </c>
    </row>
    <row r="643" spans="12:16" x14ac:dyDescent="0.45">
      <c r="L643" s="29" t="str">
        <f t="shared" si="166"/>
        <v/>
      </c>
      <c r="M643" s="29" t="str">
        <f t="shared" si="167"/>
        <v/>
      </c>
      <c r="N643" s="29" t="str">
        <f t="shared" si="168"/>
        <v/>
      </c>
      <c r="O643" s="29" t="str">
        <f t="shared" si="169"/>
        <v/>
      </c>
      <c r="P643" s="33" t="str">
        <f t="shared" si="170"/>
        <v/>
      </c>
    </row>
    <row r="644" spans="12:16" x14ac:dyDescent="0.45">
      <c r="L644" s="29" t="str">
        <f t="shared" si="166"/>
        <v/>
      </c>
      <c r="M644" s="29" t="str">
        <f t="shared" si="167"/>
        <v/>
      </c>
      <c r="N644" s="29" t="str">
        <f t="shared" si="168"/>
        <v/>
      </c>
      <c r="O644" s="29" t="str">
        <f t="shared" si="169"/>
        <v/>
      </c>
      <c r="P644" s="33" t="str">
        <f t="shared" si="170"/>
        <v/>
      </c>
    </row>
    <row r="645" spans="12:16" x14ac:dyDescent="0.45">
      <c r="L645" s="29" t="str">
        <f t="shared" si="166"/>
        <v/>
      </c>
      <c r="M645" s="29" t="str">
        <f t="shared" si="167"/>
        <v/>
      </c>
      <c r="N645" s="29" t="str">
        <f t="shared" si="168"/>
        <v/>
      </c>
      <c r="O645" s="29" t="str">
        <f t="shared" si="169"/>
        <v/>
      </c>
      <c r="P645" s="33" t="str">
        <f t="shared" si="170"/>
        <v/>
      </c>
    </row>
    <row r="646" spans="12:16" x14ac:dyDescent="0.45">
      <c r="L646" s="29" t="str">
        <f t="shared" ref="L646:L709" si="171">IF(G646="Y", (P646*E646),(""))</f>
        <v/>
      </c>
      <c r="M646" s="29" t="str">
        <f t="shared" ref="M646:M709" si="172">IF(G646="Y", (L646*2),(""))</f>
        <v/>
      </c>
      <c r="N646" s="29" t="str">
        <f t="shared" ref="N646:N709" si="173">IF(G646="Y", (L646*3),(""))</f>
        <v/>
      </c>
      <c r="O646" s="29" t="str">
        <f t="shared" ref="O646:O709" si="174">IF(G646="Y", (L646*4),(""))</f>
        <v/>
      </c>
      <c r="P646" s="33" t="str">
        <f t="shared" ref="P646:P709" si="175">IF(Q646&gt;0,((AcctSize/Q646)/H646),(""))</f>
        <v/>
      </c>
    </row>
    <row r="647" spans="12:16" x14ac:dyDescent="0.45">
      <c r="L647" s="29" t="str">
        <f t="shared" si="171"/>
        <v/>
      </c>
      <c r="M647" s="29" t="str">
        <f t="shared" si="172"/>
        <v/>
      </c>
      <c r="N647" s="29" t="str">
        <f t="shared" si="173"/>
        <v/>
      </c>
      <c r="O647" s="29" t="str">
        <f t="shared" si="174"/>
        <v/>
      </c>
      <c r="P647" s="33" t="str">
        <f t="shared" si="175"/>
        <v/>
      </c>
    </row>
    <row r="648" spans="12:16" x14ac:dyDescent="0.45">
      <c r="L648" s="29" t="str">
        <f t="shared" si="171"/>
        <v/>
      </c>
      <c r="M648" s="29" t="str">
        <f t="shared" si="172"/>
        <v/>
      </c>
      <c r="N648" s="29" t="str">
        <f t="shared" si="173"/>
        <v/>
      </c>
      <c r="O648" s="29" t="str">
        <f t="shared" si="174"/>
        <v/>
      </c>
      <c r="P648" s="33" t="str">
        <f t="shared" si="175"/>
        <v/>
      </c>
    </row>
    <row r="649" spans="12:16" x14ac:dyDescent="0.45">
      <c r="L649" s="29" t="str">
        <f t="shared" si="171"/>
        <v/>
      </c>
      <c r="M649" s="29" t="str">
        <f t="shared" si="172"/>
        <v/>
      </c>
      <c r="N649" s="29" t="str">
        <f t="shared" si="173"/>
        <v/>
      </c>
      <c r="O649" s="29" t="str">
        <f t="shared" si="174"/>
        <v/>
      </c>
      <c r="P649" s="33" t="str">
        <f t="shared" si="175"/>
        <v/>
      </c>
    </row>
    <row r="650" spans="12:16" x14ac:dyDescent="0.45">
      <c r="L650" s="29" t="str">
        <f t="shared" si="171"/>
        <v/>
      </c>
      <c r="M650" s="29" t="str">
        <f t="shared" si="172"/>
        <v/>
      </c>
      <c r="N650" s="29" t="str">
        <f t="shared" si="173"/>
        <v/>
      </c>
      <c r="O650" s="29" t="str">
        <f t="shared" si="174"/>
        <v/>
      </c>
      <c r="P650" s="33" t="str">
        <f t="shared" si="175"/>
        <v/>
      </c>
    </row>
    <row r="651" spans="12:16" x14ac:dyDescent="0.45">
      <c r="L651" s="29" t="str">
        <f t="shared" si="171"/>
        <v/>
      </c>
      <c r="M651" s="29" t="str">
        <f t="shared" si="172"/>
        <v/>
      </c>
      <c r="N651" s="29" t="str">
        <f t="shared" si="173"/>
        <v/>
      </c>
      <c r="O651" s="29" t="str">
        <f t="shared" si="174"/>
        <v/>
      </c>
      <c r="P651" s="33" t="str">
        <f t="shared" si="175"/>
        <v/>
      </c>
    </row>
    <row r="652" spans="12:16" x14ac:dyDescent="0.45">
      <c r="L652" s="29" t="str">
        <f t="shared" si="171"/>
        <v/>
      </c>
      <c r="M652" s="29" t="str">
        <f t="shared" si="172"/>
        <v/>
      </c>
      <c r="N652" s="29" t="str">
        <f t="shared" si="173"/>
        <v/>
      </c>
      <c r="O652" s="29" t="str">
        <f t="shared" si="174"/>
        <v/>
      </c>
      <c r="P652" s="33" t="str">
        <f t="shared" si="175"/>
        <v/>
      </c>
    </row>
    <row r="653" spans="12:16" x14ac:dyDescent="0.45">
      <c r="L653" s="29" t="str">
        <f t="shared" si="171"/>
        <v/>
      </c>
      <c r="M653" s="29" t="str">
        <f t="shared" si="172"/>
        <v/>
      </c>
      <c r="N653" s="29" t="str">
        <f t="shared" si="173"/>
        <v/>
      </c>
      <c r="O653" s="29" t="str">
        <f t="shared" si="174"/>
        <v/>
      </c>
      <c r="P653" s="33" t="str">
        <f t="shared" si="175"/>
        <v/>
      </c>
    </row>
    <row r="654" spans="12:16" x14ac:dyDescent="0.45">
      <c r="L654" s="29" t="str">
        <f t="shared" si="171"/>
        <v/>
      </c>
      <c r="M654" s="29" t="str">
        <f t="shared" si="172"/>
        <v/>
      </c>
      <c r="N654" s="29" t="str">
        <f t="shared" si="173"/>
        <v/>
      </c>
      <c r="O654" s="29" t="str">
        <f t="shared" si="174"/>
        <v/>
      </c>
      <c r="P654" s="33" t="str">
        <f t="shared" si="175"/>
        <v/>
      </c>
    </row>
    <row r="655" spans="12:16" x14ac:dyDescent="0.45">
      <c r="L655" s="29" t="str">
        <f t="shared" si="171"/>
        <v/>
      </c>
      <c r="M655" s="29" t="str">
        <f t="shared" si="172"/>
        <v/>
      </c>
      <c r="N655" s="29" t="str">
        <f t="shared" si="173"/>
        <v/>
      </c>
      <c r="O655" s="29" t="str">
        <f t="shared" si="174"/>
        <v/>
      </c>
      <c r="P655" s="33" t="str">
        <f t="shared" si="175"/>
        <v/>
      </c>
    </row>
    <row r="656" spans="12:16" x14ac:dyDescent="0.45">
      <c r="L656" s="29" t="str">
        <f t="shared" si="171"/>
        <v/>
      </c>
      <c r="M656" s="29" t="str">
        <f t="shared" si="172"/>
        <v/>
      </c>
      <c r="N656" s="29" t="str">
        <f t="shared" si="173"/>
        <v/>
      </c>
      <c r="O656" s="29" t="str">
        <f t="shared" si="174"/>
        <v/>
      </c>
      <c r="P656" s="33" t="str">
        <f t="shared" si="175"/>
        <v/>
      </c>
    </row>
    <row r="657" spans="12:16" x14ac:dyDescent="0.45">
      <c r="L657" s="29" t="str">
        <f t="shared" si="171"/>
        <v/>
      </c>
      <c r="M657" s="29" t="str">
        <f t="shared" si="172"/>
        <v/>
      </c>
      <c r="N657" s="29" t="str">
        <f t="shared" si="173"/>
        <v/>
      </c>
      <c r="O657" s="29" t="str">
        <f t="shared" si="174"/>
        <v/>
      </c>
      <c r="P657" s="33" t="str">
        <f t="shared" si="175"/>
        <v/>
      </c>
    </row>
    <row r="658" spans="12:16" x14ac:dyDescent="0.45">
      <c r="L658" s="29" t="str">
        <f t="shared" si="171"/>
        <v/>
      </c>
      <c r="M658" s="29" t="str">
        <f t="shared" si="172"/>
        <v/>
      </c>
      <c r="N658" s="29" t="str">
        <f t="shared" si="173"/>
        <v/>
      </c>
      <c r="O658" s="29" t="str">
        <f t="shared" si="174"/>
        <v/>
      </c>
      <c r="P658" s="33" t="str">
        <f t="shared" si="175"/>
        <v/>
      </c>
    </row>
    <row r="659" spans="12:16" x14ac:dyDescent="0.45">
      <c r="L659" s="29" t="str">
        <f t="shared" si="171"/>
        <v/>
      </c>
      <c r="M659" s="29" t="str">
        <f t="shared" si="172"/>
        <v/>
      </c>
      <c r="N659" s="29" t="str">
        <f t="shared" si="173"/>
        <v/>
      </c>
      <c r="O659" s="29" t="str">
        <f t="shared" si="174"/>
        <v/>
      </c>
      <c r="P659" s="33" t="str">
        <f t="shared" si="175"/>
        <v/>
      </c>
    </row>
    <row r="660" spans="12:16" x14ac:dyDescent="0.45">
      <c r="L660" s="29" t="str">
        <f t="shared" si="171"/>
        <v/>
      </c>
      <c r="M660" s="29" t="str">
        <f t="shared" si="172"/>
        <v/>
      </c>
      <c r="N660" s="29" t="str">
        <f t="shared" si="173"/>
        <v/>
      </c>
      <c r="O660" s="29" t="str">
        <f t="shared" si="174"/>
        <v/>
      </c>
      <c r="P660" s="33" t="str">
        <f t="shared" si="175"/>
        <v/>
      </c>
    </row>
    <row r="661" spans="12:16" x14ac:dyDescent="0.45">
      <c r="L661" s="29" t="str">
        <f t="shared" si="171"/>
        <v/>
      </c>
      <c r="M661" s="29" t="str">
        <f t="shared" si="172"/>
        <v/>
      </c>
      <c r="N661" s="29" t="str">
        <f t="shared" si="173"/>
        <v/>
      </c>
      <c r="O661" s="29" t="str">
        <f t="shared" si="174"/>
        <v/>
      </c>
      <c r="P661" s="33" t="str">
        <f t="shared" si="175"/>
        <v/>
      </c>
    </row>
    <row r="662" spans="12:16" x14ac:dyDescent="0.45">
      <c r="L662" s="29" t="str">
        <f t="shared" si="171"/>
        <v/>
      </c>
      <c r="M662" s="29" t="str">
        <f t="shared" si="172"/>
        <v/>
      </c>
      <c r="N662" s="29" t="str">
        <f t="shared" si="173"/>
        <v/>
      </c>
      <c r="O662" s="29" t="str">
        <f t="shared" si="174"/>
        <v/>
      </c>
      <c r="P662" s="33" t="str">
        <f t="shared" si="175"/>
        <v/>
      </c>
    </row>
    <row r="663" spans="12:16" x14ac:dyDescent="0.45">
      <c r="L663" s="29" t="str">
        <f t="shared" si="171"/>
        <v/>
      </c>
      <c r="M663" s="29" t="str">
        <f t="shared" si="172"/>
        <v/>
      </c>
      <c r="N663" s="29" t="str">
        <f t="shared" si="173"/>
        <v/>
      </c>
      <c r="O663" s="29" t="str">
        <f t="shared" si="174"/>
        <v/>
      </c>
      <c r="P663" s="33" t="str">
        <f t="shared" si="175"/>
        <v/>
      </c>
    </row>
    <row r="664" spans="12:16" x14ac:dyDescent="0.45">
      <c r="L664" s="29" t="str">
        <f t="shared" si="171"/>
        <v/>
      </c>
      <c r="M664" s="29" t="str">
        <f t="shared" si="172"/>
        <v/>
      </c>
      <c r="N664" s="29" t="str">
        <f t="shared" si="173"/>
        <v/>
      </c>
      <c r="O664" s="29" t="str">
        <f t="shared" si="174"/>
        <v/>
      </c>
      <c r="P664" s="33" t="str">
        <f t="shared" si="175"/>
        <v/>
      </c>
    </row>
    <row r="665" spans="12:16" x14ac:dyDescent="0.45">
      <c r="L665" s="29" t="str">
        <f t="shared" si="171"/>
        <v/>
      </c>
      <c r="M665" s="29" t="str">
        <f t="shared" si="172"/>
        <v/>
      </c>
      <c r="N665" s="29" t="str">
        <f t="shared" si="173"/>
        <v/>
      </c>
      <c r="O665" s="29" t="str">
        <f t="shared" si="174"/>
        <v/>
      </c>
      <c r="P665" s="33" t="str">
        <f t="shared" si="175"/>
        <v/>
      </c>
    </row>
    <row r="666" spans="12:16" x14ac:dyDescent="0.45">
      <c r="L666" s="29" t="str">
        <f t="shared" si="171"/>
        <v/>
      </c>
      <c r="M666" s="29" t="str">
        <f t="shared" si="172"/>
        <v/>
      </c>
      <c r="N666" s="29" t="str">
        <f t="shared" si="173"/>
        <v/>
      </c>
      <c r="O666" s="29" t="str">
        <f t="shared" si="174"/>
        <v/>
      </c>
      <c r="P666" s="33" t="str">
        <f t="shared" si="175"/>
        <v/>
      </c>
    </row>
    <row r="667" spans="12:16" x14ac:dyDescent="0.45">
      <c r="L667" s="29" t="str">
        <f t="shared" si="171"/>
        <v/>
      </c>
      <c r="M667" s="29" t="str">
        <f t="shared" si="172"/>
        <v/>
      </c>
      <c r="N667" s="29" t="str">
        <f t="shared" si="173"/>
        <v/>
      </c>
      <c r="O667" s="29" t="str">
        <f t="shared" si="174"/>
        <v/>
      </c>
      <c r="P667" s="33" t="str">
        <f t="shared" si="175"/>
        <v/>
      </c>
    </row>
    <row r="668" spans="12:16" x14ac:dyDescent="0.45">
      <c r="L668" s="29" t="str">
        <f t="shared" si="171"/>
        <v/>
      </c>
      <c r="M668" s="29" t="str">
        <f t="shared" si="172"/>
        <v/>
      </c>
      <c r="N668" s="29" t="str">
        <f t="shared" si="173"/>
        <v/>
      </c>
      <c r="O668" s="29" t="str">
        <f t="shared" si="174"/>
        <v/>
      </c>
      <c r="P668" s="33" t="str">
        <f t="shared" si="175"/>
        <v/>
      </c>
    </row>
    <row r="669" spans="12:16" x14ac:dyDescent="0.45">
      <c r="L669" s="29" t="str">
        <f t="shared" si="171"/>
        <v/>
      </c>
      <c r="M669" s="29" t="str">
        <f t="shared" si="172"/>
        <v/>
      </c>
      <c r="N669" s="29" t="str">
        <f t="shared" si="173"/>
        <v/>
      </c>
      <c r="O669" s="29" t="str">
        <f t="shared" si="174"/>
        <v/>
      </c>
      <c r="P669" s="33" t="str">
        <f t="shared" si="175"/>
        <v/>
      </c>
    </row>
    <row r="670" spans="12:16" x14ac:dyDescent="0.45">
      <c r="L670" s="29" t="str">
        <f t="shared" si="171"/>
        <v/>
      </c>
      <c r="M670" s="29" t="str">
        <f t="shared" si="172"/>
        <v/>
      </c>
      <c r="N670" s="29" t="str">
        <f t="shared" si="173"/>
        <v/>
      </c>
      <c r="O670" s="29" t="str">
        <f t="shared" si="174"/>
        <v/>
      </c>
      <c r="P670" s="33" t="str">
        <f t="shared" si="175"/>
        <v/>
      </c>
    </row>
    <row r="671" spans="12:16" x14ac:dyDescent="0.45">
      <c r="L671" s="29" t="str">
        <f t="shared" si="171"/>
        <v/>
      </c>
      <c r="M671" s="29" t="str">
        <f t="shared" si="172"/>
        <v/>
      </c>
      <c r="N671" s="29" t="str">
        <f t="shared" si="173"/>
        <v/>
      </c>
      <c r="O671" s="29" t="str">
        <f t="shared" si="174"/>
        <v/>
      </c>
      <c r="P671" s="33" t="str">
        <f t="shared" si="175"/>
        <v/>
      </c>
    </row>
    <row r="672" spans="12:16" x14ac:dyDescent="0.45">
      <c r="L672" s="29" t="str">
        <f t="shared" si="171"/>
        <v/>
      </c>
      <c r="M672" s="29" t="str">
        <f t="shared" si="172"/>
        <v/>
      </c>
      <c r="N672" s="29" t="str">
        <f t="shared" si="173"/>
        <v/>
      </c>
      <c r="O672" s="29" t="str">
        <f t="shared" si="174"/>
        <v/>
      </c>
      <c r="P672" s="33" t="str">
        <f t="shared" si="175"/>
        <v/>
      </c>
    </row>
    <row r="673" spans="12:16" x14ac:dyDescent="0.45">
      <c r="L673" s="29" t="str">
        <f t="shared" si="171"/>
        <v/>
      </c>
      <c r="M673" s="29" t="str">
        <f t="shared" si="172"/>
        <v/>
      </c>
      <c r="N673" s="29" t="str">
        <f t="shared" si="173"/>
        <v/>
      </c>
      <c r="O673" s="29" t="str">
        <f t="shared" si="174"/>
        <v/>
      </c>
      <c r="P673" s="33" t="str">
        <f t="shared" si="175"/>
        <v/>
      </c>
    </row>
    <row r="674" spans="12:16" x14ac:dyDescent="0.45">
      <c r="L674" s="29" t="str">
        <f t="shared" si="171"/>
        <v/>
      </c>
      <c r="M674" s="29" t="str">
        <f t="shared" si="172"/>
        <v/>
      </c>
      <c r="N674" s="29" t="str">
        <f t="shared" si="173"/>
        <v/>
      </c>
      <c r="O674" s="29" t="str">
        <f t="shared" si="174"/>
        <v/>
      </c>
      <c r="P674" s="33" t="str">
        <f t="shared" si="175"/>
        <v/>
      </c>
    </row>
    <row r="675" spans="12:16" x14ac:dyDescent="0.45">
      <c r="L675" s="29" t="str">
        <f t="shared" si="171"/>
        <v/>
      </c>
      <c r="M675" s="29" t="str">
        <f t="shared" si="172"/>
        <v/>
      </c>
      <c r="N675" s="29" t="str">
        <f t="shared" si="173"/>
        <v/>
      </c>
      <c r="O675" s="29" t="str">
        <f t="shared" si="174"/>
        <v/>
      </c>
      <c r="P675" s="33" t="str">
        <f t="shared" si="175"/>
        <v/>
      </c>
    </row>
    <row r="676" spans="12:16" x14ac:dyDescent="0.45">
      <c r="L676" s="29" t="str">
        <f t="shared" si="171"/>
        <v/>
      </c>
      <c r="M676" s="29" t="str">
        <f t="shared" si="172"/>
        <v/>
      </c>
      <c r="N676" s="29" t="str">
        <f t="shared" si="173"/>
        <v/>
      </c>
      <c r="O676" s="29" t="str">
        <f t="shared" si="174"/>
        <v/>
      </c>
      <c r="P676" s="33" t="str">
        <f t="shared" si="175"/>
        <v/>
      </c>
    </row>
    <row r="677" spans="12:16" x14ac:dyDescent="0.45">
      <c r="L677" s="29" t="str">
        <f t="shared" si="171"/>
        <v/>
      </c>
      <c r="M677" s="29" t="str">
        <f t="shared" si="172"/>
        <v/>
      </c>
      <c r="N677" s="29" t="str">
        <f t="shared" si="173"/>
        <v/>
      </c>
      <c r="O677" s="29" t="str">
        <f t="shared" si="174"/>
        <v/>
      </c>
      <c r="P677" s="33" t="str">
        <f t="shared" si="175"/>
        <v/>
      </c>
    </row>
    <row r="678" spans="12:16" x14ac:dyDescent="0.45">
      <c r="L678" s="29" t="str">
        <f t="shared" si="171"/>
        <v/>
      </c>
      <c r="M678" s="29" t="str">
        <f t="shared" si="172"/>
        <v/>
      </c>
      <c r="N678" s="29" t="str">
        <f t="shared" si="173"/>
        <v/>
      </c>
      <c r="O678" s="29" t="str">
        <f t="shared" si="174"/>
        <v/>
      </c>
      <c r="P678" s="33" t="str">
        <f t="shared" si="175"/>
        <v/>
      </c>
    </row>
    <row r="679" spans="12:16" x14ac:dyDescent="0.45">
      <c r="L679" s="29" t="str">
        <f t="shared" si="171"/>
        <v/>
      </c>
      <c r="M679" s="29" t="str">
        <f t="shared" si="172"/>
        <v/>
      </c>
      <c r="N679" s="29" t="str">
        <f t="shared" si="173"/>
        <v/>
      </c>
      <c r="O679" s="29" t="str">
        <f t="shared" si="174"/>
        <v/>
      </c>
      <c r="P679" s="33" t="str">
        <f t="shared" si="175"/>
        <v/>
      </c>
    </row>
    <row r="680" spans="12:16" x14ac:dyDescent="0.45">
      <c r="L680" s="29" t="str">
        <f t="shared" si="171"/>
        <v/>
      </c>
      <c r="M680" s="29" t="str">
        <f t="shared" si="172"/>
        <v/>
      </c>
      <c r="N680" s="29" t="str">
        <f t="shared" si="173"/>
        <v/>
      </c>
      <c r="O680" s="29" t="str">
        <f t="shared" si="174"/>
        <v/>
      </c>
      <c r="P680" s="33" t="str">
        <f t="shared" si="175"/>
        <v/>
      </c>
    </row>
    <row r="681" spans="12:16" x14ac:dyDescent="0.45">
      <c r="L681" s="29" t="str">
        <f t="shared" si="171"/>
        <v/>
      </c>
      <c r="M681" s="29" t="str">
        <f t="shared" si="172"/>
        <v/>
      </c>
      <c r="N681" s="29" t="str">
        <f t="shared" si="173"/>
        <v/>
      </c>
      <c r="O681" s="29" t="str">
        <f t="shared" si="174"/>
        <v/>
      </c>
      <c r="P681" s="33" t="str">
        <f t="shared" si="175"/>
        <v/>
      </c>
    </row>
    <row r="682" spans="12:16" x14ac:dyDescent="0.45">
      <c r="L682" s="29" t="str">
        <f t="shared" si="171"/>
        <v/>
      </c>
      <c r="M682" s="29" t="str">
        <f t="shared" si="172"/>
        <v/>
      </c>
      <c r="N682" s="29" t="str">
        <f t="shared" si="173"/>
        <v/>
      </c>
      <c r="O682" s="29" t="str">
        <f t="shared" si="174"/>
        <v/>
      </c>
      <c r="P682" s="33" t="str">
        <f t="shared" si="175"/>
        <v/>
      </c>
    </row>
    <row r="683" spans="12:16" x14ac:dyDescent="0.45">
      <c r="L683" s="29" t="str">
        <f t="shared" si="171"/>
        <v/>
      </c>
      <c r="M683" s="29" t="str">
        <f t="shared" si="172"/>
        <v/>
      </c>
      <c r="N683" s="29" t="str">
        <f t="shared" si="173"/>
        <v/>
      </c>
      <c r="O683" s="29" t="str">
        <f t="shared" si="174"/>
        <v/>
      </c>
      <c r="P683" s="33" t="str">
        <f t="shared" si="175"/>
        <v/>
      </c>
    </row>
    <row r="684" spans="12:16" x14ac:dyDescent="0.45">
      <c r="L684" s="29" t="str">
        <f t="shared" si="171"/>
        <v/>
      </c>
      <c r="M684" s="29" t="str">
        <f t="shared" si="172"/>
        <v/>
      </c>
      <c r="N684" s="29" t="str">
        <f t="shared" si="173"/>
        <v/>
      </c>
      <c r="O684" s="29" t="str">
        <f t="shared" si="174"/>
        <v/>
      </c>
      <c r="P684" s="33" t="str">
        <f t="shared" si="175"/>
        <v/>
      </c>
    </row>
    <row r="685" spans="12:16" x14ac:dyDescent="0.45">
      <c r="L685" s="29" t="str">
        <f t="shared" si="171"/>
        <v/>
      </c>
      <c r="M685" s="29" t="str">
        <f t="shared" si="172"/>
        <v/>
      </c>
      <c r="N685" s="29" t="str">
        <f t="shared" si="173"/>
        <v/>
      </c>
      <c r="O685" s="29" t="str">
        <f t="shared" si="174"/>
        <v/>
      </c>
      <c r="P685" s="33" t="str">
        <f t="shared" si="175"/>
        <v/>
      </c>
    </row>
    <row r="686" spans="12:16" x14ac:dyDescent="0.45">
      <c r="L686" s="29" t="str">
        <f t="shared" si="171"/>
        <v/>
      </c>
      <c r="M686" s="29" t="str">
        <f t="shared" si="172"/>
        <v/>
      </c>
      <c r="N686" s="29" t="str">
        <f t="shared" si="173"/>
        <v/>
      </c>
      <c r="O686" s="29" t="str">
        <f t="shared" si="174"/>
        <v/>
      </c>
      <c r="P686" s="33" t="str">
        <f t="shared" si="175"/>
        <v/>
      </c>
    </row>
    <row r="687" spans="12:16" x14ac:dyDescent="0.45">
      <c r="L687" s="29" t="str">
        <f t="shared" si="171"/>
        <v/>
      </c>
      <c r="M687" s="29" t="str">
        <f t="shared" si="172"/>
        <v/>
      </c>
      <c r="N687" s="29" t="str">
        <f t="shared" si="173"/>
        <v/>
      </c>
      <c r="O687" s="29" t="str">
        <f t="shared" si="174"/>
        <v/>
      </c>
      <c r="P687" s="33" t="str">
        <f t="shared" si="175"/>
        <v/>
      </c>
    </row>
    <row r="688" spans="12:16" x14ac:dyDescent="0.45">
      <c r="L688" s="29" t="str">
        <f t="shared" si="171"/>
        <v/>
      </c>
      <c r="M688" s="29" t="str">
        <f t="shared" si="172"/>
        <v/>
      </c>
      <c r="N688" s="29" t="str">
        <f t="shared" si="173"/>
        <v/>
      </c>
      <c r="O688" s="29" t="str">
        <f t="shared" si="174"/>
        <v/>
      </c>
      <c r="P688" s="33" t="str">
        <f t="shared" si="175"/>
        <v/>
      </c>
    </row>
    <row r="689" spans="12:16" x14ac:dyDescent="0.45">
      <c r="L689" s="29" t="str">
        <f t="shared" si="171"/>
        <v/>
      </c>
      <c r="M689" s="29" t="str">
        <f t="shared" si="172"/>
        <v/>
      </c>
      <c r="N689" s="29" t="str">
        <f t="shared" si="173"/>
        <v/>
      </c>
      <c r="O689" s="29" t="str">
        <f t="shared" si="174"/>
        <v/>
      </c>
      <c r="P689" s="33" t="str">
        <f t="shared" si="175"/>
        <v/>
      </c>
    </row>
    <row r="690" spans="12:16" x14ac:dyDescent="0.45">
      <c r="L690" s="29" t="str">
        <f t="shared" si="171"/>
        <v/>
      </c>
      <c r="M690" s="29" t="str">
        <f t="shared" si="172"/>
        <v/>
      </c>
      <c r="N690" s="29" t="str">
        <f t="shared" si="173"/>
        <v/>
      </c>
      <c r="O690" s="29" t="str">
        <f t="shared" si="174"/>
        <v/>
      </c>
      <c r="P690" s="33" t="str">
        <f t="shared" si="175"/>
        <v/>
      </c>
    </row>
    <row r="691" spans="12:16" x14ac:dyDescent="0.45">
      <c r="L691" s="29" t="str">
        <f t="shared" si="171"/>
        <v/>
      </c>
      <c r="M691" s="29" t="str">
        <f t="shared" si="172"/>
        <v/>
      </c>
      <c r="N691" s="29" t="str">
        <f t="shared" si="173"/>
        <v/>
      </c>
      <c r="O691" s="29" t="str">
        <f t="shared" si="174"/>
        <v/>
      </c>
      <c r="P691" s="33" t="str">
        <f t="shared" si="175"/>
        <v/>
      </c>
    </row>
    <row r="692" spans="12:16" x14ac:dyDescent="0.45">
      <c r="L692" s="29" t="str">
        <f t="shared" si="171"/>
        <v/>
      </c>
      <c r="M692" s="29" t="str">
        <f t="shared" si="172"/>
        <v/>
      </c>
      <c r="N692" s="29" t="str">
        <f t="shared" si="173"/>
        <v/>
      </c>
      <c r="O692" s="29" t="str">
        <f t="shared" si="174"/>
        <v/>
      </c>
      <c r="P692" s="33" t="str">
        <f t="shared" si="175"/>
        <v/>
      </c>
    </row>
    <row r="693" spans="12:16" x14ac:dyDescent="0.45">
      <c r="L693" s="29" t="str">
        <f t="shared" si="171"/>
        <v/>
      </c>
      <c r="M693" s="29" t="str">
        <f t="shared" si="172"/>
        <v/>
      </c>
      <c r="N693" s="29" t="str">
        <f t="shared" si="173"/>
        <v/>
      </c>
      <c r="O693" s="29" t="str">
        <f t="shared" si="174"/>
        <v/>
      </c>
      <c r="P693" s="33" t="str">
        <f t="shared" si="175"/>
        <v/>
      </c>
    </row>
    <row r="694" spans="12:16" x14ac:dyDescent="0.45">
      <c r="L694" s="29" t="str">
        <f t="shared" si="171"/>
        <v/>
      </c>
      <c r="M694" s="29" t="str">
        <f t="shared" si="172"/>
        <v/>
      </c>
      <c r="N694" s="29" t="str">
        <f t="shared" si="173"/>
        <v/>
      </c>
      <c r="O694" s="29" t="str">
        <f t="shared" si="174"/>
        <v/>
      </c>
      <c r="P694" s="33" t="str">
        <f t="shared" si="175"/>
        <v/>
      </c>
    </row>
    <row r="695" spans="12:16" x14ac:dyDescent="0.45">
      <c r="L695" s="29" t="str">
        <f t="shared" si="171"/>
        <v/>
      </c>
      <c r="M695" s="29" t="str">
        <f t="shared" si="172"/>
        <v/>
      </c>
      <c r="N695" s="29" t="str">
        <f t="shared" si="173"/>
        <v/>
      </c>
      <c r="O695" s="29" t="str">
        <f t="shared" si="174"/>
        <v/>
      </c>
      <c r="P695" s="33" t="str">
        <f t="shared" si="175"/>
        <v/>
      </c>
    </row>
    <row r="696" spans="12:16" x14ac:dyDescent="0.45">
      <c r="L696" s="29" t="str">
        <f t="shared" si="171"/>
        <v/>
      </c>
      <c r="M696" s="29" t="str">
        <f t="shared" si="172"/>
        <v/>
      </c>
      <c r="N696" s="29" t="str">
        <f t="shared" si="173"/>
        <v/>
      </c>
      <c r="O696" s="29" t="str">
        <f t="shared" si="174"/>
        <v/>
      </c>
      <c r="P696" s="33" t="str">
        <f t="shared" si="175"/>
        <v/>
      </c>
    </row>
    <row r="697" spans="12:16" x14ac:dyDescent="0.45">
      <c r="L697" s="29" t="str">
        <f t="shared" si="171"/>
        <v/>
      </c>
      <c r="M697" s="29" t="str">
        <f t="shared" si="172"/>
        <v/>
      </c>
      <c r="N697" s="29" t="str">
        <f t="shared" si="173"/>
        <v/>
      </c>
      <c r="O697" s="29" t="str">
        <f t="shared" si="174"/>
        <v/>
      </c>
      <c r="P697" s="33" t="str">
        <f t="shared" si="175"/>
        <v/>
      </c>
    </row>
    <row r="698" spans="12:16" x14ac:dyDescent="0.45">
      <c r="L698" s="29" t="str">
        <f t="shared" si="171"/>
        <v/>
      </c>
      <c r="M698" s="29" t="str">
        <f t="shared" si="172"/>
        <v/>
      </c>
      <c r="N698" s="29" t="str">
        <f t="shared" si="173"/>
        <v/>
      </c>
      <c r="O698" s="29" t="str">
        <f t="shared" si="174"/>
        <v/>
      </c>
      <c r="P698" s="33" t="str">
        <f t="shared" si="175"/>
        <v/>
      </c>
    </row>
    <row r="699" spans="12:16" x14ac:dyDescent="0.45">
      <c r="L699" s="29" t="str">
        <f t="shared" si="171"/>
        <v/>
      </c>
      <c r="M699" s="29" t="str">
        <f t="shared" si="172"/>
        <v/>
      </c>
      <c r="N699" s="29" t="str">
        <f t="shared" si="173"/>
        <v/>
      </c>
      <c r="O699" s="29" t="str">
        <f t="shared" si="174"/>
        <v/>
      </c>
      <c r="P699" s="33" t="str">
        <f t="shared" si="175"/>
        <v/>
      </c>
    </row>
    <row r="700" spans="12:16" x14ac:dyDescent="0.45">
      <c r="L700" s="29" t="str">
        <f t="shared" si="171"/>
        <v/>
      </c>
      <c r="M700" s="29" t="str">
        <f t="shared" si="172"/>
        <v/>
      </c>
      <c r="N700" s="29" t="str">
        <f t="shared" si="173"/>
        <v/>
      </c>
      <c r="O700" s="29" t="str">
        <f t="shared" si="174"/>
        <v/>
      </c>
      <c r="P700" s="33" t="str">
        <f t="shared" si="175"/>
        <v/>
      </c>
    </row>
    <row r="701" spans="12:16" x14ac:dyDescent="0.45">
      <c r="L701" s="29" t="str">
        <f t="shared" si="171"/>
        <v/>
      </c>
      <c r="M701" s="29" t="str">
        <f t="shared" si="172"/>
        <v/>
      </c>
      <c r="N701" s="29" t="str">
        <f t="shared" si="173"/>
        <v/>
      </c>
      <c r="O701" s="29" t="str">
        <f t="shared" si="174"/>
        <v/>
      </c>
      <c r="P701" s="33" t="str">
        <f t="shared" si="175"/>
        <v/>
      </c>
    </row>
    <row r="702" spans="12:16" x14ac:dyDescent="0.45">
      <c r="L702" s="29" t="str">
        <f t="shared" si="171"/>
        <v/>
      </c>
      <c r="M702" s="29" t="str">
        <f t="shared" si="172"/>
        <v/>
      </c>
      <c r="N702" s="29" t="str">
        <f t="shared" si="173"/>
        <v/>
      </c>
      <c r="O702" s="29" t="str">
        <f t="shared" si="174"/>
        <v/>
      </c>
      <c r="P702" s="33" t="str">
        <f t="shared" si="175"/>
        <v/>
      </c>
    </row>
    <row r="703" spans="12:16" x14ac:dyDescent="0.45">
      <c r="L703" s="29" t="str">
        <f t="shared" si="171"/>
        <v/>
      </c>
      <c r="M703" s="29" t="str">
        <f t="shared" si="172"/>
        <v/>
      </c>
      <c r="N703" s="29" t="str">
        <f t="shared" si="173"/>
        <v/>
      </c>
      <c r="O703" s="29" t="str">
        <f t="shared" si="174"/>
        <v/>
      </c>
      <c r="P703" s="33" t="str">
        <f t="shared" si="175"/>
        <v/>
      </c>
    </row>
    <row r="704" spans="12:16" x14ac:dyDescent="0.45">
      <c r="L704" s="29" t="str">
        <f t="shared" si="171"/>
        <v/>
      </c>
      <c r="M704" s="29" t="str">
        <f t="shared" si="172"/>
        <v/>
      </c>
      <c r="N704" s="29" t="str">
        <f t="shared" si="173"/>
        <v/>
      </c>
      <c r="O704" s="29" t="str">
        <f t="shared" si="174"/>
        <v/>
      </c>
      <c r="P704" s="33" t="str">
        <f t="shared" si="175"/>
        <v/>
      </c>
    </row>
    <row r="705" spans="12:16" x14ac:dyDescent="0.45">
      <c r="L705" s="29" t="str">
        <f t="shared" si="171"/>
        <v/>
      </c>
      <c r="M705" s="29" t="str">
        <f t="shared" si="172"/>
        <v/>
      </c>
      <c r="N705" s="29" t="str">
        <f t="shared" si="173"/>
        <v/>
      </c>
      <c r="O705" s="29" t="str">
        <f t="shared" si="174"/>
        <v/>
      </c>
      <c r="P705" s="33" t="str">
        <f t="shared" si="175"/>
        <v/>
      </c>
    </row>
    <row r="706" spans="12:16" x14ac:dyDescent="0.45">
      <c r="L706" s="29" t="str">
        <f t="shared" si="171"/>
        <v/>
      </c>
      <c r="M706" s="29" t="str">
        <f t="shared" si="172"/>
        <v/>
      </c>
      <c r="N706" s="29" t="str">
        <f t="shared" si="173"/>
        <v/>
      </c>
      <c r="O706" s="29" t="str">
        <f t="shared" si="174"/>
        <v/>
      </c>
      <c r="P706" s="33" t="str">
        <f t="shared" si="175"/>
        <v/>
      </c>
    </row>
    <row r="707" spans="12:16" x14ac:dyDescent="0.45">
      <c r="L707" s="29" t="str">
        <f t="shared" si="171"/>
        <v/>
      </c>
      <c r="M707" s="29" t="str">
        <f t="shared" si="172"/>
        <v/>
      </c>
      <c r="N707" s="29" t="str">
        <f t="shared" si="173"/>
        <v/>
      </c>
      <c r="O707" s="29" t="str">
        <f t="shared" si="174"/>
        <v/>
      </c>
      <c r="P707" s="33" t="str">
        <f t="shared" si="175"/>
        <v/>
      </c>
    </row>
    <row r="708" spans="12:16" x14ac:dyDescent="0.45">
      <c r="L708" s="29" t="str">
        <f t="shared" si="171"/>
        <v/>
      </c>
      <c r="M708" s="29" t="str">
        <f t="shared" si="172"/>
        <v/>
      </c>
      <c r="N708" s="29" t="str">
        <f t="shared" si="173"/>
        <v/>
      </c>
      <c r="O708" s="29" t="str">
        <f t="shared" si="174"/>
        <v/>
      </c>
      <c r="P708" s="33" t="str">
        <f t="shared" si="175"/>
        <v/>
      </c>
    </row>
    <row r="709" spans="12:16" x14ac:dyDescent="0.45">
      <c r="L709" s="29" t="str">
        <f t="shared" si="171"/>
        <v/>
      </c>
      <c r="M709" s="29" t="str">
        <f t="shared" si="172"/>
        <v/>
      </c>
      <c r="N709" s="29" t="str">
        <f t="shared" si="173"/>
        <v/>
      </c>
      <c r="O709" s="29" t="str">
        <f t="shared" si="174"/>
        <v/>
      </c>
      <c r="P709" s="33" t="str">
        <f t="shared" si="175"/>
        <v/>
      </c>
    </row>
    <row r="710" spans="12:16" x14ac:dyDescent="0.45">
      <c r="L710" s="29" t="str">
        <f t="shared" ref="L710:L773" si="176">IF(G710="Y", (P710*E710),(""))</f>
        <v/>
      </c>
      <c r="M710" s="29" t="str">
        <f t="shared" ref="M710:M773" si="177">IF(G710="Y", (L710*2),(""))</f>
        <v/>
      </c>
      <c r="N710" s="29" t="str">
        <f t="shared" ref="N710:N773" si="178">IF(G710="Y", (L710*3),(""))</f>
        <v/>
      </c>
      <c r="O710" s="29" t="str">
        <f t="shared" ref="O710:O773" si="179">IF(G710="Y", (L710*4),(""))</f>
        <v/>
      </c>
      <c r="P710" s="33" t="str">
        <f t="shared" ref="P710:P773" si="180">IF(Q710&gt;0,((AcctSize/Q710)/H710),(""))</f>
        <v/>
      </c>
    </row>
    <row r="711" spans="12:16" x14ac:dyDescent="0.45">
      <c r="L711" s="29" t="str">
        <f t="shared" si="176"/>
        <v/>
      </c>
      <c r="M711" s="29" t="str">
        <f t="shared" si="177"/>
        <v/>
      </c>
      <c r="N711" s="29" t="str">
        <f t="shared" si="178"/>
        <v/>
      </c>
      <c r="O711" s="29" t="str">
        <f t="shared" si="179"/>
        <v/>
      </c>
      <c r="P711" s="33" t="str">
        <f t="shared" si="180"/>
        <v/>
      </c>
    </row>
    <row r="712" spans="12:16" x14ac:dyDescent="0.45">
      <c r="L712" s="29" t="str">
        <f t="shared" si="176"/>
        <v/>
      </c>
      <c r="M712" s="29" t="str">
        <f t="shared" si="177"/>
        <v/>
      </c>
      <c r="N712" s="29" t="str">
        <f t="shared" si="178"/>
        <v/>
      </c>
      <c r="O712" s="29" t="str">
        <f t="shared" si="179"/>
        <v/>
      </c>
      <c r="P712" s="33" t="str">
        <f t="shared" si="180"/>
        <v/>
      </c>
    </row>
    <row r="713" spans="12:16" x14ac:dyDescent="0.45">
      <c r="L713" s="29" t="str">
        <f t="shared" si="176"/>
        <v/>
      </c>
      <c r="M713" s="29" t="str">
        <f t="shared" si="177"/>
        <v/>
      </c>
      <c r="N713" s="29" t="str">
        <f t="shared" si="178"/>
        <v/>
      </c>
      <c r="O713" s="29" t="str">
        <f t="shared" si="179"/>
        <v/>
      </c>
      <c r="P713" s="33" t="str">
        <f t="shared" si="180"/>
        <v/>
      </c>
    </row>
    <row r="714" spans="12:16" x14ac:dyDescent="0.45">
      <c r="L714" s="29" t="str">
        <f t="shared" si="176"/>
        <v/>
      </c>
      <c r="M714" s="29" t="str">
        <f t="shared" si="177"/>
        <v/>
      </c>
      <c r="N714" s="29" t="str">
        <f t="shared" si="178"/>
        <v/>
      </c>
      <c r="O714" s="29" t="str">
        <f t="shared" si="179"/>
        <v/>
      </c>
      <c r="P714" s="33" t="str">
        <f t="shared" si="180"/>
        <v/>
      </c>
    </row>
    <row r="715" spans="12:16" x14ac:dyDescent="0.45">
      <c r="L715" s="29" t="str">
        <f t="shared" si="176"/>
        <v/>
      </c>
      <c r="M715" s="29" t="str">
        <f t="shared" si="177"/>
        <v/>
      </c>
      <c r="N715" s="29" t="str">
        <f t="shared" si="178"/>
        <v/>
      </c>
      <c r="O715" s="29" t="str">
        <f t="shared" si="179"/>
        <v/>
      </c>
      <c r="P715" s="33" t="str">
        <f t="shared" si="180"/>
        <v/>
      </c>
    </row>
    <row r="716" spans="12:16" x14ac:dyDescent="0.45">
      <c r="L716" s="29" t="str">
        <f t="shared" si="176"/>
        <v/>
      </c>
      <c r="M716" s="29" t="str">
        <f t="shared" si="177"/>
        <v/>
      </c>
      <c r="N716" s="29" t="str">
        <f t="shared" si="178"/>
        <v/>
      </c>
      <c r="O716" s="29" t="str">
        <f t="shared" si="179"/>
        <v/>
      </c>
      <c r="P716" s="33" t="str">
        <f t="shared" si="180"/>
        <v/>
      </c>
    </row>
    <row r="717" spans="12:16" x14ac:dyDescent="0.45">
      <c r="L717" s="29" t="str">
        <f t="shared" si="176"/>
        <v/>
      </c>
      <c r="M717" s="29" t="str">
        <f t="shared" si="177"/>
        <v/>
      </c>
      <c r="N717" s="29" t="str">
        <f t="shared" si="178"/>
        <v/>
      </c>
      <c r="O717" s="29" t="str">
        <f t="shared" si="179"/>
        <v/>
      </c>
      <c r="P717" s="33" t="str">
        <f t="shared" si="180"/>
        <v/>
      </c>
    </row>
    <row r="718" spans="12:16" x14ac:dyDescent="0.45">
      <c r="L718" s="29" t="str">
        <f t="shared" si="176"/>
        <v/>
      </c>
      <c r="M718" s="29" t="str">
        <f t="shared" si="177"/>
        <v/>
      </c>
      <c r="N718" s="29" t="str">
        <f t="shared" si="178"/>
        <v/>
      </c>
      <c r="O718" s="29" t="str">
        <f t="shared" si="179"/>
        <v/>
      </c>
      <c r="P718" s="33" t="str">
        <f t="shared" si="180"/>
        <v/>
      </c>
    </row>
    <row r="719" spans="12:16" x14ac:dyDescent="0.45">
      <c r="L719" s="29" t="str">
        <f t="shared" si="176"/>
        <v/>
      </c>
      <c r="M719" s="29" t="str">
        <f t="shared" si="177"/>
        <v/>
      </c>
      <c r="N719" s="29" t="str">
        <f t="shared" si="178"/>
        <v/>
      </c>
      <c r="O719" s="29" t="str">
        <f t="shared" si="179"/>
        <v/>
      </c>
      <c r="P719" s="33" t="str">
        <f t="shared" si="180"/>
        <v/>
      </c>
    </row>
    <row r="720" spans="12:16" x14ac:dyDescent="0.45">
      <c r="L720" s="29" t="str">
        <f t="shared" si="176"/>
        <v/>
      </c>
      <c r="M720" s="29" t="str">
        <f t="shared" si="177"/>
        <v/>
      </c>
      <c r="N720" s="29" t="str">
        <f t="shared" si="178"/>
        <v/>
      </c>
      <c r="O720" s="29" t="str">
        <f t="shared" si="179"/>
        <v/>
      </c>
      <c r="P720" s="33" t="str">
        <f t="shared" si="180"/>
        <v/>
      </c>
    </row>
    <row r="721" spans="12:16" x14ac:dyDescent="0.45">
      <c r="L721" s="29" t="str">
        <f t="shared" si="176"/>
        <v/>
      </c>
      <c r="M721" s="29" t="str">
        <f t="shared" si="177"/>
        <v/>
      </c>
      <c r="N721" s="29" t="str">
        <f t="shared" si="178"/>
        <v/>
      </c>
      <c r="O721" s="29" t="str">
        <f t="shared" si="179"/>
        <v/>
      </c>
      <c r="P721" s="33" t="str">
        <f t="shared" si="180"/>
        <v/>
      </c>
    </row>
    <row r="722" spans="12:16" x14ac:dyDescent="0.45">
      <c r="L722" s="29" t="str">
        <f t="shared" si="176"/>
        <v/>
      </c>
      <c r="M722" s="29" t="str">
        <f t="shared" si="177"/>
        <v/>
      </c>
      <c r="N722" s="29" t="str">
        <f t="shared" si="178"/>
        <v/>
      </c>
      <c r="O722" s="29" t="str">
        <f t="shared" si="179"/>
        <v/>
      </c>
      <c r="P722" s="33" t="str">
        <f t="shared" si="180"/>
        <v/>
      </c>
    </row>
    <row r="723" spans="12:16" x14ac:dyDescent="0.45">
      <c r="L723" s="29" t="str">
        <f t="shared" si="176"/>
        <v/>
      </c>
      <c r="M723" s="29" t="str">
        <f t="shared" si="177"/>
        <v/>
      </c>
      <c r="N723" s="29" t="str">
        <f t="shared" si="178"/>
        <v/>
      </c>
      <c r="O723" s="29" t="str">
        <f t="shared" si="179"/>
        <v/>
      </c>
      <c r="P723" s="33" t="str">
        <f t="shared" si="180"/>
        <v/>
      </c>
    </row>
    <row r="724" spans="12:16" x14ac:dyDescent="0.45">
      <c r="L724" s="29" t="str">
        <f t="shared" si="176"/>
        <v/>
      </c>
      <c r="M724" s="29" t="str">
        <f t="shared" si="177"/>
        <v/>
      </c>
      <c r="N724" s="29" t="str">
        <f t="shared" si="178"/>
        <v/>
      </c>
      <c r="O724" s="29" t="str">
        <f t="shared" si="179"/>
        <v/>
      </c>
      <c r="P724" s="33" t="str">
        <f t="shared" si="180"/>
        <v/>
      </c>
    </row>
    <row r="725" spans="12:16" x14ac:dyDescent="0.45">
      <c r="L725" s="29" t="str">
        <f t="shared" si="176"/>
        <v/>
      </c>
      <c r="M725" s="29" t="str">
        <f t="shared" si="177"/>
        <v/>
      </c>
      <c r="N725" s="29" t="str">
        <f t="shared" si="178"/>
        <v/>
      </c>
      <c r="O725" s="29" t="str">
        <f t="shared" si="179"/>
        <v/>
      </c>
      <c r="P725" s="33" t="str">
        <f t="shared" si="180"/>
        <v/>
      </c>
    </row>
    <row r="726" spans="12:16" x14ac:dyDescent="0.45">
      <c r="L726" s="29" t="str">
        <f t="shared" si="176"/>
        <v/>
      </c>
      <c r="M726" s="29" t="str">
        <f t="shared" si="177"/>
        <v/>
      </c>
      <c r="N726" s="29" t="str">
        <f t="shared" si="178"/>
        <v/>
      </c>
      <c r="O726" s="29" t="str">
        <f t="shared" si="179"/>
        <v/>
      </c>
      <c r="P726" s="33" t="str">
        <f t="shared" si="180"/>
        <v/>
      </c>
    </row>
    <row r="727" spans="12:16" x14ac:dyDescent="0.45">
      <c r="L727" s="29" t="str">
        <f t="shared" si="176"/>
        <v/>
      </c>
      <c r="M727" s="29" t="str">
        <f t="shared" si="177"/>
        <v/>
      </c>
      <c r="N727" s="29" t="str">
        <f t="shared" si="178"/>
        <v/>
      </c>
      <c r="O727" s="29" t="str">
        <f t="shared" si="179"/>
        <v/>
      </c>
      <c r="P727" s="33" t="str">
        <f t="shared" si="180"/>
        <v/>
      </c>
    </row>
    <row r="728" spans="12:16" x14ac:dyDescent="0.45">
      <c r="L728" s="29" t="str">
        <f t="shared" si="176"/>
        <v/>
      </c>
      <c r="M728" s="29" t="str">
        <f t="shared" si="177"/>
        <v/>
      </c>
      <c r="N728" s="29" t="str">
        <f t="shared" si="178"/>
        <v/>
      </c>
      <c r="O728" s="29" t="str">
        <f t="shared" si="179"/>
        <v/>
      </c>
      <c r="P728" s="33" t="str">
        <f t="shared" si="180"/>
        <v/>
      </c>
    </row>
    <row r="729" spans="12:16" x14ac:dyDescent="0.45">
      <c r="L729" s="29" t="str">
        <f t="shared" si="176"/>
        <v/>
      </c>
      <c r="M729" s="29" t="str">
        <f t="shared" si="177"/>
        <v/>
      </c>
      <c r="N729" s="29" t="str">
        <f t="shared" si="178"/>
        <v/>
      </c>
      <c r="O729" s="29" t="str">
        <f t="shared" si="179"/>
        <v/>
      </c>
      <c r="P729" s="33" t="str">
        <f t="shared" si="180"/>
        <v/>
      </c>
    </row>
    <row r="730" spans="12:16" x14ac:dyDescent="0.45">
      <c r="L730" s="29" t="str">
        <f t="shared" si="176"/>
        <v/>
      </c>
      <c r="M730" s="29" t="str">
        <f t="shared" si="177"/>
        <v/>
      </c>
      <c r="N730" s="29" t="str">
        <f t="shared" si="178"/>
        <v/>
      </c>
      <c r="O730" s="29" t="str">
        <f t="shared" si="179"/>
        <v/>
      </c>
      <c r="P730" s="33" t="str">
        <f t="shared" si="180"/>
        <v/>
      </c>
    </row>
    <row r="731" spans="12:16" x14ac:dyDescent="0.45">
      <c r="L731" s="29" t="str">
        <f t="shared" si="176"/>
        <v/>
      </c>
      <c r="M731" s="29" t="str">
        <f t="shared" si="177"/>
        <v/>
      </c>
      <c r="N731" s="29" t="str">
        <f t="shared" si="178"/>
        <v/>
      </c>
      <c r="O731" s="29" t="str">
        <f t="shared" si="179"/>
        <v/>
      </c>
      <c r="P731" s="33" t="str">
        <f t="shared" si="180"/>
        <v/>
      </c>
    </row>
    <row r="732" spans="12:16" x14ac:dyDescent="0.45">
      <c r="L732" s="29" t="str">
        <f t="shared" si="176"/>
        <v/>
      </c>
      <c r="M732" s="29" t="str">
        <f t="shared" si="177"/>
        <v/>
      </c>
      <c r="N732" s="29" t="str">
        <f t="shared" si="178"/>
        <v/>
      </c>
      <c r="O732" s="29" t="str">
        <f t="shared" si="179"/>
        <v/>
      </c>
      <c r="P732" s="33" t="str">
        <f t="shared" si="180"/>
        <v/>
      </c>
    </row>
    <row r="733" spans="12:16" x14ac:dyDescent="0.45">
      <c r="L733" s="29" t="str">
        <f t="shared" si="176"/>
        <v/>
      </c>
      <c r="M733" s="29" t="str">
        <f t="shared" si="177"/>
        <v/>
      </c>
      <c r="N733" s="29" t="str">
        <f t="shared" si="178"/>
        <v/>
      </c>
      <c r="O733" s="29" t="str">
        <f t="shared" si="179"/>
        <v/>
      </c>
      <c r="P733" s="33" t="str">
        <f t="shared" si="180"/>
        <v/>
      </c>
    </row>
    <row r="734" spans="12:16" x14ac:dyDescent="0.45">
      <c r="L734" s="29" t="str">
        <f t="shared" si="176"/>
        <v/>
      </c>
      <c r="M734" s="29" t="str">
        <f t="shared" si="177"/>
        <v/>
      </c>
      <c r="N734" s="29" t="str">
        <f t="shared" si="178"/>
        <v/>
      </c>
      <c r="O734" s="29" t="str">
        <f t="shared" si="179"/>
        <v/>
      </c>
      <c r="P734" s="33" t="str">
        <f t="shared" si="180"/>
        <v/>
      </c>
    </row>
    <row r="735" spans="12:16" x14ac:dyDescent="0.45">
      <c r="L735" s="29" t="str">
        <f t="shared" si="176"/>
        <v/>
      </c>
      <c r="M735" s="29" t="str">
        <f t="shared" si="177"/>
        <v/>
      </c>
      <c r="N735" s="29" t="str">
        <f t="shared" si="178"/>
        <v/>
      </c>
      <c r="O735" s="29" t="str">
        <f t="shared" si="179"/>
        <v/>
      </c>
      <c r="P735" s="33" t="str">
        <f t="shared" si="180"/>
        <v/>
      </c>
    </row>
    <row r="736" spans="12:16" x14ac:dyDescent="0.45">
      <c r="L736" s="29" t="str">
        <f t="shared" si="176"/>
        <v/>
      </c>
      <c r="M736" s="29" t="str">
        <f t="shared" si="177"/>
        <v/>
      </c>
      <c r="N736" s="29" t="str">
        <f t="shared" si="178"/>
        <v/>
      </c>
      <c r="O736" s="29" t="str">
        <f t="shared" si="179"/>
        <v/>
      </c>
      <c r="P736" s="33" t="str">
        <f t="shared" si="180"/>
        <v/>
      </c>
    </row>
    <row r="737" spans="12:16" x14ac:dyDescent="0.45">
      <c r="L737" s="29" t="str">
        <f t="shared" si="176"/>
        <v/>
      </c>
      <c r="M737" s="29" t="str">
        <f t="shared" si="177"/>
        <v/>
      </c>
      <c r="N737" s="29" t="str">
        <f t="shared" si="178"/>
        <v/>
      </c>
      <c r="O737" s="29" t="str">
        <f t="shared" si="179"/>
        <v/>
      </c>
      <c r="P737" s="33" t="str">
        <f t="shared" si="180"/>
        <v/>
      </c>
    </row>
    <row r="738" spans="12:16" x14ac:dyDescent="0.45">
      <c r="L738" s="29" t="str">
        <f t="shared" si="176"/>
        <v/>
      </c>
      <c r="M738" s="29" t="str">
        <f t="shared" si="177"/>
        <v/>
      </c>
      <c r="N738" s="29" t="str">
        <f t="shared" si="178"/>
        <v/>
      </c>
      <c r="O738" s="29" t="str">
        <f t="shared" si="179"/>
        <v/>
      </c>
      <c r="P738" s="33" t="str">
        <f t="shared" si="180"/>
        <v/>
      </c>
    </row>
    <row r="739" spans="12:16" x14ac:dyDescent="0.45">
      <c r="L739" s="29" t="str">
        <f t="shared" si="176"/>
        <v/>
      </c>
      <c r="M739" s="29" t="str">
        <f t="shared" si="177"/>
        <v/>
      </c>
      <c r="N739" s="29" t="str">
        <f t="shared" si="178"/>
        <v/>
      </c>
      <c r="O739" s="29" t="str">
        <f t="shared" si="179"/>
        <v/>
      </c>
      <c r="P739" s="33" t="str">
        <f t="shared" si="180"/>
        <v/>
      </c>
    </row>
    <row r="740" spans="12:16" x14ac:dyDescent="0.45">
      <c r="L740" s="29" t="str">
        <f t="shared" si="176"/>
        <v/>
      </c>
      <c r="M740" s="29" t="str">
        <f t="shared" si="177"/>
        <v/>
      </c>
      <c r="N740" s="29" t="str">
        <f t="shared" si="178"/>
        <v/>
      </c>
      <c r="O740" s="29" t="str">
        <f t="shared" si="179"/>
        <v/>
      </c>
      <c r="P740" s="33" t="str">
        <f t="shared" si="180"/>
        <v/>
      </c>
    </row>
    <row r="741" spans="12:16" x14ac:dyDescent="0.45">
      <c r="L741" s="29" t="str">
        <f t="shared" si="176"/>
        <v/>
      </c>
      <c r="M741" s="29" t="str">
        <f t="shared" si="177"/>
        <v/>
      </c>
      <c r="N741" s="29" t="str">
        <f t="shared" si="178"/>
        <v/>
      </c>
      <c r="O741" s="29" t="str">
        <f t="shared" si="179"/>
        <v/>
      </c>
      <c r="P741" s="33" t="str">
        <f t="shared" si="180"/>
        <v/>
      </c>
    </row>
    <row r="742" spans="12:16" x14ac:dyDescent="0.45">
      <c r="L742" s="29" t="str">
        <f t="shared" si="176"/>
        <v/>
      </c>
      <c r="M742" s="29" t="str">
        <f t="shared" si="177"/>
        <v/>
      </c>
      <c r="N742" s="29" t="str">
        <f t="shared" si="178"/>
        <v/>
      </c>
      <c r="O742" s="29" t="str">
        <f t="shared" si="179"/>
        <v/>
      </c>
      <c r="P742" s="33" t="str">
        <f t="shared" si="180"/>
        <v/>
      </c>
    </row>
    <row r="743" spans="12:16" x14ac:dyDescent="0.45">
      <c r="L743" s="29" t="str">
        <f t="shared" si="176"/>
        <v/>
      </c>
      <c r="M743" s="29" t="str">
        <f t="shared" si="177"/>
        <v/>
      </c>
      <c r="N743" s="29" t="str">
        <f t="shared" si="178"/>
        <v/>
      </c>
      <c r="O743" s="29" t="str">
        <f t="shared" si="179"/>
        <v/>
      </c>
      <c r="P743" s="33" t="str">
        <f t="shared" si="180"/>
        <v/>
      </c>
    </row>
    <row r="744" spans="12:16" x14ac:dyDescent="0.45">
      <c r="L744" s="29" t="str">
        <f t="shared" si="176"/>
        <v/>
      </c>
      <c r="M744" s="29" t="str">
        <f t="shared" si="177"/>
        <v/>
      </c>
      <c r="N744" s="29" t="str">
        <f t="shared" si="178"/>
        <v/>
      </c>
      <c r="O744" s="29" t="str">
        <f t="shared" si="179"/>
        <v/>
      </c>
      <c r="P744" s="33" t="str">
        <f t="shared" si="180"/>
        <v/>
      </c>
    </row>
    <row r="745" spans="12:16" x14ac:dyDescent="0.45">
      <c r="L745" s="29" t="str">
        <f t="shared" si="176"/>
        <v/>
      </c>
      <c r="M745" s="29" t="str">
        <f t="shared" si="177"/>
        <v/>
      </c>
      <c r="N745" s="29" t="str">
        <f t="shared" si="178"/>
        <v/>
      </c>
      <c r="O745" s="29" t="str">
        <f t="shared" si="179"/>
        <v/>
      </c>
      <c r="P745" s="33" t="str">
        <f t="shared" si="180"/>
        <v/>
      </c>
    </row>
    <row r="746" spans="12:16" x14ac:dyDescent="0.45">
      <c r="L746" s="29" t="str">
        <f t="shared" si="176"/>
        <v/>
      </c>
      <c r="M746" s="29" t="str">
        <f t="shared" si="177"/>
        <v/>
      </c>
      <c r="N746" s="29" t="str">
        <f t="shared" si="178"/>
        <v/>
      </c>
      <c r="O746" s="29" t="str">
        <f t="shared" si="179"/>
        <v/>
      </c>
      <c r="P746" s="33" t="str">
        <f t="shared" si="180"/>
        <v/>
      </c>
    </row>
    <row r="747" spans="12:16" x14ac:dyDescent="0.45">
      <c r="L747" s="29" t="str">
        <f t="shared" si="176"/>
        <v/>
      </c>
      <c r="M747" s="29" t="str">
        <f t="shared" si="177"/>
        <v/>
      </c>
      <c r="N747" s="29" t="str">
        <f t="shared" si="178"/>
        <v/>
      </c>
      <c r="O747" s="29" t="str">
        <f t="shared" si="179"/>
        <v/>
      </c>
      <c r="P747" s="33" t="str">
        <f t="shared" si="180"/>
        <v/>
      </c>
    </row>
    <row r="748" spans="12:16" x14ac:dyDescent="0.45">
      <c r="L748" s="29" t="str">
        <f t="shared" si="176"/>
        <v/>
      </c>
      <c r="M748" s="29" t="str">
        <f t="shared" si="177"/>
        <v/>
      </c>
      <c r="N748" s="29" t="str">
        <f t="shared" si="178"/>
        <v/>
      </c>
      <c r="O748" s="29" t="str">
        <f t="shared" si="179"/>
        <v/>
      </c>
      <c r="P748" s="33" t="str">
        <f t="shared" si="180"/>
        <v/>
      </c>
    </row>
    <row r="749" spans="12:16" x14ac:dyDescent="0.45">
      <c r="L749" s="29" t="str">
        <f t="shared" si="176"/>
        <v/>
      </c>
      <c r="M749" s="29" t="str">
        <f t="shared" si="177"/>
        <v/>
      </c>
      <c r="N749" s="29" t="str">
        <f t="shared" si="178"/>
        <v/>
      </c>
      <c r="O749" s="29" t="str">
        <f t="shared" si="179"/>
        <v/>
      </c>
      <c r="P749" s="33" t="str">
        <f t="shared" si="180"/>
        <v/>
      </c>
    </row>
    <row r="750" spans="12:16" x14ac:dyDescent="0.45">
      <c r="L750" s="29" t="str">
        <f t="shared" si="176"/>
        <v/>
      </c>
      <c r="M750" s="29" t="str">
        <f t="shared" si="177"/>
        <v/>
      </c>
      <c r="N750" s="29" t="str">
        <f t="shared" si="178"/>
        <v/>
      </c>
      <c r="O750" s="29" t="str">
        <f t="shared" si="179"/>
        <v/>
      </c>
      <c r="P750" s="33" t="str">
        <f t="shared" si="180"/>
        <v/>
      </c>
    </row>
    <row r="751" spans="12:16" x14ac:dyDescent="0.45">
      <c r="L751" s="29" t="str">
        <f t="shared" si="176"/>
        <v/>
      </c>
      <c r="M751" s="29" t="str">
        <f t="shared" si="177"/>
        <v/>
      </c>
      <c r="N751" s="29" t="str">
        <f t="shared" si="178"/>
        <v/>
      </c>
      <c r="O751" s="29" t="str">
        <f t="shared" si="179"/>
        <v/>
      </c>
      <c r="P751" s="33" t="str">
        <f t="shared" si="180"/>
        <v/>
      </c>
    </row>
    <row r="752" spans="12:16" x14ac:dyDescent="0.45">
      <c r="L752" s="29" t="str">
        <f t="shared" si="176"/>
        <v/>
      </c>
      <c r="M752" s="29" t="str">
        <f t="shared" si="177"/>
        <v/>
      </c>
      <c r="N752" s="29" t="str">
        <f t="shared" si="178"/>
        <v/>
      </c>
      <c r="O752" s="29" t="str">
        <f t="shared" si="179"/>
        <v/>
      </c>
      <c r="P752" s="33" t="str">
        <f t="shared" si="180"/>
        <v/>
      </c>
    </row>
    <row r="753" spans="12:16" x14ac:dyDescent="0.45">
      <c r="L753" s="29" t="str">
        <f t="shared" si="176"/>
        <v/>
      </c>
      <c r="M753" s="29" t="str">
        <f t="shared" si="177"/>
        <v/>
      </c>
      <c r="N753" s="29" t="str">
        <f t="shared" si="178"/>
        <v/>
      </c>
      <c r="O753" s="29" t="str">
        <f t="shared" si="179"/>
        <v/>
      </c>
      <c r="P753" s="33" t="str">
        <f t="shared" si="180"/>
        <v/>
      </c>
    </row>
    <row r="754" spans="12:16" x14ac:dyDescent="0.45">
      <c r="L754" s="29" t="str">
        <f t="shared" si="176"/>
        <v/>
      </c>
      <c r="M754" s="29" t="str">
        <f t="shared" si="177"/>
        <v/>
      </c>
      <c r="N754" s="29" t="str">
        <f t="shared" si="178"/>
        <v/>
      </c>
      <c r="O754" s="29" t="str">
        <f t="shared" si="179"/>
        <v/>
      </c>
      <c r="P754" s="33" t="str">
        <f t="shared" si="180"/>
        <v/>
      </c>
    </row>
    <row r="755" spans="12:16" x14ac:dyDescent="0.45">
      <c r="L755" s="29" t="str">
        <f t="shared" si="176"/>
        <v/>
      </c>
      <c r="M755" s="29" t="str">
        <f t="shared" si="177"/>
        <v/>
      </c>
      <c r="N755" s="29" t="str">
        <f t="shared" si="178"/>
        <v/>
      </c>
      <c r="O755" s="29" t="str">
        <f t="shared" si="179"/>
        <v/>
      </c>
      <c r="P755" s="33" t="str">
        <f t="shared" si="180"/>
        <v/>
      </c>
    </row>
    <row r="756" spans="12:16" x14ac:dyDescent="0.45">
      <c r="L756" s="29" t="str">
        <f t="shared" si="176"/>
        <v/>
      </c>
      <c r="M756" s="29" t="str">
        <f t="shared" si="177"/>
        <v/>
      </c>
      <c r="N756" s="29" t="str">
        <f t="shared" si="178"/>
        <v/>
      </c>
      <c r="O756" s="29" t="str">
        <f t="shared" si="179"/>
        <v/>
      </c>
      <c r="P756" s="33" t="str">
        <f t="shared" si="180"/>
        <v/>
      </c>
    </row>
    <row r="757" spans="12:16" x14ac:dyDescent="0.45">
      <c r="L757" s="29" t="str">
        <f t="shared" si="176"/>
        <v/>
      </c>
      <c r="M757" s="29" t="str">
        <f t="shared" si="177"/>
        <v/>
      </c>
      <c r="N757" s="29" t="str">
        <f t="shared" si="178"/>
        <v/>
      </c>
      <c r="O757" s="29" t="str">
        <f t="shared" si="179"/>
        <v/>
      </c>
      <c r="P757" s="33" t="str">
        <f t="shared" si="180"/>
        <v/>
      </c>
    </row>
    <row r="758" spans="12:16" x14ac:dyDescent="0.45">
      <c r="L758" s="29" t="str">
        <f t="shared" si="176"/>
        <v/>
      </c>
      <c r="M758" s="29" t="str">
        <f t="shared" si="177"/>
        <v/>
      </c>
      <c r="N758" s="29" t="str">
        <f t="shared" si="178"/>
        <v/>
      </c>
      <c r="O758" s="29" t="str">
        <f t="shared" si="179"/>
        <v/>
      </c>
      <c r="P758" s="33" t="str">
        <f t="shared" si="180"/>
        <v/>
      </c>
    </row>
    <row r="759" spans="12:16" x14ac:dyDescent="0.45">
      <c r="L759" s="29" t="str">
        <f t="shared" si="176"/>
        <v/>
      </c>
      <c r="M759" s="29" t="str">
        <f t="shared" si="177"/>
        <v/>
      </c>
      <c r="N759" s="29" t="str">
        <f t="shared" si="178"/>
        <v/>
      </c>
      <c r="O759" s="29" t="str">
        <f t="shared" si="179"/>
        <v/>
      </c>
      <c r="P759" s="33" t="str">
        <f t="shared" si="180"/>
        <v/>
      </c>
    </row>
    <row r="760" spans="12:16" x14ac:dyDescent="0.45">
      <c r="L760" s="29" t="str">
        <f t="shared" si="176"/>
        <v/>
      </c>
      <c r="M760" s="29" t="str">
        <f t="shared" si="177"/>
        <v/>
      </c>
      <c r="N760" s="29" t="str">
        <f t="shared" si="178"/>
        <v/>
      </c>
      <c r="O760" s="29" t="str">
        <f t="shared" si="179"/>
        <v/>
      </c>
      <c r="P760" s="33" t="str">
        <f t="shared" si="180"/>
        <v/>
      </c>
    </row>
    <row r="761" spans="12:16" x14ac:dyDescent="0.45">
      <c r="L761" s="29" t="str">
        <f t="shared" si="176"/>
        <v/>
      </c>
      <c r="M761" s="29" t="str">
        <f t="shared" si="177"/>
        <v/>
      </c>
      <c r="N761" s="29" t="str">
        <f t="shared" si="178"/>
        <v/>
      </c>
      <c r="O761" s="29" t="str">
        <f t="shared" si="179"/>
        <v/>
      </c>
      <c r="P761" s="33" t="str">
        <f t="shared" si="180"/>
        <v/>
      </c>
    </row>
    <row r="762" spans="12:16" x14ac:dyDescent="0.45">
      <c r="L762" s="29" t="str">
        <f t="shared" si="176"/>
        <v/>
      </c>
      <c r="M762" s="29" t="str">
        <f t="shared" si="177"/>
        <v/>
      </c>
      <c r="N762" s="29" t="str">
        <f t="shared" si="178"/>
        <v/>
      </c>
      <c r="O762" s="29" t="str">
        <f t="shared" si="179"/>
        <v/>
      </c>
      <c r="P762" s="33" t="str">
        <f t="shared" si="180"/>
        <v/>
      </c>
    </row>
    <row r="763" spans="12:16" x14ac:dyDescent="0.45">
      <c r="L763" s="29" t="str">
        <f t="shared" si="176"/>
        <v/>
      </c>
      <c r="M763" s="29" t="str">
        <f t="shared" si="177"/>
        <v/>
      </c>
      <c r="N763" s="29" t="str">
        <f t="shared" si="178"/>
        <v/>
      </c>
      <c r="O763" s="29" t="str">
        <f t="shared" si="179"/>
        <v/>
      </c>
      <c r="P763" s="33" t="str">
        <f t="shared" si="180"/>
        <v/>
      </c>
    </row>
    <row r="764" spans="12:16" x14ac:dyDescent="0.45">
      <c r="L764" s="29" t="str">
        <f t="shared" si="176"/>
        <v/>
      </c>
      <c r="M764" s="29" t="str">
        <f t="shared" si="177"/>
        <v/>
      </c>
      <c r="N764" s="29" t="str">
        <f t="shared" si="178"/>
        <v/>
      </c>
      <c r="O764" s="29" t="str">
        <f t="shared" si="179"/>
        <v/>
      </c>
      <c r="P764" s="33" t="str">
        <f t="shared" si="180"/>
        <v/>
      </c>
    </row>
    <row r="765" spans="12:16" x14ac:dyDescent="0.45">
      <c r="L765" s="29" t="str">
        <f t="shared" si="176"/>
        <v/>
      </c>
      <c r="M765" s="29" t="str">
        <f t="shared" si="177"/>
        <v/>
      </c>
      <c r="N765" s="29" t="str">
        <f t="shared" si="178"/>
        <v/>
      </c>
      <c r="O765" s="29" t="str">
        <f t="shared" si="179"/>
        <v/>
      </c>
      <c r="P765" s="33" t="str">
        <f t="shared" si="180"/>
        <v/>
      </c>
    </row>
    <row r="766" spans="12:16" x14ac:dyDescent="0.45">
      <c r="L766" s="29" t="str">
        <f t="shared" si="176"/>
        <v/>
      </c>
      <c r="M766" s="29" t="str">
        <f t="shared" si="177"/>
        <v/>
      </c>
      <c r="N766" s="29" t="str">
        <f t="shared" si="178"/>
        <v/>
      </c>
      <c r="O766" s="29" t="str">
        <f t="shared" si="179"/>
        <v/>
      </c>
      <c r="P766" s="33" t="str">
        <f t="shared" si="180"/>
        <v/>
      </c>
    </row>
    <row r="767" spans="12:16" x14ac:dyDescent="0.45">
      <c r="L767" s="29" t="str">
        <f t="shared" si="176"/>
        <v/>
      </c>
      <c r="M767" s="29" t="str">
        <f t="shared" si="177"/>
        <v/>
      </c>
      <c r="N767" s="29" t="str">
        <f t="shared" si="178"/>
        <v/>
      </c>
      <c r="O767" s="29" t="str">
        <f t="shared" si="179"/>
        <v/>
      </c>
      <c r="P767" s="33" t="str">
        <f t="shared" si="180"/>
        <v/>
      </c>
    </row>
    <row r="768" spans="12:16" x14ac:dyDescent="0.45">
      <c r="L768" s="29" t="str">
        <f t="shared" si="176"/>
        <v/>
      </c>
      <c r="M768" s="29" t="str">
        <f t="shared" si="177"/>
        <v/>
      </c>
      <c r="N768" s="29" t="str">
        <f t="shared" si="178"/>
        <v/>
      </c>
      <c r="O768" s="29" t="str">
        <f t="shared" si="179"/>
        <v/>
      </c>
      <c r="P768" s="33" t="str">
        <f t="shared" si="180"/>
        <v/>
      </c>
    </row>
    <row r="769" spans="12:16" x14ac:dyDescent="0.45">
      <c r="L769" s="29" t="str">
        <f t="shared" si="176"/>
        <v/>
      </c>
      <c r="M769" s="29" t="str">
        <f t="shared" si="177"/>
        <v/>
      </c>
      <c r="N769" s="29" t="str">
        <f t="shared" si="178"/>
        <v/>
      </c>
      <c r="O769" s="29" t="str">
        <f t="shared" si="179"/>
        <v/>
      </c>
      <c r="P769" s="33" t="str">
        <f t="shared" si="180"/>
        <v/>
      </c>
    </row>
    <row r="770" spans="12:16" x14ac:dyDescent="0.45">
      <c r="L770" s="29" t="str">
        <f t="shared" si="176"/>
        <v/>
      </c>
      <c r="M770" s="29" t="str">
        <f t="shared" si="177"/>
        <v/>
      </c>
      <c r="N770" s="29" t="str">
        <f t="shared" si="178"/>
        <v/>
      </c>
      <c r="O770" s="29" t="str">
        <f t="shared" si="179"/>
        <v/>
      </c>
      <c r="P770" s="33" t="str">
        <f t="shared" si="180"/>
        <v/>
      </c>
    </row>
    <row r="771" spans="12:16" x14ac:dyDescent="0.45">
      <c r="L771" s="29" t="str">
        <f t="shared" si="176"/>
        <v/>
      </c>
      <c r="M771" s="29" t="str">
        <f t="shared" si="177"/>
        <v/>
      </c>
      <c r="N771" s="29" t="str">
        <f t="shared" si="178"/>
        <v/>
      </c>
      <c r="O771" s="29" t="str">
        <f t="shared" si="179"/>
        <v/>
      </c>
      <c r="P771" s="33" t="str">
        <f t="shared" si="180"/>
        <v/>
      </c>
    </row>
    <row r="772" spans="12:16" x14ac:dyDescent="0.45">
      <c r="L772" s="29" t="str">
        <f t="shared" si="176"/>
        <v/>
      </c>
      <c r="M772" s="29" t="str">
        <f t="shared" si="177"/>
        <v/>
      </c>
      <c r="N772" s="29" t="str">
        <f t="shared" si="178"/>
        <v/>
      </c>
      <c r="O772" s="29" t="str">
        <f t="shared" si="179"/>
        <v/>
      </c>
      <c r="P772" s="33" t="str">
        <f t="shared" si="180"/>
        <v/>
      </c>
    </row>
    <row r="773" spans="12:16" x14ac:dyDescent="0.45">
      <c r="L773" s="29" t="str">
        <f t="shared" si="176"/>
        <v/>
      </c>
      <c r="M773" s="29" t="str">
        <f t="shared" si="177"/>
        <v/>
      </c>
      <c r="N773" s="29" t="str">
        <f t="shared" si="178"/>
        <v/>
      </c>
      <c r="O773" s="29" t="str">
        <f t="shared" si="179"/>
        <v/>
      </c>
      <c r="P773" s="33" t="str">
        <f t="shared" si="180"/>
        <v/>
      </c>
    </row>
    <row r="774" spans="12:16" x14ac:dyDescent="0.45">
      <c r="L774" s="29" t="str">
        <f t="shared" ref="L774:L792" si="181">IF(G774="Y", (P774*E774),(""))</f>
        <v/>
      </c>
      <c r="M774" s="29" t="str">
        <f t="shared" ref="M774:M792" si="182">IF(G774="Y", (L774*2),(""))</f>
        <v/>
      </c>
      <c r="N774" s="29" t="str">
        <f t="shared" ref="N774:N792" si="183">IF(G774="Y", (L774*3),(""))</f>
        <v/>
      </c>
      <c r="O774" s="29" t="str">
        <f t="shared" ref="O774:O792" si="184">IF(G774="Y", (L774*4),(""))</f>
        <v/>
      </c>
      <c r="P774" s="33" t="str">
        <f t="shared" ref="P774:P792" si="185">IF(Q774&gt;0,((AcctSize/Q774)/H774),(""))</f>
        <v/>
      </c>
    </row>
    <row r="775" spans="12:16" x14ac:dyDescent="0.45">
      <c r="L775" s="29" t="str">
        <f t="shared" si="181"/>
        <v/>
      </c>
      <c r="M775" s="29" t="str">
        <f t="shared" si="182"/>
        <v/>
      </c>
      <c r="N775" s="29" t="str">
        <f t="shared" si="183"/>
        <v/>
      </c>
      <c r="O775" s="29" t="str">
        <f t="shared" si="184"/>
        <v/>
      </c>
      <c r="P775" s="33" t="str">
        <f t="shared" si="185"/>
        <v/>
      </c>
    </row>
    <row r="776" spans="12:16" x14ac:dyDescent="0.45">
      <c r="L776" s="29" t="str">
        <f t="shared" si="181"/>
        <v/>
      </c>
      <c r="M776" s="29" t="str">
        <f t="shared" si="182"/>
        <v/>
      </c>
      <c r="N776" s="29" t="str">
        <f t="shared" si="183"/>
        <v/>
      </c>
      <c r="O776" s="29" t="str">
        <f t="shared" si="184"/>
        <v/>
      </c>
      <c r="P776" s="33" t="str">
        <f t="shared" si="185"/>
        <v/>
      </c>
    </row>
    <row r="777" spans="12:16" x14ac:dyDescent="0.45">
      <c r="L777" s="29" t="str">
        <f t="shared" si="181"/>
        <v/>
      </c>
      <c r="M777" s="29" t="str">
        <f t="shared" si="182"/>
        <v/>
      </c>
      <c r="N777" s="29" t="str">
        <f t="shared" si="183"/>
        <v/>
      </c>
      <c r="O777" s="29" t="str">
        <f t="shared" si="184"/>
        <v/>
      </c>
      <c r="P777" s="33" t="str">
        <f t="shared" si="185"/>
        <v/>
      </c>
    </row>
    <row r="778" spans="12:16" x14ac:dyDescent="0.45">
      <c r="L778" s="29" t="str">
        <f t="shared" si="181"/>
        <v/>
      </c>
      <c r="M778" s="29" t="str">
        <f t="shared" si="182"/>
        <v/>
      </c>
      <c r="N778" s="29" t="str">
        <f t="shared" si="183"/>
        <v/>
      </c>
      <c r="O778" s="29" t="str">
        <f t="shared" si="184"/>
        <v/>
      </c>
      <c r="P778" s="33" t="str">
        <f t="shared" si="185"/>
        <v/>
      </c>
    </row>
    <row r="779" spans="12:16" x14ac:dyDescent="0.45">
      <c r="L779" s="29" t="str">
        <f t="shared" si="181"/>
        <v/>
      </c>
      <c r="M779" s="29" t="str">
        <f t="shared" si="182"/>
        <v/>
      </c>
      <c r="N779" s="29" t="str">
        <f t="shared" si="183"/>
        <v/>
      </c>
      <c r="O779" s="29" t="str">
        <f t="shared" si="184"/>
        <v/>
      </c>
      <c r="P779" s="33" t="str">
        <f t="shared" si="185"/>
        <v/>
      </c>
    </row>
    <row r="780" spans="12:16" x14ac:dyDescent="0.45">
      <c r="L780" s="29" t="str">
        <f t="shared" si="181"/>
        <v/>
      </c>
      <c r="M780" s="29" t="str">
        <f t="shared" si="182"/>
        <v/>
      </c>
      <c r="N780" s="29" t="str">
        <f t="shared" si="183"/>
        <v/>
      </c>
      <c r="O780" s="29" t="str">
        <f t="shared" si="184"/>
        <v/>
      </c>
      <c r="P780" s="33" t="str">
        <f t="shared" si="185"/>
        <v/>
      </c>
    </row>
    <row r="781" spans="12:16" x14ac:dyDescent="0.45">
      <c r="L781" s="29" t="str">
        <f t="shared" si="181"/>
        <v/>
      </c>
      <c r="M781" s="29" t="str">
        <f t="shared" si="182"/>
        <v/>
      </c>
      <c r="N781" s="29" t="str">
        <f t="shared" si="183"/>
        <v/>
      </c>
      <c r="O781" s="29" t="str">
        <f t="shared" si="184"/>
        <v/>
      </c>
      <c r="P781" s="33" t="str">
        <f t="shared" si="185"/>
        <v/>
      </c>
    </row>
    <row r="782" spans="12:16" x14ac:dyDescent="0.45">
      <c r="L782" s="29" t="str">
        <f t="shared" si="181"/>
        <v/>
      </c>
      <c r="M782" s="29" t="str">
        <f t="shared" si="182"/>
        <v/>
      </c>
      <c r="N782" s="29" t="str">
        <f t="shared" si="183"/>
        <v/>
      </c>
      <c r="O782" s="29" t="str">
        <f t="shared" si="184"/>
        <v/>
      </c>
      <c r="P782" s="33" t="str">
        <f t="shared" si="185"/>
        <v/>
      </c>
    </row>
    <row r="783" spans="12:16" x14ac:dyDescent="0.45">
      <c r="L783" s="29" t="str">
        <f t="shared" si="181"/>
        <v/>
      </c>
      <c r="M783" s="29" t="str">
        <f t="shared" si="182"/>
        <v/>
      </c>
      <c r="N783" s="29" t="str">
        <f t="shared" si="183"/>
        <v/>
      </c>
      <c r="O783" s="29" t="str">
        <f t="shared" si="184"/>
        <v/>
      </c>
      <c r="P783" s="33" t="str">
        <f t="shared" si="185"/>
        <v/>
      </c>
    </row>
    <row r="784" spans="12:16" x14ac:dyDescent="0.45">
      <c r="L784" s="29" t="str">
        <f t="shared" si="181"/>
        <v/>
      </c>
      <c r="M784" s="29" t="str">
        <f t="shared" si="182"/>
        <v/>
      </c>
      <c r="N784" s="29" t="str">
        <f t="shared" si="183"/>
        <v/>
      </c>
      <c r="O784" s="29" t="str">
        <f t="shared" si="184"/>
        <v/>
      </c>
      <c r="P784" s="33" t="str">
        <f t="shared" si="185"/>
        <v/>
      </c>
    </row>
    <row r="785" spans="12:16" x14ac:dyDescent="0.45">
      <c r="L785" s="29" t="str">
        <f t="shared" si="181"/>
        <v/>
      </c>
      <c r="M785" s="29" t="str">
        <f t="shared" si="182"/>
        <v/>
      </c>
      <c r="N785" s="29" t="str">
        <f t="shared" si="183"/>
        <v/>
      </c>
      <c r="O785" s="29" t="str">
        <f t="shared" si="184"/>
        <v/>
      </c>
      <c r="P785" s="33" t="str">
        <f t="shared" si="185"/>
        <v/>
      </c>
    </row>
    <row r="786" spans="12:16" x14ac:dyDescent="0.45">
      <c r="L786" s="29" t="str">
        <f t="shared" si="181"/>
        <v/>
      </c>
      <c r="M786" s="29" t="str">
        <f t="shared" si="182"/>
        <v/>
      </c>
      <c r="N786" s="29" t="str">
        <f t="shared" si="183"/>
        <v/>
      </c>
      <c r="O786" s="29" t="str">
        <f t="shared" si="184"/>
        <v/>
      </c>
      <c r="P786" s="33" t="str">
        <f t="shared" si="185"/>
        <v/>
      </c>
    </row>
    <row r="787" spans="12:16" x14ac:dyDescent="0.45">
      <c r="L787" s="29" t="str">
        <f t="shared" si="181"/>
        <v/>
      </c>
      <c r="M787" s="29" t="str">
        <f t="shared" si="182"/>
        <v/>
      </c>
      <c r="N787" s="29" t="str">
        <f t="shared" si="183"/>
        <v/>
      </c>
      <c r="O787" s="29" t="str">
        <f t="shared" si="184"/>
        <v/>
      </c>
      <c r="P787" s="33" t="str">
        <f t="shared" si="185"/>
        <v/>
      </c>
    </row>
    <row r="788" spans="12:16" x14ac:dyDescent="0.45">
      <c r="L788" s="29" t="str">
        <f t="shared" si="181"/>
        <v/>
      </c>
      <c r="M788" s="29" t="str">
        <f t="shared" si="182"/>
        <v/>
      </c>
      <c r="N788" s="29" t="str">
        <f t="shared" si="183"/>
        <v/>
      </c>
      <c r="O788" s="29" t="str">
        <f t="shared" si="184"/>
        <v/>
      </c>
      <c r="P788" s="33" t="str">
        <f t="shared" si="185"/>
        <v/>
      </c>
    </row>
    <row r="789" spans="12:16" x14ac:dyDescent="0.45">
      <c r="L789" s="29" t="str">
        <f t="shared" si="181"/>
        <v/>
      </c>
      <c r="M789" s="29" t="str">
        <f t="shared" si="182"/>
        <v/>
      </c>
      <c r="N789" s="29" t="str">
        <f t="shared" si="183"/>
        <v/>
      </c>
      <c r="O789" s="29" t="str">
        <f t="shared" si="184"/>
        <v/>
      </c>
      <c r="P789" s="33" t="str">
        <f t="shared" si="185"/>
        <v/>
      </c>
    </row>
    <row r="790" spans="12:16" x14ac:dyDescent="0.45">
      <c r="L790" s="29" t="str">
        <f t="shared" si="181"/>
        <v/>
      </c>
      <c r="M790" s="29" t="str">
        <f t="shared" si="182"/>
        <v/>
      </c>
      <c r="N790" s="29" t="str">
        <f t="shared" si="183"/>
        <v/>
      </c>
      <c r="O790" s="29" t="str">
        <f t="shared" si="184"/>
        <v/>
      </c>
      <c r="P790" s="33" t="str">
        <f t="shared" si="185"/>
        <v/>
      </c>
    </row>
    <row r="791" spans="12:16" x14ac:dyDescent="0.45">
      <c r="L791" s="29" t="str">
        <f t="shared" si="181"/>
        <v/>
      </c>
      <c r="M791" s="29" t="str">
        <f t="shared" si="182"/>
        <v/>
      </c>
      <c r="N791" s="29" t="str">
        <f t="shared" si="183"/>
        <v/>
      </c>
      <c r="O791" s="29" t="str">
        <f t="shared" si="184"/>
        <v/>
      </c>
      <c r="P791" s="33" t="str">
        <f t="shared" si="185"/>
        <v/>
      </c>
    </row>
    <row r="792" spans="12:16" x14ac:dyDescent="0.45">
      <c r="L792" s="29" t="str">
        <f t="shared" si="181"/>
        <v/>
      </c>
      <c r="M792" s="29" t="str">
        <f t="shared" si="182"/>
        <v/>
      </c>
      <c r="N792" s="29" t="str">
        <f t="shared" si="183"/>
        <v/>
      </c>
      <c r="O792" s="29" t="str">
        <f t="shared" si="184"/>
        <v/>
      </c>
      <c r="P792" s="33" t="str">
        <f t="shared" si="185"/>
        <v/>
      </c>
    </row>
  </sheetData>
  <sheetProtection selectLockedCells="1"/>
  <mergeCells count="10">
    <mergeCell ref="T59:V59"/>
    <mergeCell ref="T67:V67"/>
    <mergeCell ref="T68:V68"/>
    <mergeCell ref="T83:V83"/>
    <mergeCell ref="T99:V99"/>
    <mergeCell ref="T4:V4"/>
    <mergeCell ref="T20:V20"/>
    <mergeCell ref="T36:V36"/>
    <mergeCell ref="T52:V52"/>
    <mergeCell ref="T58:V58"/>
  </mergeCells>
  <pageMargins left="0.7" right="0.7" top="0.75" bottom="0.75" header="0.3" footer="0.3"/>
  <pageSetup scale="1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X65"/>
  <sheetViews>
    <sheetView showGridLines="0" topLeftCell="A39" zoomScale="90" zoomScaleNormal="90" workbookViewId="0">
      <selection activeCell="A39" sqref="A39"/>
    </sheetView>
  </sheetViews>
  <sheetFormatPr defaultRowHeight="14.25" x14ac:dyDescent="0.45"/>
  <cols>
    <col min="1" max="1" width="16.59765625" customWidth="1"/>
    <col min="2" max="2" width="3" customWidth="1"/>
    <col min="3" max="3" width="13.3984375" bestFit="1" customWidth="1"/>
    <col min="24" max="24" width="13.3984375" bestFit="1" customWidth="1"/>
  </cols>
  <sheetData>
    <row r="1" spans="1:24" x14ac:dyDescent="0.45">
      <c r="A1" s="67" t="s">
        <v>10</v>
      </c>
      <c r="B1" s="67"/>
      <c r="C1" s="67"/>
    </row>
    <row r="2" spans="1:24" x14ac:dyDescent="0.45">
      <c r="A2" t="s">
        <v>11</v>
      </c>
      <c r="C2">
        <f>SUM('January 2017'!V4+'February 2017'!V4+'March 2017'!V4)</f>
        <v>111</v>
      </c>
    </row>
    <row r="3" spans="1:24" x14ac:dyDescent="0.45">
      <c r="A3" t="s">
        <v>12</v>
      </c>
      <c r="C3">
        <f>SUM('January 2017'!V5+'February 2017'!V5+'March 2017'!V5)</f>
        <v>74</v>
      </c>
    </row>
    <row r="4" spans="1:24" x14ac:dyDescent="0.45">
      <c r="A4" t="s">
        <v>13</v>
      </c>
      <c r="C4">
        <f>SUM('January 2017'!V6+'February 2017'!V6+'March 2017'!V6)</f>
        <v>5</v>
      </c>
    </row>
    <row r="5" spans="1:24" x14ac:dyDescent="0.45">
      <c r="A5" t="s">
        <v>14</v>
      </c>
      <c r="C5">
        <f>SUM('January 2017'!V7+'February 2017'!V7+'March 2017'!V7)</f>
        <v>3</v>
      </c>
    </row>
    <row r="6" spans="1:24" x14ac:dyDescent="0.45">
      <c r="A6" t="s">
        <v>15</v>
      </c>
      <c r="C6">
        <f>SUM('January 2017'!V8+'February 2017'!V8+'March 2017'!V8)</f>
        <v>6</v>
      </c>
    </row>
    <row r="7" spans="1:24" x14ac:dyDescent="0.45">
      <c r="A7" t="s">
        <v>16</v>
      </c>
      <c r="C7">
        <f>SUM('January 2017'!V9+'February 2017'!V9+'March 2017'!V9)</f>
        <v>9</v>
      </c>
    </row>
    <row r="8" spans="1:24" x14ac:dyDescent="0.45">
      <c r="A8" t="s">
        <v>17</v>
      </c>
      <c r="C8">
        <f>SUM('January 2017'!V10+'February 2017'!V10+'March 2017'!V10)</f>
        <v>31</v>
      </c>
    </row>
    <row r="9" spans="1:24" x14ac:dyDescent="0.45">
      <c r="A9" t="s">
        <v>19</v>
      </c>
      <c r="C9">
        <f>SUM('January 2017'!V11+'February 2017'!V11+'March 2017'!V11)</f>
        <v>1</v>
      </c>
    </row>
    <row r="11" spans="1:24" x14ac:dyDescent="0.45">
      <c r="A11" s="68" t="s">
        <v>28</v>
      </c>
      <c r="B11" s="68"/>
      <c r="C11" s="68"/>
    </row>
    <row r="12" spans="1:24" x14ac:dyDescent="0.45">
      <c r="A12" t="s">
        <v>11</v>
      </c>
      <c r="C12">
        <f>SUM('January 2017'!V20+'February 2017'!V20+'March 2017'!V20)</f>
        <v>59</v>
      </c>
    </row>
    <row r="13" spans="1:24" x14ac:dyDescent="0.45">
      <c r="A13" t="s">
        <v>12</v>
      </c>
      <c r="C13">
        <f>SUM('January 2017'!V21+'February 2017'!V21+'March 2017'!V21)</f>
        <v>44</v>
      </c>
    </row>
    <row r="14" spans="1:24" x14ac:dyDescent="0.45">
      <c r="A14" t="s">
        <v>13</v>
      </c>
      <c r="C14">
        <f>SUM('January 2017'!V22+'February 2017'!V22+'March 2017'!V22)</f>
        <v>1</v>
      </c>
      <c r="X14" s="4"/>
    </row>
    <row r="15" spans="1:24" x14ac:dyDescent="0.45">
      <c r="A15" t="s">
        <v>14</v>
      </c>
      <c r="C15">
        <f>SUM('January 2017'!V23+'February 2017'!V23+'March 2017'!V23)</f>
        <v>1</v>
      </c>
    </row>
    <row r="16" spans="1:24" x14ac:dyDescent="0.45">
      <c r="A16" t="s">
        <v>15</v>
      </c>
      <c r="C16">
        <f>SUM('January 2017'!V24+'February 2017'!V24+'March 2017'!V24)</f>
        <v>0</v>
      </c>
    </row>
    <row r="17" spans="1:3" x14ac:dyDescent="0.45">
      <c r="A17" t="s">
        <v>16</v>
      </c>
      <c r="C17">
        <f>SUM('January 2017'!V25+'February 2017'!V25+'March 2017'!V25)</f>
        <v>2</v>
      </c>
    </row>
    <row r="18" spans="1:3" x14ac:dyDescent="0.45">
      <c r="A18" t="s">
        <v>17</v>
      </c>
      <c r="C18">
        <f>SUM('January 2017'!V26+'February 2017'!V26+'March 2017'!V26)</f>
        <v>21</v>
      </c>
    </row>
    <row r="19" spans="1:3" x14ac:dyDescent="0.45">
      <c r="A19" t="s">
        <v>19</v>
      </c>
      <c r="C19">
        <f>SUM('January 2017'!V27+'February 2017'!V27+'March 2017'!V27)</f>
        <v>0</v>
      </c>
    </row>
    <row r="21" spans="1:3" x14ac:dyDescent="0.45">
      <c r="A21" s="69" t="s">
        <v>18</v>
      </c>
      <c r="B21" s="69"/>
      <c r="C21" s="69"/>
    </row>
    <row r="22" spans="1:3" x14ac:dyDescent="0.45">
      <c r="A22" t="s">
        <v>11</v>
      </c>
      <c r="C22" s="2">
        <f>SUM('January 2017'!V36+'February 2017'!V36+'March 2017'!V36)</f>
        <v>4.1100000000000136</v>
      </c>
    </row>
    <row r="23" spans="1:3" x14ac:dyDescent="0.45">
      <c r="A23" t="s">
        <v>12</v>
      </c>
      <c r="C23" s="2">
        <f>SUM('January 2017'!V37+'February 2017'!V37+'March 2017'!V37)</f>
        <v>2.1800000000000388</v>
      </c>
    </row>
    <row r="24" spans="1:3" x14ac:dyDescent="0.45">
      <c r="A24" t="s">
        <v>13</v>
      </c>
      <c r="C24" s="2">
        <f>SUM('January 2017'!V38+'February 2017'!V38+'March 2017'!V38)</f>
        <v>0.60999999999999943</v>
      </c>
    </row>
    <row r="25" spans="1:3" x14ac:dyDescent="0.45">
      <c r="A25" t="s">
        <v>14</v>
      </c>
      <c r="C25" s="2">
        <f>SUM('January 2017'!V39+'February 2017'!V39+'March 2017'!V39)</f>
        <v>-0.30000000000000426</v>
      </c>
    </row>
    <row r="26" spans="1:3" x14ac:dyDescent="0.45">
      <c r="A26" t="s">
        <v>15</v>
      </c>
      <c r="C26" s="2">
        <f>SUM('January 2017'!V40+'February 2017'!V40+'March 2017'!V40)</f>
        <v>0</v>
      </c>
    </row>
    <row r="27" spans="1:3" x14ac:dyDescent="0.45">
      <c r="A27" t="s">
        <v>16</v>
      </c>
      <c r="C27" s="2">
        <f>SUM('January 2017'!V41+'February 2017'!V41+'March 2017'!V41)</f>
        <v>-0.30999999999999517</v>
      </c>
    </row>
    <row r="28" spans="1:3" x14ac:dyDescent="0.45">
      <c r="A28" t="s">
        <v>17</v>
      </c>
      <c r="C28" s="2">
        <f>SUM('January 2017'!V42+'February 2017'!V42+'March 2017'!V42)</f>
        <v>3.0100000000000406</v>
      </c>
    </row>
    <row r="29" spans="1:3" x14ac:dyDescent="0.45">
      <c r="A29" t="s">
        <v>19</v>
      </c>
      <c r="C29" s="2">
        <f ca="1">SUM('January 2017'!V43+'February 2017'!V43+'March 2017'!V43)</f>
        <v>0</v>
      </c>
    </row>
    <row r="31" spans="1:3" x14ac:dyDescent="0.45">
      <c r="A31" s="70" t="s">
        <v>20</v>
      </c>
      <c r="B31" s="70"/>
      <c r="C31" s="70"/>
    </row>
    <row r="32" spans="1:3" x14ac:dyDescent="0.45">
      <c r="A32" t="s">
        <v>21</v>
      </c>
      <c r="C32">
        <f>SUM('January 2017'!V52+'February 2017'!V52+'March 2017'!V47)</f>
        <v>60</v>
      </c>
    </row>
    <row r="33" spans="1:3" x14ac:dyDescent="0.45">
      <c r="A33" t="s">
        <v>22</v>
      </c>
      <c r="C33">
        <f>SUM('January 2017'!V53+'February 2017'!V53+'March 2017'!V48)</f>
        <v>44</v>
      </c>
    </row>
    <row r="34" spans="1:3" x14ac:dyDescent="0.45">
      <c r="A34" t="s">
        <v>23</v>
      </c>
      <c r="C34">
        <f>SUM('January 2017'!V54+'February 2017'!V54+'March 2017'!V49)</f>
        <v>5</v>
      </c>
    </row>
    <row r="35" spans="1:3" x14ac:dyDescent="0.45">
      <c r="A35" t="s">
        <v>3</v>
      </c>
      <c r="C35" s="4">
        <f>SUM('January 2017'!V55+'February 2017'!V55+'March 2017'!V50)</f>
        <v>9.3000000000000931</v>
      </c>
    </row>
    <row r="36" spans="1:3" x14ac:dyDescent="0.45">
      <c r="A36" s="27"/>
      <c r="B36" s="27"/>
      <c r="C36" s="4"/>
    </row>
    <row r="37" spans="1:3" x14ac:dyDescent="0.45">
      <c r="A37" s="72" t="s">
        <v>41</v>
      </c>
      <c r="B37" s="72"/>
      <c r="C37" s="72"/>
    </row>
    <row r="38" spans="1:3" x14ac:dyDescent="0.45">
      <c r="A38" s="73" t="s">
        <v>42</v>
      </c>
      <c r="B38" s="73"/>
      <c r="C38" s="73"/>
    </row>
    <row r="39" spans="1:3" x14ac:dyDescent="0.45">
      <c r="A39" s="12" t="s">
        <v>43</v>
      </c>
      <c r="B39" s="27"/>
      <c r="C39" s="14">
        <f>SUM('January 2017'!V59+'February 2017'!V59+'March 2017'!V55)</f>
        <v>679.10165983606009</v>
      </c>
    </row>
    <row r="40" spans="1:3" x14ac:dyDescent="0.45">
      <c r="A40" s="12" t="s">
        <v>44</v>
      </c>
      <c r="B40" s="27"/>
      <c r="C40" s="4">
        <f>C39*2</f>
        <v>1358.2033196721202</v>
      </c>
    </row>
    <row r="41" spans="1:3" x14ac:dyDescent="0.45">
      <c r="A41" s="12" t="s">
        <v>45</v>
      </c>
      <c r="B41" s="27"/>
      <c r="C41" s="4">
        <f>C39*3</f>
        <v>2037.3049795081802</v>
      </c>
    </row>
    <row r="42" spans="1:3" x14ac:dyDescent="0.45">
      <c r="A42" s="12" t="s">
        <v>46</v>
      </c>
      <c r="B42" s="27"/>
      <c r="C42" s="4">
        <f>C39*4</f>
        <v>2716.4066393442404</v>
      </c>
    </row>
    <row r="43" spans="1:3" x14ac:dyDescent="0.45">
      <c r="A43" s="27"/>
      <c r="B43" s="27"/>
      <c r="C43" s="27"/>
    </row>
    <row r="44" spans="1:3" x14ac:dyDescent="0.45">
      <c r="A44" s="27"/>
      <c r="B44" s="27"/>
      <c r="C44" s="27"/>
    </row>
    <row r="45" spans="1:3" x14ac:dyDescent="0.45">
      <c r="A45" s="74" t="s">
        <v>41</v>
      </c>
      <c r="B45" s="74"/>
      <c r="C45" s="74"/>
    </row>
    <row r="46" spans="1:3" x14ac:dyDescent="0.45">
      <c r="A46" s="75" t="s">
        <v>47</v>
      </c>
      <c r="B46" s="75"/>
      <c r="C46" s="75"/>
    </row>
    <row r="47" spans="1:3" x14ac:dyDescent="0.45">
      <c r="A47" s="12" t="s">
        <v>43</v>
      </c>
      <c r="B47" s="27"/>
      <c r="C47" s="14">
        <f>C39*2</f>
        <v>1358.2033196721202</v>
      </c>
    </row>
    <row r="48" spans="1:3" x14ac:dyDescent="0.45">
      <c r="A48" s="12" t="s">
        <v>44</v>
      </c>
      <c r="B48" s="27"/>
      <c r="C48" s="4">
        <f>C40*2</f>
        <v>2716.4066393442404</v>
      </c>
    </row>
    <row r="49" spans="1:3" x14ac:dyDescent="0.45">
      <c r="A49" s="12" t="s">
        <v>45</v>
      </c>
      <c r="B49" s="27"/>
      <c r="C49" s="4">
        <f>C41*2</f>
        <v>4074.6099590163603</v>
      </c>
    </row>
    <row r="50" spans="1:3" x14ac:dyDescent="0.45">
      <c r="A50" s="12" t="s">
        <v>46</v>
      </c>
      <c r="B50" s="27"/>
      <c r="C50" s="4">
        <f>C42*2</f>
        <v>5432.8132786884808</v>
      </c>
    </row>
    <row r="51" spans="1:3" x14ac:dyDescent="0.45">
      <c r="A51" s="27"/>
      <c r="B51" s="27"/>
      <c r="C51" s="27"/>
    </row>
    <row r="53" spans="1:3" x14ac:dyDescent="0.45">
      <c r="A53" s="71" t="s">
        <v>24</v>
      </c>
      <c r="B53" s="71"/>
      <c r="C53" s="71"/>
    </row>
    <row r="54" spans="1:3" x14ac:dyDescent="0.45">
      <c r="A54" t="s">
        <v>25</v>
      </c>
      <c r="C54">
        <f>SUM('January 2017'!V76+'February 2017'!V76+'March 2017'!V78)</f>
        <v>31</v>
      </c>
    </row>
    <row r="55" spans="1:3" x14ac:dyDescent="0.45">
      <c r="A55" t="s">
        <v>26</v>
      </c>
      <c r="C55">
        <f>SUM('January 2017'!V77+'February 2017'!V77+'March 2017'!V79)</f>
        <v>97</v>
      </c>
    </row>
    <row r="57" spans="1:3" x14ac:dyDescent="0.45">
      <c r="A57" s="66" t="s">
        <v>27</v>
      </c>
      <c r="B57" s="66"/>
      <c r="C57" s="66"/>
    </row>
    <row r="58" spans="1:3" x14ac:dyDescent="0.45">
      <c r="A58" t="s">
        <v>25</v>
      </c>
      <c r="C58">
        <f>SUM('January 2017'!V82+'February 2017'!V92+'March 2017'!V94)</f>
        <v>5.6100000000000279</v>
      </c>
    </row>
    <row r="59" spans="1:3" x14ac:dyDescent="0.45">
      <c r="A59" t="s">
        <v>26</v>
      </c>
      <c r="C59">
        <f>SUM('January 2017'!V83+'February 2017'!V93+'March 2017'!V95)</f>
        <v>3.6900000000000652</v>
      </c>
    </row>
    <row r="62" spans="1:3" x14ac:dyDescent="0.45">
      <c r="C62" s="10"/>
    </row>
    <row r="63" spans="1:3" x14ac:dyDescent="0.45">
      <c r="C63" s="10"/>
    </row>
    <row r="64" spans="1:3" x14ac:dyDescent="0.45">
      <c r="A64" s="11"/>
      <c r="C64" s="10"/>
    </row>
    <row r="65" spans="3:3" x14ac:dyDescent="0.45">
      <c r="C65" s="10"/>
    </row>
  </sheetData>
  <mergeCells count="10">
    <mergeCell ref="A57:C57"/>
    <mergeCell ref="A1:C1"/>
    <mergeCell ref="A11:C11"/>
    <mergeCell ref="A21:C21"/>
    <mergeCell ref="A31:C31"/>
    <mergeCell ref="A53:C53"/>
    <mergeCell ref="A37:C37"/>
    <mergeCell ref="A38:C38"/>
    <mergeCell ref="A45:C45"/>
    <mergeCell ref="A46:C46"/>
  </mergeCells>
  <printOptions horizontalCentered="1" verticalCentered="1"/>
  <pageMargins left="0.25" right="0.25" top="0.25" bottom="0.25" header="0" footer="0.3"/>
  <pageSetup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D58"/>
  <sheetViews>
    <sheetView showGridLines="0" topLeftCell="A31" workbookViewId="0">
      <selection activeCell="D35" sqref="D35"/>
    </sheetView>
  </sheetViews>
  <sheetFormatPr defaultRowHeight="14.25" x14ac:dyDescent="0.45"/>
  <cols>
    <col min="1" max="1" width="9.1328125" style="24"/>
    <col min="2" max="2" width="16.59765625" customWidth="1"/>
    <col min="3" max="3" width="3" customWidth="1"/>
    <col min="4" max="4" width="13.3984375" customWidth="1"/>
  </cols>
  <sheetData>
    <row r="1" spans="2:4" x14ac:dyDescent="0.45">
      <c r="B1" s="67" t="s">
        <v>10</v>
      </c>
      <c r="C1" s="67"/>
      <c r="D1" s="67"/>
    </row>
    <row r="2" spans="2:4" x14ac:dyDescent="0.45">
      <c r="B2" t="s">
        <v>11</v>
      </c>
      <c r="D2">
        <f>SUM('April 2017'!V4+'May 2017'!V4+'June 2017'!V4)</f>
        <v>115</v>
      </c>
    </row>
    <row r="3" spans="2:4" x14ac:dyDescent="0.45">
      <c r="B3" t="s">
        <v>12</v>
      </c>
      <c r="D3">
        <f>SUM('April 2017'!V5+'May 2017'!V5+'June 2017'!V5)</f>
        <v>70</v>
      </c>
    </row>
    <row r="4" spans="2:4" x14ac:dyDescent="0.45">
      <c r="B4" t="s">
        <v>13</v>
      </c>
      <c r="D4">
        <f>SUM('April 2017'!V6+'May 2017'!V6+'June 2017'!V6)</f>
        <v>10</v>
      </c>
    </row>
    <row r="5" spans="2:4" x14ac:dyDescent="0.45">
      <c r="B5" t="s">
        <v>14</v>
      </c>
      <c r="D5">
        <f>SUM('April 2017'!V7+'May 2017'!V7+'June 2017'!V7)</f>
        <v>4</v>
      </c>
    </row>
    <row r="6" spans="2:4" x14ac:dyDescent="0.45">
      <c r="B6" t="s">
        <v>15</v>
      </c>
      <c r="D6">
        <f>SUM('April 2017'!V8+'May 2017'!V8+'June 2017'!V8)</f>
        <v>2</v>
      </c>
    </row>
    <row r="7" spans="2:4" x14ac:dyDescent="0.45">
      <c r="B7" t="s">
        <v>16</v>
      </c>
      <c r="D7">
        <f>SUM('April 2017'!V9+'May 2017'!V9+'June 2017'!V9)</f>
        <v>20</v>
      </c>
    </row>
    <row r="8" spans="2:4" x14ac:dyDescent="0.45">
      <c r="B8" t="s">
        <v>17</v>
      </c>
      <c r="D8">
        <f>SUM('April 2017'!V10+'May 2017'!V10+'June 2017'!V10)</f>
        <v>21</v>
      </c>
    </row>
    <row r="9" spans="2:4" x14ac:dyDescent="0.45">
      <c r="B9" t="s">
        <v>19</v>
      </c>
      <c r="D9">
        <f>SUM('April 2017'!V11+'May 2017'!V11+'June 2017'!V11)</f>
        <v>1</v>
      </c>
    </row>
    <row r="11" spans="2:4" x14ac:dyDescent="0.45">
      <c r="B11" s="68" t="s">
        <v>28</v>
      </c>
      <c r="C11" s="68"/>
      <c r="D11" s="68"/>
    </row>
    <row r="12" spans="2:4" x14ac:dyDescent="0.45">
      <c r="B12" t="s">
        <v>11</v>
      </c>
      <c r="D12">
        <f>SUM('April 2017'!V20+'May 2017'!V20+'June 2017'!V20)</f>
        <v>58</v>
      </c>
    </row>
    <row r="13" spans="2:4" x14ac:dyDescent="0.45">
      <c r="B13" t="s">
        <v>12</v>
      </c>
      <c r="D13">
        <f>SUM('April 2017'!V21+'May 2017'!V21+'June 2017'!V21)</f>
        <v>39</v>
      </c>
    </row>
    <row r="14" spans="2:4" x14ac:dyDescent="0.45">
      <c r="B14" t="s">
        <v>13</v>
      </c>
      <c r="D14">
        <f>SUM('April 2017'!V22+'May 2017'!V22+'June 2017'!V22)</f>
        <v>7</v>
      </c>
    </row>
    <row r="15" spans="2:4" x14ac:dyDescent="0.45">
      <c r="B15" t="s">
        <v>14</v>
      </c>
      <c r="D15">
        <f>SUM('April 2017'!V23+'May 2017'!V23+'June 2017'!V23)</f>
        <v>1</v>
      </c>
    </row>
    <row r="16" spans="2:4" x14ac:dyDescent="0.45">
      <c r="B16" t="s">
        <v>15</v>
      </c>
      <c r="D16">
        <f>SUM('April 2017'!V24+'May 2017'!V24+'June 2017'!V24)</f>
        <v>1</v>
      </c>
    </row>
    <row r="17" spans="2:4" x14ac:dyDescent="0.45">
      <c r="B17" t="s">
        <v>16</v>
      </c>
      <c r="D17">
        <f>SUM('April 2017'!V25+'May 2017'!V25+'June 2017'!V25)</f>
        <v>17</v>
      </c>
    </row>
    <row r="18" spans="2:4" x14ac:dyDescent="0.45">
      <c r="B18" t="s">
        <v>17</v>
      </c>
      <c r="D18">
        <f>SUM('April 2017'!V26+'May 2017'!V26+'June 2017'!V26)</f>
        <v>15</v>
      </c>
    </row>
    <row r="19" spans="2:4" x14ac:dyDescent="0.45">
      <c r="B19" t="s">
        <v>19</v>
      </c>
      <c r="D19">
        <f>SUM('April 2017'!V27+'May 2017'!V27+'June 2017'!V27)</f>
        <v>1</v>
      </c>
    </row>
    <row r="21" spans="2:4" x14ac:dyDescent="0.45">
      <c r="B21" s="69" t="s">
        <v>18</v>
      </c>
      <c r="C21" s="69"/>
      <c r="D21" s="69"/>
    </row>
    <row r="22" spans="2:4" x14ac:dyDescent="0.45">
      <c r="B22" t="s">
        <v>11</v>
      </c>
      <c r="D22" s="2">
        <f>SUM('April 2017'!V36+'May 2017'!V36+'June 2017'!V36)</f>
        <v>7.3000000000000398</v>
      </c>
    </row>
    <row r="23" spans="2:4" x14ac:dyDescent="0.45">
      <c r="B23" t="s">
        <v>12</v>
      </c>
      <c r="D23" s="2">
        <f>SUM('April 2017'!V37+'May 2017'!V37+'June 2017'!V37)</f>
        <v>4.4700000000000344</v>
      </c>
    </row>
    <row r="24" spans="2:4" x14ac:dyDescent="0.45">
      <c r="B24" t="s">
        <v>13</v>
      </c>
      <c r="D24" s="2">
        <f>SUM('April 2017'!V38+'May 2017'!V38+'June 2017'!V38)</f>
        <v>2.1100000000000207</v>
      </c>
    </row>
    <row r="25" spans="2:4" x14ac:dyDescent="0.45">
      <c r="B25" t="s">
        <v>14</v>
      </c>
      <c r="D25" s="2">
        <f>SUM('April 2017'!V39+'May 2017'!V39+'June 2017'!V39)</f>
        <v>-0.93999999999998352</v>
      </c>
    </row>
    <row r="26" spans="2:4" x14ac:dyDescent="0.45">
      <c r="B26" t="s">
        <v>15</v>
      </c>
      <c r="D26" s="2">
        <f>SUM('April 2017'!V40+'May 2017'!V40+'June 2017'!V40)</f>
        <v>0.59999999999999432</v>
      </c>
    </row>
    <row r="27" spans="2:4" x14ac:dyDescent="0.45">
      <c r="B27" t="s">
        <v>16</v>
      </c>
      <c r="D27" s="2">
        <f>SUM('April 2017'!V41+'May 2017'!V41+'June 2017'!V41)</f>
        <v>2.2800000000000296</v>
      </c>
    </row>
    <row r="28" spans="2:4" x14ac:dyDescent="0.45">
      <c r="B28" t="s">
        <v>17</v>
      </c>
      <c r="D28" s="2">
        <f>SUM('April 2017'!V42+'May 2017'!V42+'June 2017'!V42)</f>
        <v>2.0600000000000307</v>
      </c>
    </row>
    <row r="29" spans="2:4" x14ac:dyDescent="0.45">
      <c r="B29" t="s">
        <v>19</v>
      </c>
      <c r="D29" s="2">
        <f>SUM('April 2017'!V43+'May 2017'!V43+'June 2017'!V43)</f>
        <v>0.35999999999999943</v>
      </c>
    </row>
    <row r="31" spans="2:4" x14ac:dyDescent="0.45">
      <c r="B31" s="70" t="s">
        <v>20</v>
      </c>
      <c r="C31" s="70"/>
      <c r="D31" s="70"/>
    </row>
    <row r="32" spans="2:4" x14ac:dyDescent="0.45">
      <c r="B32" t="s">
        <v>21</v>
      </c>
      <c r="D32">
        <f>SUM('April 2017'!V52+'May 2017'!V52+'June 2017'!V52)</f>
        <v>75</v>
      </c>
    </row>
    <row r="33" spans="2:4" x14ac:dyDescent="0.45">
      <c r="B33" t="s">
        <v>22</v>
      </c>
      <c r="D33">
        <f>SUM('April 2017'!V53+'May 2017'!V53+'June 2017'!V53)</f>
        <v>38</v>
      </c>
    </row>
    <row r="34" spans="2:4" x14ac:dyDescent="0.45">
      <c r="B34" t="s">
        <v>23</v>
      </c>
      <c r="D34">
        <f>SUM('April 2017'!V54+'May 2017'!V54+'June 2017'!V54)</f>
        <v>4</v>
      </c>
    </row>
    <row r="35" spans="2:4" x14ac:dyDescent="0.45">
      <c r="B35" t="s">
        <v>3</v>
      </c>
      <c r="D35" s="4">
        <f>SUM('April 2017'!V55+'May 2017'!V55+'June 2017'!V55)</f>
        <v>19.070000000000171</v>
      </c>
    </row>
    <row r="36" spans="2:4" x14ac:dyDescent="0.45">
      <c r="B36" s="27"/>
      <c r="C36" s="27"/>
      <c r="D36" s="4"/>
    </row>
    <row r="37" spans="2:4" x14ac:dyDescent="0.45">
      <c r="B37" s="72" t="s">
        <v>41</v>
      </c>
      <c r="C37" s="72"/>
      <c r="D37" s="72"/>
    </row>
    <row r="38" spans="2:4" x14ac:dyDescent="0.45">
      <c r="B38" s="73" t="s">
        <v>42</v>
      </c>
      <c r="C38" s="73"/>
      <c r="D38" s="73"/>
    </row>
    <row r="39" spans="2:4" x14ac:dyDescent="0.45">
      <c r="B39" s="12" t="s">
        <v>43</v>
      </c>
      <c r="C39" s="27"/>
      <c r="D39" s="14">
        <f>SUM('April 2017'!V60+'May 2017'!V62+'June 2017'!V60)</f>
        <v>4289.2625465439323</v>
      </c>
    </row>
    <row r="40" spans="2:4" x14ac:dyDescent="0.45">
      <c r="B40" s="12" t="s">
        <v>44</v>
      </c>
      <c r="C40" s="27"/>
      <c r="D40" s="4">
        <f>D39*2</f>
        <v>8578.5250930878647</v>
      </c>
    </row>
    <row r="41" spans="2:4" x14ac:dyDescent="0.45">
      <c r="B41" s="12" t="s">
        <v>45</v>
      </c>
      <c r="C41" s="27"/>
      <c r="D41" s="4">
        <f>D39*3</f>
        <v>12867.787639631797</v>
      </c>
    </row>
    <row r="42" spans="2:4" x14ac:dyDescent="0.45">
      <c r="B42" s="12" t="s">
        <v>46</v>
      </c>
      <c r="C42" s="27"/>
      <c r="D42" s="4">
        <f>D39*4</f>
        <v>17157.050186175729</v>
      </c>
    </row>
    <row r="43" spans="2:4" x14ac:dyDescent="0.45">
      <c r="B43" s="27"/>
      <c r="C43" s="27"/>
      <c r="D43" s="27"/>
    </row>
    <row r="44" spans="2:4" x14ac:dyDescent="0.45">
      <c r="B44" s="27"/>
      <c r="C44" s="27"/>
      <c r="D44" s="27"/>
    </row>
    <row r="45" spans="2:4" x14ac:dyDescent="0.45">
      <c r="B45" s="74" t="s">
        <v>41</v>
      </c>
      <c r="C45" s="74"/>
      <c r="D45" s="74"/>
    </row>
    <row r="46" spans="2:4" x14ac:dyDescent="0.45">
      <c r="B46" s="75" t="s">
        <v>47</v>
      </c>
      <c r="C46" s="75"/>
      <c r="D46" s="75"/>
    </row>
    <row r="47" spans="2:4" x14ac:dyDescent="0.45">
      <c r="B47" s="12" t="s">
        <v>43</v>
      </c>
      <c r="C47" s="27"/>
      <c r="D47" s="14">
        <f>D39*2</f>
        <v>8578.5250930878647</v>
      </c>
    </row>
    <row r="48" spans="2:4" x14ac:dyDescent="0.45">
      <c r="B48" s="12" t="s">
        <v>44</v>
      </c>
      <c r="C48" s="27"/>
      <c r="D48" s="4">
        <f>D40*2</f>
        <v>17157.050186175729</v>
      </c>
    </row>
    <row r="49" spans="2:4" x14ac:dyDescent="0.45">
      <c r="B49" s="12" t="s">
        <v>45</v>
      </c>
      <c r="C49" s="27"/>
      <c r="D49" s="4">
        <f>D41*2</f>
        <v>25735.575279263594</v>
      </c>
    </row>
    <row r="50" spans="2:4" x14ac:dyDescent="0.45">
      <c r="B50" s="12" t="s">
        <v>46</v>
      </c>
      <c r="C50" s="27"/>
      <c r="D50" s="4">
        <f>D42*2</f>
        <v>34314.100372351459</v>
      </c>
    </row>
    <row r="52" spans="2:4" x14ac:dyDescent="0.45">
      <c r="B52" s="71" t="s">
        <v>24</v>
      </c>
      <c r="C52" s="71"/>
      <c r="D52" s="71"/>
    </row>
    <row r="53" spans="2:4" x14ac:dyDescent="0.45">
      <c r="B53" t="s">
        <v>25</v>
      </c>
      <c r="D53">
        <f>SUM('April 2017'!V83+'May 2017'!V80+'June 2017'!V77)</f>
        <v>30</v>
      </c>
    </row>
    <row r="54" spans="2:4" x14ac:dyDescent="0.45">
      <c r="B54" t="s">
        <v>26</v>
      </c>
      <c r="D54">
        <f>SUM('April 2017'!V84+'May 2017'!V81+'June 2017'!V78)</f>
        <v>109</v>
      </c>
    </row>
    <row r="56" spans="2:4" x14ac:dyDescent="0.45">
      <c r="B56" s="66" t="s">
        <v>27</v>
      </c>
      <c r="C56" s="66"/>
      <c r="D56" s="66"/>
    </row>
    <row r="57" spans="2:4" x14ac:dyDescent="0.45">
      <c r="B57" t="s">
        <v>25</v>
      </c>
      <c r="D57">
        <f>SUM('April 2017'!V99+'May 2017'!V96+'June 2017'!V88)</f>
        <v>7.1700000000000159</v>
      </c>
    </row>
    <row r="58" spans="2:4" x14ac:dyDescent="0.45">
      <c r="B58" t="s">
        <v>26</v>
      </c>
      <c r="D58">
        <f>SUM('April 2017'!V100+'May 2017'!V97+'June 2017'!V89)</f>
        <v>11.900000000000155</v>
      </c>
    </row>
  </sheetData>
  <mergeCells count="10">
    <mergeCell ref="B56:D56"/>
    <mergeCell ref="B1:D1"/>
    <mergeCell ref="B11:D11"/>
    <mergeCell ref="B21:D21"/>
    <mergeCell ref="B31:D31"/>
    <mergeCell ref="B52:D52"/>
    <mergeCell ref="B37:D37"/>
    <mergeCell ref="B38:D38"/>
    <mergeCell ref="B45:D45"/>
    <mergeCell ref="B46:D4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C57"/>
  <sheetViews>
    <sheetView showGridLines="0" workbookViewId="0">
      <selection sqref="A1:C1"/>
    </sheetView>
  </sheetViews>
  <sheetFormatPr defaultRowHeight="14.25" x14ac:dyDescent="0.45"/>
  <cols>
    <col min="1" max="1" width="16.59765625" customWidth="1"/>
    <col min="2" max="2" width="3" customWidth="1"/>
    <col min="3" max="3" width="15.1328125" customWidth="1"/>
  </cols>
  <sheetData>
    <row r="1" spans="1:3" x14ac:dyDescent="0.45">
      <c r="A1" s="67" t="s">
        <v>10</v>
      </c>
      <c r="B1" s="67"/>
      <c r="C1" s="67"/>
    </row>
    <row r="2" spans="1:3" x14ac:dyDescent="0.45">
      <c r="A2" t="s">
        <v>11</v>
      </c>
      <c r="C2">
        <f>SUM('July 2017'!V4+'August 2017'!V4+'September 2017'!U4)</f>
        <v>105</v>
      </c>
    </row>
    <row r="3" spans="1:3" x14ac:dyDescent="0.45">
      <c r="A3" t="s">
        <v>12</v>
      </c>
      <c r="C3">
        <f>SUM('July 2017'!V5+'August 2017'!V5+'September 2017'!U5)</f>
        <v>54</v>
      </c>
    </row>
    <row r="4" spans="1:3" x14ac:dyDescent="0.45">
      <c r="A4" t="s">
        <v>13</v>
      </c>
      <c r="C4">
        <f>SUM('July 2017'!V6+'August 2017'!V6+'September 2017'!U6)</f>
        <v>10</v>
      </c>
    </row>
    <row r="5" spans="1:3" x14ac:dyDescent="0.45">
      <c r="A5" t="s">
        <v>14</v>
      </c>
      <c r="C5">
        <f>SUM('July 2017'!V7+'August 2017'!V7+'September 2017'!U7)</f>
        <v>2</v>
      </c>
    </row>
    <row r="6" spans="1:3" x14ac:dyDescent="0.45">
      <c r="A6" t="s">
        <v>15</v>
      </c>
      <c r="C6">
        <f>SUM('July 2017'!V8+'August 2017'!V8+'September 2017'!U8)</f>
        <v>3</v>
      </c>
    </row>
    <row r="7" spans="1:3" x14ac:dyDescent="0.45">
      <c r="A7" t="s">
        <v>16</v>
      </c>
      <c r="C7">
        <f>SUM('July 2017'!V9+'August 2017'!V9+'September 2017'!U9)</f>
        <v>15</v>
      </c>
    </row>
    <row r="8" spans="1:3" x14ac:dyDescent="0.45">
      <c r="A8" t="s">
        <v>17</v>
      </c>
      <c r="C8">
        <f>SUM('July 2017'!V10+'August 2017'!V10+'September 2017'!U10)</f>
        <v>14</v>
      </c>
    </row>
    <row r="9" spans="1:3" x14ac:dyDescent="0.45">
      <c r="A9" t="s">
        <v>19</v>
      </c>
      <c r="C9">
        <f>SUM('July 2017'!V11+'August 2017'!V11+'September 2017'!U11)</f>
        <v>1</v>
      </c>
    </row>
    <row r="11" spans="1:3" x14ac:dyDescent="0.45">
      <c r="A11" s="68" t="s">
        <v>28</v>
      </c>
      <c r="B11" s="68"/>
      <c r="C11" s="68"/>
    </row>
    <row r="12" spans="1:3" x14ac:dyDescent="0.45">
      <c r="A12" t="s">
        <v>11</v>
      </c>
      <c r="C12">
        <f>SUM('July 2017'!V20+'August 2017'!V20+'September 2017'!U20)</f>
        <v>53</v>
      </c>
    </row>
    <row r="13" spans="1:3" x14ac:dyDescent="0.45">
      <c r="A13" t="s">
        <v>12</v>
      </c>
      <c r="C13">
        <f>SUM('July 2017'!V21+'August 2017'!V21+'September 2017'!U21)</f>
        <v>30</v>
      </c>
    </row>
    <row r="14" spans="1:3" x14ac:dyDescent="0.45">
      <c r="A14" t="s">
        <v>13</v>
      </c>
      <c r="C14">
        <f>SUM('July 2017'!V22+'August 2017'!V22+'September 2017'!U22)</f>
        <v>5</v>
      </c>
    </row>
    <row r="15" spans="1:3" x14ac:dyDescent="0.45">
      <c r="A15" t="s">
        <v>14</v>
      </c>
      <c r="C15">
        <f>SUM('July 2017'!V23+'August 2017'!V23+'September 2017'!U23)</f>
        <v>0</v>
      </c>
    </row>
    <row r="16" spans="1:3" x14ac:dyDescent="0.45">
      <c r="A16" t="s">
        <v>15</v>
      </c>
      <c r="C16">
        <f>SUM('July 2017'!V24+'August 2017'!V24+'September 2017'!U24)</f>
        <v>1</v>
      </c>
    </row>
    <row r="17" spans="1:3" x14ac:dyDescent="0.45">
      <c r="A17" t="s">
        <v>16</v>
      </c>
      <c r="C17">
        <f>SUM('July 2017'!V25+'August 2017'!V25+'September 2017'!U25)</f>
        <v>11</v>
      </c>
    </row>
    <row r="18" spans="1:3" x14ac:dyDescent="0.45">
      <c r="A18" t="s">
        <v>17</v>
      </c>
      <c r="C18">
        <f>SUM('July 2017'!V26+'August 2017'!V26+'September 2017'!U26)</f>
        <v>8</v>
      </c>
    </row>
    <row r="19" spans="1:3" x14ac:dyDescent="0.45">
      <c r="A19" t="s">
        <v>19</v>
      </c>
      <c r="C19">
        <f>SUM('July 2017'!V27+'August 2017'!V27+'September 2017'!U27)</f>
        <v>1</v>
      </c>
    </row>
    <row r="21" spans="1:3" x14ac:dyDescent="0.45">
      <c r="A21" s="69" t="s">
        <v>18</v>
      </c>
      <c r="B21" s="69"/>
      <c r="C21" s="69"/>
    </row>
    <row r="22" spans="1:3" x14ac:dyDescent="0.45">
      <c r="A22" t="s">
        <v>11</v>
      </c>
      <c r="C22" s="2">
        <f>SUM('July 2017'!V36+'August 2017'!V36+'September 2017'!U36)</f>
        <v>6.0100000000000691</v>
      </c>
    </row>
    <row r="23" spans="1:3" x14ac:dyDescent="0.45">
      <c r="A23" t="s">
        <v>12</v>
      </c>
      <c r="C23" s="2">
        <f>SUM('July 2017'!V37+'August 2017'!V37+'September 2017'!U37)</f>
        <v>4.7500000000001137</v>
      </c>
    </row>
    <row r="24" spans="1:3" x14ac:dyDescent="0.45">
      <c r="A24" t="s">
        <v>13</v>
      </c>
      <c r="C24" s="2">
        <f>SUM('July 2017'!V38+'August 2017'!V38+'September 2017'!U38)</f>
        <v>1.7099999999999653</v>
      </c>
    </row>
    <row r="25" spans="1:3" x14ac:dyDescent="0.45">
      <c r="A25" t="s">
        <v>14</v>
      </c>
      <c r="C25" s="2">
        <f>SUM('July 2017'!V39+'August 2017'!V39+'September 2017'!U39)</f>
        <v>0</v>
      </c>
    </row>
    <row r="26" spans="1:3" x14ac:dyDescent="0.45">
      <c r="A26" t="s">
        <v>15</v>
      </c>
      <c r="C26" s="2">
        <f>SUM('July 2017'!V40+'August 2017'!V40+'September 2017'!U40)</f>
        <v>3.0000000000001137E-2</v>
      </c>
    </row>
    <row r="27" spans="1:3" x14ac:dyDescent="0.45">
      <c r="A27" t="s">
        <v>16</v>
      </c>
      <c r="C27" s="2">
        <f>SUM('July 2017'!V41+'August 2017'!V41+'September 2017'!U41)</f>
        <v>1.1900000000000333</v>
      </c>
    </row>
    <row r="28" spans="1:3" x14ac:dyDescent="0.45">
      <c r="A28" t="s">
        <v>17</v>
      </c>
      <c r="C28" s="2">
        <f>SUM('July 2017'!V42+'August 2017'!V42+'September 2017'!U42)</f>
        <v>1.4999999999999929</v>
      </c>
    </row>
    <row r="29" spans="1:3" x14ac:dyDescent="0.45">
      <c r="A29" t="s">
        <v>19</v>
      </c>
      <c r="C29" s="2">
        <f>SUM('July 2017'!V43+'August 2017'!V43+'September 2017'!U43)</f>
        <v>0</v>
      </c>
    </row>
    <row r="31" spans="1:3" x14ac:dyDescent="0.45">
      <c r="A31" s="70" t="s">
        <v>20</v>
      </c>
      <c r="B31" s="70"/>
      <c r="C31" s="70"/>
    </row>
    <row r="32" spans="1:3" x14ac:dyDescent="0.45">
      <c r="A32" t="s">
        <v>21</v>
      </c>
      <c r="C32">
        <f>SUM('July 2017'!V52+'August 2017'!V52+'September 2017'!U52)</f>
        <v>64</v>
      </c>
    </row>
    <row r="33" spans="1:3" x14ac:dyDescent="0.45">
      <c r="A33" t="s">
        <v>22</v>
      </c>
      <c r="C33">
        <f>SUM('July 2017'!V53+'August 2017'!V53+'September 2017'!U53)</f>
        <v>33</v>
      </c>
    </row>
    <row r="34" spans="1:3" x14ac:dyDescent="0.45">
      <c r="A34" t="s">
        <v>23</v>
      </c>
      <c r="C34">
        <f>SUM('July 2017'!V54+'August 2017'!V54+'September 2017'!U54)</f>
        <v>4</v>
      </c>
    </row>
    <row r="35" spans="1:3" x14ac:dyDescent="0.45">
      <c r="A35" t="s">
        <v>3</v>
      </c>
      <c r="C35" s="4">
        <f>SUM('July 2017'!V55+'August 2017'!V55+'September 2017'!U55)</f>
        <v>15.190000000000175</v>
      </c>
    </row>
    <row r="37" spans="1:3" x14ac:dyDescent="0.45">
      <c r="A37" s="72" t="s">
        <v>41</v>
      </c>
      <c r="B37" s="72"/>
      <c r="C37" s="72"/>
    </row>
    <row r="38" spans="1:3" x14ac:dyDescent="0.45">
      <c r="A38" s="73" t="s">
        <v>42</v>
      </c>
      <c r="B38" s="73"/>
      <c r="C38" s="73"/>
    </row>
    <row r="39" spans="1:3" x14ac:dyDescent="0.45">
      <c r="A39" s="12" t="s">
        <v>43</v>
      </c>
      <c r="B39" s="27"/>
      <c r="C39" s="14">
        <f>'July 2017'!V59+'August 2017'!V60+'September 2017'!U59</f>
        <v>3079.2840780694564</v>
      </c>
    </row>
    <row r="40" spans="1:3" x14ac:dyDescent="0.45">
      <c r="A40" s="12" t="s">
        <v>44</v>
      </c>
      <c r="B40" s="27"/>
      <c r="C40" s="4">
        <f>C39*2</f>
        <v>6158.5681561389129</v>
      </c>
    </row>
    <row r="41" spans="1:3" x14ac:dyDescent="0.45">
      <c r="A41" s="12" t="s">
        <v>45</v>
      </c>
      <c r="B41" s="27"/>
      <c r="C41" s="4">
        <f>C39*3</f>
        <v>9237.8522342083688</v>
      </c>
    </row>
    <row r="42" spans="1:3" x14ac:dyDescent="0.45">
      <c r="A42" s="12" t="s">
        <v>46</v>
      </c>
      <c r="B42" s="27"/>
      <c r="C42" s="4">
        <f>C39*4</f>
        <v>12317.136312277826</v>
      </c>
    </row>
    <row r="43" spans="1:3" x14ac:dyDescent="0.45">
      <c r="A43" s="27"/>
      <c r="B43" s="27"/>
      <c r="C43" s="27"/>
    </row>
    <row r="44" spans="1:3" x14ac:dyDescent="0.45">
      <c r="A44" s="27"/>
      <c r="B44" s="27"/>
      <c r="C44" s="27"/>
    </row>
    <row r="45" spans="1:3" x14ac:dyDescent="0.45">
      <c r="A45" s="74" t="s">
        <v>41</v>
      </c>
      <c r="B45" s="74"/>
      <c r="C45" s="74"/>
    </row>
    <row r="46" spans="1:3" x14ac:dyDescent="0.45">
      <c r="A46" s="75" t="s">
        <v>47</v>
      </c>
      <c r="B46" s="75"/>
      <c r="C46" s="75"/>
    </row>
    <row r="47" spans="1:3" x14ac:dyDescent="0.45">
      <c r="A47" s="12" t="s">
        <v>43</v>
      </c>
      <c r="B47" s="27"/>
      <c r="C47" s="14">
        <f>C39*2</f>
        <v>6158.5681561389129</v>
      </c>
    </row>
    <row r="48" spans="1:3" x14ac:dyDescent="0.45">
      <c r="A48" s="12" t="s">
        <v>44</v>
      </c>
      <c r="B48" s="27"/>
      <c r="C48" s="4">
        <f>C40*2</f>
        <v>12317.136312277826</v>
      </c>
    </row>
    <row r="49" spans="1:3" x14ac:dyDescent="0.45">
      <c r="A49" s="12" t="s">
        <v>45</v>
      </c>
      <c r="B49" s="27"/>
      <c r="C49" s="4">
        <f>C41*2</f>
        <v>18475.704468416738</v>
      </c>
    </row>
    <row r="50" spans="1:3" x14ac:dyDescent="0.45">
      <c r="A50" s="12" t="s">
        <v>46</v>
      </c>
      <c r="B50" s="27"/>
      <c r="C50" s="4">
        <f>C42*2</f>
        <v>24634.272624555651</v>
      </c>
    </row>
    <row r="51" spans="1:3" x14ac:dyDescent="0.45">
      <c r="A51" s="71" t="s">
        <v>24</v>
      </c>
      <c r="B51" s="71"/>
      <c r="C51" s="71"/>
    </row>
    <row r="52" spans="1:3" x14ac:dyDescent="0.45">
      <c r="A52" t="s">
        <v>25</v>
      </c>
      <c r="C52">
        <f>SUM('July 2017'!V75+'August 2017'!V68+'September 2017'!U83)</f>
        <v>15</v>
      </c>
    </row>
    <row r="53" spans="1:3" x14ac:dyDescent="0.45">
      <c r="A53" t="s">
        <v>26</v>
      </c>
      <c r="C53" s="33">
        <f>SUM('July 2017'!V76+'August 2017'!V77+'September 2017'!U84)</f>
        <v>84</v>
      </c>
    </row>
    <row r="55" spans="1:3" x14ac:dyDescent="0.45">
      <c r="A55" s="66" t="s">
        <v>27</v>
      </c>
      <c r="B55" s="66"/>
      <c r="C55" s="66"/>
    </row>
    <row r="56" spans="1:3" x14ac:dyDescent="0.45">
      <c r="A56" t="s">
        <v>25</v>
      </c>
      <c r="C56">
        <f>SUM('July 2017'!V80+'August 2017'!V84+'September 2017'!U99)</f>
        <v>3.9400000000000475</v>
      </c>
    </row>
    <row r="57" spans="1:3" x14ac:dyDescent="0.45">
      <c r="A57" t="s">
        <v>26</v>
      </c>
      <c r="C57">
        <f>SUM('July 2017'!V81+'August 2017'!V85+'September 2017'!U100)</f>
        <v>11.250000000000128</v>
      </c>
    </row>
  </sheetData>
  <mergeCells count="10">
    <mergeCell ref="A55:C55"/>
    <mergeCell ref="A1:C1"/>
    <mergeCell ref="A11:C11"/>
    <mergeCell ref="A21:C21"/>
    <mergeCell ref="A31:C31"/>
    <mergeCell ref="A51:C51"/>
    <mergeCell ref="A37:C37"/>
    <mergeCell ref="A38:C38"/>
    <mergeCell ref="A45:C45"/>
    <mergeCell ref="A46:C46"/>
  </mergeCells>
  <printOptions horizontalCentered="1" verticalCentered="1"/>
  <pageMargins left="0.25" right="0.25" top="0.25" bottom="0.25" header="0.3" footer="0.3"/>
  <pageSetup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66"/>
  <sheetViews>
    <sheetView showGridLines="0" topLeftCell="A16" workbookViewId="0">
      <selection activeCell="C35" sqref="C35"/>
    </sheetView>
  </sheetViews>
  <sheetFormatPr defaultRowHeight="14.25" x14ac:dyDescent="0.45"/>
  <cols>
    <col min="1" max="1" width="16.59765625" customWidth="1"/>
    <col min="2" max="2" width="3" customWidth="1"/>
    <col min="3" max="3" width="12.1328125" customWidth="1"/>
  </cols>
  <sheetData>
    <row r="1" spans="1:3" x14ac:dyDescent="0.45">
      <c r="A1" s="67" t="s">
        <v>10</v>
      </c>
      <c r="B1" s="67"/>
      <c r="C1" s="67"/>
    </row>
    <row r="2" spans="1:3" x14ac:dyDescent="0.45">
      <c r="A2" t="s">
        <v>11</v>
      </c>
      <c r="C2">
        <f>SUM('October 2017'!V4+'November 2017'!V4+'December 2017'!V4)</f>
        <v>72</v>
      </c>
    </row>
    <row r="3" spans="1:3" x14ac:dyDescent="0.45">
      <c r="A3" t="s">
        <v>12</v>
      </c>
      <c r="C3">
        <f>SUM('October 2017'!V5+'November 2017'!V4+'December 2017'!V5)</f>
        <v>92</v>
      </c>
    </row>
    <row r="4" spans="1:3" x14ac:dyDescent="0.45">
      <c r="A4" t="s">
        <v>13</v>
      </c>
      <c r="C4" s="27">
        <f>SUM('October 2017'!V6+'November 2017'!V5+'December 2017'!V6)</f>
        <v>55</v>
      </c>
    </row>
    <row r="5" spans="1:3" x14ac:dyDescent="0.45">
      <c r="A5" t="s">
        <v>14</v>
      </c>
      <c r="C5" s="27">
        <f>SUM('October 2017'!V7+'November 2017'!V6+'December 2017'!V7)</f>
        <v>4</v>
      </c>
    </row>
    <row r="6" spans="1:3" x14ac:dyDescent="0.45">
      <c r="A6" t="s">
        <v>15</v>
      </c>
      <c r="C6" s="27">
        <f>SUM('October 2017'!V8+'November 2017'!V7+'December 2017'!V8)</f>
        <v>8</v>
      </c>
    </row>
    <row r="7" spans="1:3" x14ac:dyDescent="0.45">
      <c r="A7" t="s">
        <v>16</v>
      </c>
      <c r="C7" s="27">
        <f>SUM('October 2017'!V9+'November 2017'!V8+'December 2017'!V9)</f>
        <v>6</v>
      </c>
    </row>
    <row r="8" spans="1:3" x14ac:dyDescent="0.45">
      <c r="A8" t="s">
        <v>17</v>
      </c>
      <c r="C8" s="27">
        <f>SUM('October 2017'!V10+'November 2017'!V9+'December 2017'!V10)</f>
        <v>8</v>
      </c>
    </row>
    <row r="9" spans="1:3" x14ac:dyDescent="0.45">
      <c r="A9" t="s">
        <v>19</v>
      </c>
      <c r="C9" s="27">
        <f>SUM('October 2017'!V11+'November 2017'!V10+'December 2017'!V11)</f>
        <v>11</v>
      </c>
    </row>
    <row r="11" spans="1:3" x14ac:dyDescent="0.45">
      <c r="A11" s="68" t="s">
        <v>28</v>
      </c>
      <c r="B11" s="68"/>
      <c r="C11" s="68"/>
    </row>
    <row r="12" spans="1:3" x14ac:dyDescent="0.45">
      <c r="A12" t="s">
        <v>11</v>
      </c>
      <c r="C12" s="27">
        <f>SUM('October 2017'!V20+'November 2017'!V20+'December 2017'!V14)</f>
        <v>46</v>
      </c>
    </row>
    <row r="13" spans="1:3" x14ac:dyDescent="0.45">
      <c r="A13" t="s">
        <v>12</v>
      </c>
      <c r="C13" s="27">
        <f>SUM('October 2017'!V21+'November 2017'!V21+'December 2017'!V15)</f>
        <v>33</v>
      </c>
    </row>
    <row r="14" spans="1:3" x14ac:dyDescent="0.45">
      <c r="A14" t="s">
        <v>13</v>
      </c>
      <c r="C14" s="27">
        <f>SUM('October 2017'!V22+'November 2017'!V22+'December 2017'!V16)</f>
        <v>5</v>
      </c>
    </row>
    <row r="15" spans="1:3" x14ac:dyDescent="0.45">
      <c r="A15" t="s">
        <v>14</v>
      </c>
      <c r="C15" s="27">
        <f>SUM('October 2017'!V23+'November 2017'!V23+'December 2017'!V17)</f>
        <v>1</v>
      </c>
    </row>
    <row r="16" spans="1:3" x14ac:dyDescent="0.45">
      <c r="A16" t="s">
        <v>15</v>
      </c>
      <c r="C16" s="27">
        <f>SUM('October 2017'!V24+'November 2017'!V24+'December 2017'!V18)</f>
        <v>0</v>
      </c>
    </row>
    <row r="17" spans="1:3" x14ac:dyDescent="0.45">
      <c r="A17" t="s">
        <v>16</v>
      </c>
      <c r="C17" s="27">
        <f>SUM('October 2017'!V25+'November 2017'!V25+'December 2017'!V19)</f>
        <v>3</v>
      </c>
    </row>
    <row r="18" spans="1:3" x14ac:dyDescent="0.45">
      <c r="A18" t="s">
        <v>17</v>
      </c>
      <c r="C18" s="27">
        <f>SUM('October 2017'!V26+'November 2017'!V26+'December 2017'!V20)</f>
        <v>3</v>
      </c>
    </row>
    <row r="19" spans="1:3" x14ac:dyDescent="0.45">
      <c r="A19" t="s">
        <v>19</v>
      </c>
      <c r="C19" s="27">
        <f>SUM('October 2017'!V27+'November 2017'!V27+'December 2017'!V21)</f>
        <v>10</v>
      </c>
    </row>
    <row r="21" spans="1:3" x14ac:dyDescent="0.45">
      <c r="A21" s="69" t="s">
        <v>18</v>
      </c>
      <c r="B21" s="69"/>
      <c r="C21" s="69"/>
    </row>
    <row r="22" spans="1:3" x14ac:dyDescent="0.45">
      <c r="A22" t="s">
        <v>11</v>
      </c>
      <c r="C22" s="2">
        <f>SUM('October 2017'!V36+'November 2017'!V36+'December 2017'!V36)</f>
        <v>9.9400000000000226</v>
      </c>
    </row>
    <row r="23" spans="1:3" x14ac:dyDescent="0.45">
      <c r="A23" t="s">
        <v>12</v>
      </c>
      <c r="C23" s="29">
        <f>SUM('October 2017'!V37+'November 2017'!V37+'December 2017'!V37)</f>
        <v>4.7200000000000735</v>
      </c>
    </row>
    <row r="24" spans="1:3" x14ac:dyDescent="0.45">
      <c r="A24" t="s">
        <v>13</v>
      </c>
      <c r="C24" s="29">
        <f>SUM('October 2017'!V38+'November 2017'!V38+'December 2017'!V38)</f>
        <v>0.34000000000001762</v>
      </c>
    </row>
    <row r="25" spans="1:3" x14ac:dyDescent="0.45">
      <c r="A25" t="s">
        <v>14</v>
      </c>
      <c r="C25" s="29">
        <f>SUM('October 2017'!V39+'November 2017'!V39+'December 2017'!V39)</f>
        <v>0.55000000000001137</v>
      </c>
    </row>
    <row r="26" spans="1:3" x14ac:dyDescent="0.45">
      <c r="A26" t="s">
        <v>15</v>
      </c>
      <c r="C26" s="29">
        <f>SUM('October 2017'!V40+'November 2017'!V40+'December 2017'!V40)</f>
        <v>-0.46999999999999886</v>
      </c>
    </row>
    <row r="27" spans="1:3" x14ac:dyDescent="0.45">
      <c r="A27" t="s">
        <v>16</v>
      </c>
      <c r="C27" s="29">
        <f>SUM('October 2017'!V41+'November 2017'!V41+'December 2017'!V41)</f>
        <v>-3.0000000000001137E-2</v>
      </c>
    </row>
    <row r="28" spans="1:3" x14ac:dyDescent="0.45">
      <c r="A28" t="s">
        <v>17</v>
      </c>
      <c r="C28" s="29">
        <f>SUM('October 2017'!V42+'November 2017'!V42+'December 2017'!V42)</f>
        <v>0.28999999999999915</v>
      </c>
    </row>
    <row r="29" spans="1:3" x14ac:dyDescent="0.45">
      <c r="A29" t="s">
        <v>19</v>
      </c>
      <c r="C29" s="29">
        <f>SUM('October 2017'!V43+'November 2017'!V43+'December 2017'!V43)</f>
        <v>0.3300000000000054</v>
      </c>
    </row>
    <row r="31" spans="1:3" x14ac:dyDescent="0.45">
      <c r="A31" s="70" t="s">
        <v>20</v>
      </c>
      <c r="B31" s="70"/>
      <c r="C31" s="70"/>
    </row>
    <row r="32" spans="1:3" x14ac:dyDescent="0.45">
      <c r="A32" t="s">
        <v>21</v>
      </c>
      <c r="C32">
        <f>SUM('October 2017'!V52+'November 2017'!V52+'December 2017'!V52)</f>
        <v>53</v>
      </c>
    </row>
    <row r="33" spans="1:3" x14ac:dyDescent="0.45">
      <c r="A33" t="s">
        <v>22</v>
      </c>
      <c r="C33" s="27">
        <f>SUM('October 2017'!V53+'November 2017'!V53+'December 2017'!V53)</f>
        <v>44</v>
      </c>
    </row>
    <row r="34" spans="1:3" x14ac:dyDescent="0.45">
      <c r="A34" t="s">
        <v>23</v>
      </c>
      <c r="C34" s="27">
        <f>SUM('October 2017'!V54+'November 2017'!V54+'December 2017'!V54)</f>
        <v>15</v>
      </c>
    </row>
    <row r="35" spans="1:3" x14ac:dyDescent="0.45">
      <c r="A35" t="s">
        <v>3</v>
      </c>
      <c r="C35" s="4">
        <f>SUM('October 2017'!V55+'November 2017'!V55+'December 2017'!V56)</f>
        <v>15.67000000000013</v>
      </c>
    </row>
    <row r="37" spans="1:3" x14ac:dyDescent="0.45">
      <c r="A37" s="71" t="s">
        <v>24</v>
      </c>
      <c r="B37" s="71"/>
      <c r="C37" s="71"/>
    </row>
    <row r="38" spans="1:3" x14ac:dyDescent="0.45">
      <c r="A38" t="s">
        <v>25</v>
      </c>
      <c r="C38">
        <f>SUM('October 2017'!V83+'November 2017'!V83+'December 2017'!V84)</f>
        <v>31</v>
      </c>
    </row>
    <row r="39" spans="1:3" x14ac:dyDescent="0.45">
      <c r="A39" t="s">
        <v>26</v>
      </c>
      <c r="C39" s="33">
        <f>SUM('October 2017'!V84+'November 2017'!V84+'December 2017'!V85)</f>
        <v>94</v>
      </c>
    </row>
    <row r="41" spans="1:3" x14ac:dyDescent="0.45">
      <c r="A41" s="66" t="s">
        <v>27</v>
      </c>
      <c r="B41" s="66"/>
      <c r="C41" s="66"/>
    </row>
    <row r="42" spans="1:3" x14ac:dyDescent="0.45">
      <c r="A42" t="s">
        <v>25</v>
      </c>
      <c r="C42" s="29">
        <f>SUM('October 2017'!V99++'November 2017'!V99+'December 2017'!V100)</f>
        <v>4.4000000000000199</v>
      </c>
    </row>
    <row r="43" spans="1:3" x14ac:dyDescent="0.45">
      <c r="A43" t="s">
        <v>26</v>
      </c>
      <c r="C43" s="29">
        <f>SUM('October 2017'!V100+'November 2017'!V100+'December 2017'!V101)</f>
        <v>11.27000000000011</v>
      </c>
    </row>
    <row r="45" spans="1:3" x14ac:dyDescent="0.45">
      <c r="A45" s="72" t="s">
        <v>41</v>
      </c>
      <c r="B45" s="72"/>
      <c r="C45" s="72"/>
    </row>
    <row r="46" spans="1:3" x14ac:dyDescent="0.45">
      <c r="A46" s="73" t="s">
        <v>42</v>
      </c>
      <c r="B46" s="73"/>
      <c r="C46" s="73"/>
    </row>
    <row r="47" spans="1:3" x14ac:dyDescent="0.45">
      <c r="A47" s="12" t="s">
        <v>43</v>
      </c>
      <c r="B47" s="27"/>
      <c r="C47" s="14">
        <f>'October 2017'!V59+'November 2017'!V59+'December 2017'!V60</f>
        <v>4537.5179715539962</v>
      </c>
    </row>
    <row r="48" spans="1:3" x14ac:dyDescent="0.45">
      <c r="A48" s="12" t="s">
        <v>44</v>
      </c>
      <c r="B48" s="27"/>
      <c r="C48" s="14">
        <f>C47*2</f>
        <v>9075.0359431079924</v>
      </c>
    </row>
    <row r="49" spans="1:3" x14ac:dyDescent="0.45">
      <c r="A49" s="12" t="s">
        <v>45</v>
      </c>
      <c r="B49" s="27"/>
      <c r="C49" s="14">
        <f>C47*3</f>
        <v>13612.553914661989</v>
      </c>
    </row>
    <row r="50" spans="1:3" x14ac:dyDescent="0.45">
      <c r="A50" s="12" t="s">
        <v>46</v>
      </c>
      <c r="B50" s="27"/>
      <c r="C50" s="14">
        <f>C47*4</f>
        <v>18150.071886215985</v>
      </c>
    </row>
    <row r="51" spans="1:3" x14ac:dyDescent="0.45">
      <c r="A51" s="27"/>
      <c r="B51" s="27"/>
      <c r="C51" s="27"/>
    </row>
    <row r="52" spans="1:3" x14ac:dyDescent="0.45">
      <c r="A52" s="27"/>
      <c r="B52" s="27"/>
      <c r="C52" s="27"/>
    </row>
    <row r="53" spans="1:3" x14ac:dyDescent="0.45">
      <c r="A53" s="74" t="s">
        <v>41</v>
      </c>
      <c r="B53" s="74"/>
      <c r="C53" s="74"/>
    </row>
    <row r="54" spans="1:3" x14ac:dyDescent="0.45">
      <c r="A54" s="75" t="s">
        <v>47</v>
      </c>
      <c r="B54" s="75"/>
      <c r="C54" s="75"/>
    </row>
    <row r="55" spans="1:3" x14ac:dyDescent="0.45">
      <c r="A55" s="12" t="s">
        <v>43</v>
      </c>
      <c r="B55" s="27"/>
      <c r="C55" s="14">
        <f>C47*2</f>
        <v>9075.0359431079924</v>
      </c>
    </row>
    <row r="56" spans="1:3" x14ac:dyDescent="0.45">
      <c r="A56" s="12" t="s">
        <v>44</v>
      </c>
      <c r="B56" s="27"/>
      <c r="C56" s="4">
        <f>C48*2</f>
        <v>18150.071886215985</v>
      </c>
    </row>
    <row r="57" spans="1:3" x14ac:dyDescent="0.45">
      <c r="A57" s="12" t="s">
        <v>45</v>
      </c>
      <c r="B57" s="27"/>
      <c r="C57" s="4">
        <f>C49*2</f>
        <v>27225.107829323977</v>
      </c>
    </row>
    <row r="58" spans="1:3" x14ac:dyDescent="0.45">
      <c r="A58" s="12" t="s">
        <v>46</v>
      </c>
      <c r="B58" s="27"/>
      <c r="C58" s="4">
        <f>C50*2</f>
        <v>36300.143772431969</v>
      </c>
    </row>
    <row r="59" spans="1:3" x14ac:dyDescent="0.45">
      <c r="A59" s="90"/>
      <c r="B59" s="90"/>
      <c r="C59" s="90"/>
    </row>
    <row r="60" spans="1:3" x14ac:dyDescent="0.45">
      <c r="A60" s="30"/>
      <c r="B60" s="30"/>
      <c r="C60" s="30"/>
    </row>
    <row r="61" spans="1:3" x14ac:dyDescent="0.45">
      <c r="A61" s="30"/>
      <c r="B61" s="30"/>
      <c r="C61" s="40"/>
    </row>
    <row r="62" spans="1:3" x14ac:dyDescent="0.45">
      <c r="A62" s="30"/>
      <c r="B62" s="30"/>
      <c r="C62" s="30"/>
    </row>
    <row r="63" spans="1:3" x14ac:dyDescent="0.45">
      <c r="A63" s="89"/>
      <c r="B63" s="89"/>
      <c r="C63" s="89"/>
    </row>
    <row r="64" spans="1:3" x14ac:dyDescent="0.45">
      <c r="A64" s="27"/>
      <c r="B64" s="27"/>
      <c r="C64" s="27"/>
    </row>
    <row r="65" spans="1:3" x14ac:dyDescent="0.45">
      <c r="A65" s="27"/>
      <c r="B65" s="27"/>
      <c r="C65" s="27"/>
    </row>
    <row r="66" spans="1:3" x14ac:dyDescent="0.45">
      <c r="A66" s="27"/>
      <c r="B66" s="27"/>
      <c r="C66" s="27"/>
    </row>
  </sheetData>
  <mergeCells count="12">
    <mergeCell ref="A63:C63"/>
    <mergeCell ref="A45:C45"/>
    <mergeCell ref="A46:C46"/>
    <mergeCell ref="A53:C53"/>
    <mergeCell ref="A54:C54"/>
    <mergeCell ref="A59:C59"/>
    <mergeCell ref="A41:C41"/>
    <mergeCell ref="A1:C1"/>
    <mergeCell ref="A11:C11"/>
    <mergeCell ref="A21:C21"/>
    <mergeCell ref="A31:C31"/>
    <mergeCell ref="A37:C3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AA78"/>
  <sheetViews>
    <sheetView showGridLines="0" tabSelected="1" zoomScale="65" zoomScaleNormal="65" workbookViewId="0"/>
  </sheetViews>
  <sheetFormatPr defaultRowHeight="14.25" x14ac:dyDescent="0.45"/>
  <cols>
    <col min="1" max="1" width="9.1328125" style="22"/>
    <col min="2" max="2" width="16.59765625" customWidth="1"/>
    <col min="3" max="3" width="3" customWidth="1"/>
    <col min="4" max="4" width="13.59765625" customWidth="1"/>
    <col min="5" max="5" width="14.1328125" customWidth="1"/>
    <col min="25" max="25" width="12.59765625" bestFit="1" customWidth="1"/>
    <col min="27" max="27" width="12.59765625" bestFit="1" customWidth="1"/>
  </cols>
  <sheetData>
    <row r="1" spans="2:27" s="22" customFormat="1" ht="27.75" customHeight="1" x14ac:dyDescent="0.45"/>
    <row r="2" spans="2:27" x14ac:dyDescent="0.45">
      <c r="B2" s="67" t="s">
        <v>10</v>
      </c>
      <c r="C2" s="67"/>
      <c r="D2" s="67"/>
    </row>
    <row r="3" spans="2:27" x14ac:dyDescent="0.45">
      <c r="B3" t="s">
        <v>11</v>
      </c>
      <c r="D3">
        <f>SUM('Q1'!C2+'Q2'!D2+'Q3'!C2+'Q4'!C2)</f>
        <v>403</v>
      </c>
    </row>
    <row r="4" spans="2:27" x14ac:dyDescent="0.45">
      <c r="B4" t="s">
        <v>12</v>
      </c>
      <c r="D4">
        <f>SUM('Q1'!C3+'Q2'!D3+'Q3'!C3+'Q4'!C3)</f>
        <v>290</v>
      </c>
    </row>
    <row r="5" spans="2:27" x14ac:dyDescent="0.45">
      <c r="B5" t="s">
        <v>13</v>
      </c>
      <c r="D5">
        <f>SUM('Q1'!C4+'Q2'!D4+'Q3'!C4+'Q4'!C4)</f>
        <v>80</v>
      </c>
    </row>
    <row r="6" spans="2:27" x14ac:dyDescent="0.45">
      <c r="B6" t="s">
        <v>14</v>
      </c>
      <c r="D6">
        <f>SUM('Q1'!C5+'Q2'!D5+'Q3'!C5+'Q4'!C5)</f>
        <v>13</v>
      </c>
    </row>
    <row r="7" spans="2:27" x14ac:dyDescent="0.45">
      <c r="B7" t="s">
        <v>15</v>
      </c>
      <c r="D7">
        <f>SUM('Q1'!C6+'Q2'!D6+'Q3'!C6+'Q4'!C6)</f>
        <v>19</v>
      </c>
    </row>
    <row r="8" spans="2:27" x14ac:dyDescent="0.45">
      <c r="B8" t="s">
        <v>16</v>
      </c>
      <c r="D8">
        <f>SUM('Q1'!C7+'Q2'!D7+'Q3'!C7+'Q4'!C7)</f>
        <v>50</v>
      </c>
      <c r="Y8" s="4"/>
      <c r="AA8" s="4"/>
    </row>
    <row r="9" spans="2:27" x14ac:dyDescent="0.45">
      <c r="B9" t="s">
        <v>17</v>
      </c>
      <c r="D9">
        <f>SUM('Q1'!C8+'Q2'!D8+'Q3'!C8+'Q4'!C8)</f>
        <v>74</v>
      </c>
      <c r="Y9" s="10"/>
    </row>
    <row r="10" spans="2:27" x14ac:dyDescent="0.45">
      <c r="B10" t="s">
        <v>19</v>
      </c>
      <c r="D10">
        <f>SUM('Q1'!C9+'Q2'!D9+'Q3'!C9+'Q4'!C9)</f>
        <v>14</v>
      </c>
      <c r="Y10" s="10"/>
    </row>
    <row r="11" spans="2:27" x14ac:dyDescent="0.45">
      <c r="Y11" s="4"/>
    </row>
    <row r="12" spans="2:27" x14ac:dyDescent="0.45">
      <c r="B12" s="68" t="s">
        <v>28</v>
      </c>
      <c r="C12" s="68"/>
      <c r="D12" s="68"/>
      <c r="Y12" s="4"/>
    </row>
    <row r="13" spans="2:27" x14ac:dyDescent="0.45">
      <c r="B13" t="s">
        <v>11</v>
      </c>
      <c r="D13">
        <f>SUM('Q1'!C12+'Q2'!D12+'Q3'!C12+'Q4'!C12)</f>
        <v>216</v>
      </c>
      <c r="Y13" s="13"/>
    </row>
    <row r="14" spans="2:27" x14ac:dyDescent="0.45">
      <c r="B14" t="s">
        <v>12</v>
      </c>
      <c r="D14">
        <f>SUM('Q1'!C13+'Q2'!D13+'Q3'!C13+'Q4'!C13)</f>
        <v>146</v>
      </c>
    </row>
    <row r="15" spans="2:27" x14ac:dyDescent="0.45">
      <c r="B15" t="s">
        <v>13</v>
      </c>
      <c r="D15">
        <f>SUM('Q1'!C14+'Q2'!D14+'Q3'!C14+'Q4'!C14)</f>
        <v>18</v>
      </c>
    </row>
    <row r="16" spans="2:27" x14ac:dyDescent="0.45">
      <c r="B16" t="s">
        <v>14</v>
      </c>
      <c r="D16">
        <f>SUM('Q1'!C15+'Q2'!D15+'Q3'!C15+'Q4'!C15)</f>
        <v>3</v>
      </c>
    </row>
    <row r="17" spans="2:4" ht="15" customHeight="1" x14ac:dyDescent="0.45">
      <c r="B17" t="s">
        <v>15</v>
      </c>
      <c r="D17">
        <f>SUM('Q1'!C16+'Q2'!D16+'Q3'!C16+'Q4'!C16)</f>
        <v>2</v>
      </c>
    </row>
    <row r="18" spans="2:4" x14ac:dyDescent="0.45">
      <c r="B18" t="s">
        <v>16</v>
      </c>
      <c r="D18">
        <f>SUM('Q1'!C17+'Q2'!D17+'Q3'!C17+'Q4'!C17)</f>
        <v>33</v>
      </c>
    </row>
    <row r="19" spans="2:4" x14ac:dyDescent="0.45">
      <c r="B19" t="s">
        <v>17</v>
      </c>
      <c r="D19">
        <f>SUM('Q1'!C18+'Q2'!D18+'Q3'!C18+'Q4'!C18)</f>
        <v>47</v>
      </c>
    </row>
    <row r="20" spans="2:4" x14ac:dyDescent="0.45">
      <c r="B20" t="s">
        <v>19</v>
      </c>
      <c r="D20">
        <f>SUM('Q1'!C19+'Q2'!D19+'Q3'!C19+'Q4'!C19)</f>
        <v>12</v>
      </c>
    </row>
    <row r="22" spans="2:4" x14ac:dyDescent="0.45">
      <c r="B22" s="69" t="s">
        <v>18</v>
      </c>
      <c r="C22" s="69"/>
      <c r="D22" s="69"/>
    </row>
    <row r="23" spans="2:4" x14ac:dyDescent="0.45">
      <c r="B23" t="s">
        <v>11</v>
      </c>
      <c r="D23" s="25">
        <f>SUM('Q1'!C22+'Q2'!D22+'Q3'!C22+'Q4'!C22)</f>
        <v>27.360000000000145</v>
      </c>
    </row>
    <row r="24" spans="2:4" x14ac:dyDescent="0.45">
      <c r="B24" t="s">
        <v>12</v>
      </c>
      <c r="D24" s="25">
        <f>SUM('Q1'!C23+'Q2'!D23+'Q3'!C23+'Q4'!C23)</f>
        <v>16.12000000000026</v>
      </c>
    </row>
    <row r="25" spans="2:4" x14ac:dyDescent="0.45">
      <c r="B25" t="s">
        <v>13</v>
      </c>
      <c r="D25" s="25">
        <f>SUM('Q1'!C24+'Q2'!D24+'Q3'!C24+'Q4'!C24)</f>
        <v>4.7700000000000031</v>
      </c>
    </row>
    <row r="26" spans="2:4" x14ac:dyDescent="0.45">
      <c r="B26" t="s">
        <v>14</v>
      </c>
      <c r="D26" s="25">
        <f>SUM('Q1'!C25+'Q2'!D25+'Q3'!C25+'Q4'!C25)</f>
        <v>-0.68999999999997641</v>
      </c>
    </row>
    <row r="27" spans="2:4" x14ac:dyDescent="0.45">
      <c r="B27" t="s">
        <v>15</v>
      </c>
      <c r="D27" s="25">
        <f>SUM('Q1'!C26+'Q2'!D26+'Q3'!C26+'Q4'!C26)</f>
        <v>0.15999999999999659</v>
      </c>
    </row>
    <row r="28" spans="2:4" x14ac:dyDescent="0.45">
      <c r="B28" t="s">
        <v>16</v>
      </c>
      <c r="D28" s="25">
        <f>SUM('Q1'!C27+'Q2'!D27+'Q3'!C27+'Q4'!C27)</f>
        <v>3.1300000000000665</v>
      </c>
    </row>
    <row r="29" spans="2:4" x14ac:dyDescent="0.45">
      <c r="B29" t="s">
        <v>17</v>
      </c>
      <c r="D29" s="25">
        <f>SUM('Q1'!C28+'Q2'!D28+'Q3'!C28+'Q4'!C28)</f>
        <v>6.8600000000000634</v>
      </c>
    </row>
    <row r="30" spans="2:4" x14ac:dyDescent="0.45">
      <c r="B30" t="s">
        <v>19</v>
      </c>
      <c r="D30" s="25">
        <f ca="1">SUM('Q1'!C29+'Q2'!D29+'Q3'!C29+'Q4'!C29)</f>
        <v>0.69000000000000483</v>
      </c>
    </row>
    <row r="32" spans="2:4" x14ac:dyDescent="0.45">
      <c r="B32" s="70" t="s">
        <v>20</v>
      </c>
      <c r="C32" s="70"/>
      <c r="D32" s="70"/>
    </row>
    <row r="33" spans="2:4" x14ac:dyDescent="0.45">
      <c r="B33" t="s">
        <v>21</v>
      </c>
      <c r="D33">
        <f>SUM('Q1'!C32+'Q2'!D32+'Q3'!C32+'Q4'!C32)</f>
        <v>252</v>
      </c>
    </row>
    <row r="34" spans="2:4" x14ac:dyDescent="0.45">
      <c r="B34" t="s">
        <v>22</v>
      </c>
      <c r="D34">
        <f>SUM('Q1'!C33+'Q2'!D33+'Q3'!C33+'Q4'!C33)</f>
        <v>159</v>
      </c>
    </row>
    <row r="35" spans="2:4" x14ac:dyDescent="0.45">
      <c r="B35" t="s">
        <v>23</v>
      </c>
      <c r="D35">
        <f>SUM('Q1'!C34+'Q2'!D34+'Q3'!C34+'Q4'!C34)</f>
        <v>28</v>
      </c>
    </row>
    <row r="36" spans="2:4" x14ac:dyDescent="0.45">
      <c r="B36" t="s">
        <v>3</v>
      </c>
      <c r="D36" s="4">
        <f>SUM('Q1'!C35+'Q2'!D35+'Q3'!C35+'Q4'!C35)</f>
        <v>59.230000000000572</v>
      </c>
    </row>
    <row r="37" spans="2:4" x14ac:dyDescent="0.45">
      <c r="B37" s="27"/>
      <c r="C37" s="27"/>
      <c r="D37" s="4"/>
    </row>
    <row r="38" spans="2:4" x14ac:dyDescent="0.45">
      <c r="B38" s="72" t="s">
        <v>41</v>
      </c>
      <c r="C38" s="72"/>
      <c r="D38" s="72"/>
    </row>
    <row r="39" spans="2:4" x14ac:dyDescent="0.45">
      <c r="B39" s="73" t="s">
        <v>42</v>
      </c>
      <c r="C39" s="73"/>
      <c r="D39" s="73"/>
    </row>
    <row r="40" spans="2:4" x14ac:dyDescent="0.45">
      <c r="B40" s="12" t="s">
        <v>43</v>
      </c>
      <c r="C40" s="27"/>
      <c r="D40" s="14">
        <f>SUM('Q1'!C39+'Q2'!D39+'Q3'!C39+'Q4'!C47)</f>
        <v>12585.166256003446</v>
      </c>
    </row>
    <row r="41" spans="2:4" x14ac:dyDescent="0.45">
      <c r="B41" s="12" t="s">
        <v>44</v>
      </c>
      <c r="C41" s="27"/>
      <c r="D41" s="4">
        <f>D40*2</f>
        <v>25170.332512006891</v>
      </c>
    </row>
    <row r="42" spans="2:4" x14ac:dyDescent="0.45">
      <c r="B42" s="12" t="s">
        <v>45</v>
      </c>
      <c r="C42" s="27"/>
      <c r="D42" s="4">
        <f>D40*3</f>
        <v>37755.498768010337</v>
      </c>
    </row>
    <row r="43" spans="2:4" x14ac:dyDescent="0.45">
      <c r="B43" s="12" t="s">
        <v>46</v>
      </c>
      <c r="C43" s="27"/>
      <c r="D43" s="4">
        <f>D40*4</f>
        <v>50340.665024013782</v>
      </c>
    </row>
    <row r="44" spans="2:4" x14ac:dyDescent="0.45">
      <c r="B44" s="27"/>
      <c r="C44" s="27"/>
      <c r="D44" s="27"/>
    </row>
    <row r="45" spans="2:4" x14ac:dyDescent="0.45">
      <c r="B45" s="27"/>
      <c r="C45" s="27"/>
      <c r="D45" s="27"/>
    </row>
    <row r="46" spans="2:4" x14ac:dyDescent="0.45">
      <c r="B46" s="74" t="s">
        <v>41</v>
      </c>
      <c r="C46" s="74"/>
      <c r="D46" s="74"/>
    </row>
    <row r="47" spans="2:4" x14ac:dyDescent="0.45">
      <c r="B47" s="75" t="s">
        <v>47</v>
      </c>
      <c r="C47" s="75"/>
      <c r="D47" s="75"/>
    </row>
    <row r="48" spans="2:4" x14ac:dyDescent="0.45">
      <c r="B48" s="12" t="s">
        <v>43</v>
      </c>
      <c r="C48" s="27"/>
      <c r="D48" s="14">
        <f>D40*2</f>
        <v>25170.332512006891</v>
      </c>
    </row>
    <row r="49" spans="2:4" x14ac:dyDescent="0.45">
      <c r="B49" s="12" t="s">
        <v>44</v>
      </c>
      <c r="C49" s="27"/>
      <c r="D49" s="4">
        <f>D41*2</f>
        <v>50340.665024013782</v>
      </c>
    </row>
    <row r="50" spans="2:4" x14ac:dyDescent="0.45">
      <c r="B50" s="12" t="s">
        <v>45</v>
      </c>
      <c r="C50" s="27"/>
      <c r="D50" s="4">
        <f>D42*2</f>
        <v>75510.997536020674</v>
      </c>
    </row>
    <row r="51" spans="2:4" x14ac:dyDescent="0.45">
      <c r="B51" s="12" t="s">
        <v>46</v>
      </c>
      <c r="C51" s="27"/>
      <c r="D51" s="4">
        <f>D43*2</f>
        <v>100681.33004802756</v>
      </c>
    </row>
    <row r="53" spans="2:4" x14ac:dyDescent="0.45">
      <c r="B53" s="71" t="s">
        <v>24</v>
      </c>
      <c r="C53" s="71"/>
      <c r="D53" s="71"/>
    </row>
    <row r="54" spans="2:4" x14ac:dyDescent="0.45">
      <c r="B54" t="s">
        <v>25</v>
      </c>
      <c r="D54">
        <f>SUM('Q1'!C54+'Q2'!D53+'Q3'!C52+'Q4'!C38)</f>
        <v>107</v>
      </c>
    </row>
    <row r="55" spans="2:4" x14ac:dyDescent="0.45">
      <c r="B55" t="s">
        <v>26</v>
      </c>
      <c r="D55" s="33">
        <f>SUM('Q1'!C55+'Q2'!D54+'Q3'!C53+'Q4'!C39)</f>
        <v>384</v>
      </c>
    </row>
    <row r="57" spans="2:4" x14ac:dyDescent="0.45">
      <c r="B57" s="66" t="s">
        <v>27</v>
      </c>
      <c r="C57" s="66"/>
      <c r="D57" s="66"/>
    </row>
    <row r="58" spans="2:4" x14ac:dyDescent="0.45">
      <c r="B58" t="s">
        <v>25</v>
      </c>
      <c r="D58" s="29">
        <f>SUM('Q1'!C58+'Q2'!D57+'Q3'!C56+'Q4'!C42)</f>
        <v>21.120000000000111</v>
      </c>
    </row>
    <row r="59" spans="2:4" x14ac:dyDescent="0.45">
      <c r="B59" t="s">
        <v>26</v>
      </c>
      <c r="D59" s="29">
        <f>SUM('Q1'!C59+'Q2'!D58+'Q3'!C57+'Q4'!C43)</f>
        <v>38.110000000000454</v>
      </c>
    </row>
    <row r="66" spans="2:5" x14ac:dyDescent="0.45">
      <c r="B66" s="27" t="s">
        <v>55</v>
      </c>
      <c r="D66" s="4"/>
      <c r="E66">
        <v>50000</v>
      </c>
    </row>
    <row r="67" spans="2:5" x14ac:dyDescent="0.45">
      <c r="B67" s="27" t="s">
        <v>49</v>
      </c>
      <c r="D67" s="14">
        <f>'January 2017'!V62</f>
        <v>1524.8305498453255</v>
      </c>
      <c r="E67" s="4">
        <f>E66+D67</f>
        <v>51524.830549845326</v>
      </c>
    </row>
    <row r="68" spans="2:5" x14ac:dyDescent="0.45">
      <c r="B68" s="27" t="s">
        <v>50</v>
      </c>
      <c r="D68" s="14">
        <f>'February 2017'!V62</f>
        <v>-1394.7962945792228</v>
      </c>
      <c r="E68" s="4">
        <f t="shared" ref="E68:E76" si="0">E67+D68</f>
        <v>50130.034255266102</v>
      </c>
    </row>
    <row r="69" spans="2:5" x14ac:dyDescent="0.45">
      <c r="B69" s="27" t="s">
        <v>51</v>
      </c>
      <c r="D69" s="14">
        <f>'March 2017'!V58</f>
        <v>2586.3723840781377</v>
      </c>
      <c r="E69" s="4">
        <f t="shared" si="0"/>
        <v>52716.406639344241</v>
      </c>
    </row>
    <row r="70" spans="2:5" x14ac:dyDescent="0.45">
      <c r="B70" s="27" t="s">
        <v>52</v>
      </c>
      <c r="D70" s="14">
        <f>'April 2017'!V63</f>
        <v>3124.9201724432314</v>
      </c>
      <c r="E70" s="4">
        <f t="shared" si="0"/>
        <v>55841.326811787469</v>
      </c>
    </row>
    <row r="71" spans="2:5" x14ac:dyDescent="0.45">
      <c r="B71" s="27" t="s">
        <v>54</v>
      </c>
      <c r="D71" s="14">
        <f>'May 2017'!V65</f>
        <v>9446.3552968984732</v>
      </c>
      <c r="E71" s="4">
        <f t="shared" si="0"/>
        <v>65287.682108685942</v>
      </c>
    </row>
    <row r="72" spans="2:5" x14ac:dyDescent="0.45">
      <c r="B72" s="27" t="s">
        <v>53</v>
      </c>
      <c r="D72" s="14">
        <f>'June 2017'!V63</f>
        <v>4585.7747168340229</v>
      </c>
      <c r="E72" s="4">
        <f t="shared" si="0"/>
        <v>69873.45682551997</v>
      </c>
    </row>
    <row r="73" spans="2:5" x14ac:dyDescent="0.45">
      <c r="B73" s="27" t="s">
        <v>56</v>
      </c>
      <c r="D73" s="4">
        <f>'July 2017'!V62</f>
        <v>1490.8964715176824</v>
      </c>
      <c r="E73" s="4">
        <f t="shared" si="0"/>
        <v>71364.353297037655</v>
      </c>
    </row>
    <row r="74" spans="2:5" x14ac:dyDescent="0.45">
      <c r="B74" s="27" t="s">
        <v>57</v>
      </c>
      <c r="D74" s="4">
        <f>'August 2017'!V63</f>
        <v>6771.4647333236298</v>
      </c>
      <c r="E74" s="4">
        <f t="shared" si="0"/>
        <v>78135.81803036129</v>
      </c>
    </row>
    <row r="75" spans="2:5" x14ac:dyDescent="0.45">
      <c r="B75" s="27" t="s">
        <v>58</v>
      </c>
      <c r="D75" s="4">
        <f>'September 2017'!U62</f>
        <v>4054.7751074365133</v>
      </c>
      <c r="E75" s="4">
        <f t="shared" si="0"/>
        <v>82190.593137797798</v>
      </c>
    </row>
    <row r="76" spans="2:5" x14ac:dyDescent="0.45">
      <c r="B76" t="s">
        <v>59</v>
      </c>
      <c r="D76" s="4">
        <f>'October 2017'!V62</f>
        <v>6449.1965368247556</v>
      </c>
      <c r="E76" s="4">
        <f t="shared" si="0"/>
        <v>88639.78967462256</v>
      </c>
    </row>
    <row r="77" spans="2:5" x14ac:dyDescent="0.45">
      <c r="B77" t="s">
        <v>60</v>
      </c>
      <c r="D77" s="4">
        <f>'November 2017'!V62</f>
        <v>10248.296119968749</v>
      </c>
      <c r="E77" s="4">
        <f t="shared" ref="E77:E78" si="1">E76+D77</f>
        <v>98888.085794591316</v>
      </c>
    </row>
    <row r="78" spans="2:5" x14ac:dyDescent="0.45">
      <c r="B78" t="s">
        <v>55</v>
      </c>
      <c r="D78" s="4">
        <f>'December 2017'!V63</f>
        <v>1452.5792294224814</v>
      </c>
      <c r="E78" s="4">
        <f t="shared" si="1"/>
        <v>100340.6650240138</v>
      </c>
    </row>
  </sheetData>
  <mergeCells count="10">
    <mergeCell ref="B57:D57"/>
    <mergeCell ref="B2:D2"/>
    <mergeCell ref="B12:D12"/>
    <mergeCell ref="B22:D22"/>
    <mergeCell ref="B32:D32"/>
    <mergeCell ref="B53:D53"/>
    <mergeCell ref="B38:D38"/>
    <mergeCell ref="B39:D39"/>
    <mergeCell ref="B46:D46"/>
    <mergeCell ref="B47:D47"/>
  </mergeCells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200"/>
  <sheetViews>
    <sheetView showGridLines="0" topLeftCell="A39" zoomScaleNormal="100" workbookViewId="0">
      <selection activeCell="A73" sqref="A73"/>
    </sheetView>
  </sheetViews>
  <sheetFormatPr defaultRowHeight="14.25" x14ac:dyDescent="0.45"/>
  <cols>
    <col min="1" max="1" width="10.59765625" bestFit="1" customWidth="1"/>
    <col min="2" max="2" width="13.59765625" style="7" customWidth="1"/>
    <col min="3" max="3" width="12.59765625" customWidth="1"/>
    <col min="4" max="4" width="14.1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style="25" customWidth="1"/>
    <col min="11" max="11" width="12.59765625" customWidth="1"/>
    <col min="12" max="15" width="30.3984375" style="27" customWidth="1"/>
    <col min="16" max="16" width="13.59765625" style="27" customWidth="1"/>
    <col min="17" max="17" width="23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2" max="32" width="12.3984375" customWidth="1"/>
    <col min="33" max="33" width="12.86328125" style="8" customWidth="1"/>
  </cols>
  <sheetData>
    <row r="1" spans="1:33" ht="19.5" x14ac:dyDescent="0.6">
      <c r="J1"/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2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7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38" t="s">
        <v>48</v>
      </c>
    </row>
    <row r="3" spans="1:33" ht="14.65" thickTop="1" x14ac:dyDescent="0.45">
      <c r="A3" s="28">
        <v>42767</v>
      </c>
      <c r="B3" s="27" t="s">
        <v>134</v>
      </c>
      <c r="C3" s="27" t="s">
        <v>98</v>
      </c>
      <c r="D3" s="27"/>
      <c r="E3" s="29" t="str">
        <f>IF(G3="Y",AG3,"")</f>
        <v/>
      </c>
      <c r="F3" s="27" t="s">
        <v>61</v>
      </c>
      <c r="G3" s="29" t="s">
        <v>34</v>
      </c>
      <c r="H3" s="29">
        <v>84.21</v>
      </c>
      <c r="I3" s="29">
        <v>83.73</v>
      </c>
      <c r="J3" s="27">
        <v>84.89</v>
      </c>
      <c r="K3" s="29"/>
      <c r="L3" s="29" t="str">
        <f t="shared" ref="L3:L66" si="0">IF(G3="Y", (P3*E3),(""))</f>
        <v/>
      </c>
      <c r="M3" s="29" t="str">
        <f t="shared" ref="M3:M66" si="1">IF(G3="Y", (L3*2),(""))</f>
        <v/>
      </c>
      <c r="N3" s="29" t="str">
        <f t="shared" ref="N3:N66" si="2">IF(G3="Y", (L3*3),(""))</f>
        <v/>
      </c>
      <c r="O3" s="29" t="str">
        <f t="shared" ref="O3:O66" si="3">IF(G3="Y", (L3*4),(""))</f>
        <v/>
      </c>
      <c r="P3" s="33">
        <f t="shared" ref="P3:P66" si="4">IF(Q3&gt;0,((AcctSize/Q3)/H3),(""))</f>
        <v>148.43842774017338</v>
      </c>
      <c r="Q3" s="27">
        <v>4</v>
      </c>
      <c r="T3" s="67" t="s">
        <v>10</v>
      </c>
      <c r="U3" s="67"/>
      <c r="V3" s="67"/>
      <c r="AG3" s="3">
        <f t="shared" ref="AG3:AG66" si="5">IF(F3="L",(K3-H3),(H3-K3))</f>
        <v>-84.21</v>
      </c>
    </row>
    <row r="4" spans="1:33" x14ac:dyDescent="0.45">
      <c r="A4" s="28">
        <v>42767</v>
      </c>
      <c r="B4" s="27" t="s">
        <v>135</v>
      </c>
      <c r="C4" s="27" t="s">
        <v>33</v>
      </c>
      <c r="D4" s="27"/>
      <c r="E4" s="29" t="str">
        <f>IF(G4="Y",AG4,"")</f>
        <v/>
      </c>
      <c r="F4" s="27" t="s">
        <v>61</v>
      </c>
      <c r="G4" s="29" t="s">
        <v>34</v>
      </c>
      <c r="H4" s="29">
        <v>78.66</v>
      </c>
      <c r="I4" s="29">
        <v>78.25</v>
      </c>
      <c r="J4" s="27">
        <v>79.22</v>
      </c>
      <c r="K4" s="29"/>
      <c r="L4" s="29" t="str">
        <f t="shared" si="0"/>
        <v/>
      </c>
      <c r="M4" s="29" t="str">
        <f t="shared" si="1"/>
        <v/>
      </c>
      <c r="N4" s="29" t="str">
        <f t="shared" si="2"/>
        <v/>
      </c>
      <c r="O4" s="29" t="str">
        <f t="shared" si="3"/>
        <v/>
      </c>
      <c r="P4" s="33">
        <f t="shared" si="4"/>
        <v>158.91177218408342</v>
      </c>
      <c r="Q4" s="27">
        <v>4</v>
      </c>
      <c r="R4" s="27"/>
      <c r="T4" t="s">
        <v>11</v>
      </c>
      <c r="V4">
        <f>COUNTIF(C3:C1048576,"FB")</f>
        <v>25</v>
      </c>
      <c r="AG4" s="3">
        <f t="shared" si="5"/>
        <v>-78.66</v>
      </c>
    </row>
    <row r="5" spans="1:33" x14ac:dyDescent="0.45">
      <c r="A5" s="28">
        <v>42767</v>
      </c>
      <c r="B5" s="27" t="s">
        <v>86</v>
      </c>
      <c r="C5" s="27" t="s">
        <v>33</v>
      </c>
      <c r="D5" s="27"/>
      <c r="E5" s="29" t="str">
        <f t="shared" ref="E5:E68" si="6">IF(G5="Y",AG5,"")</f>
        <v/>
      </c>
      <c r="F5" s="27" t="s">
        <v>61</v>
      </c>
      <c r="G5" s="29" t="s">
        <v>34</v>
      </c>
      <c r="H5" s="29">
        <v>72.08</v>
      </c>
      <c r="I5" s="29">
        <v>71.739999999999995</v>
      </c>
      <c r="J5" s="26">
        <v>72.58</v>
      </c>
      <c r="K5" s="29"/>
      <c r="L5" s="29" t="str">
        <f t="shared" si="0"/>
        <v/>
      </c>
      <c r="M5" s="29" t="str">
        <f t="shared" si="1"/>
        <v/>
      </c>
      <c r="N5" s="29" t="str">
        <f t="shared" si="2"/>
        <v/>
      </c>
      <c r="O5" s="29" t="str">
        <f t="shared" si="3"/>
        <v/>
      </c>
      <c r="P5" s="33">
        <f t="shared" si="4"/>
        <v>173.41842397336293</v>
      </c>
      <c r="Q5" s="27">
        <v>4</v>
      </c>
      <c r="R5" s="27"/>
      <c r="T5" t="s">
        <v>12</v>
      </c>
      <c r="V5">
        <f>COUNTIF(C3:C1048576,"IF")</f>
        <v>30</v>
      </c>
      <c r="AG5" s="3">
        <f t="shared" si="5"/>
        <v>-72.08</v>
      </c>
    </row>
    <row r="6" spans="1:33" x14ac:dyDescent="0.45">
      <c r="A6" s="28">
        <v>42767</v>
      </c>
      <c r="B6" s="27" t="s">
        <v>136</v>
      </c>
      <c r="C6" s="27" t="s">
        <v>33</v>
      </c>
      <c r="D6" s="27"/>
      <c r="E6" s="29" t="str">
        <f>IF(G6="Y",AG6,"")</f>
        <v/>
      </c>
      <c r="F6" s="27" t="s">
        <v>61</v>
      </c>
      <c r="G6" s="29" t="s">
        <v>34</v>
      </c>
      <c r="H6" s="29">
        <v>41.52</v>
      </c>
      <c r="I6" s="29">
        <v>41.12</v>
      </c>
      <c r="J6" s="27">
        <v>42.03</v>
      </c>
      <c r="K6" s="29"/>
      <c r="L6" s="29" t="str">
        <f t="shared" ref="L6" si="7">IF(G6="Y", (P6*E6),(""))</f>
        <v/>
      </c>
      <c r="M6" s="29" t="str">
        <f t="shared" ref="M6" si="8">IF(G6="Y", (L6*2),(""))</f>
        <v/>
      </c>
      <c r="N6" s="29" t="str">
        <f t="shared" ref="N6" si="9">IF(G6="Y", (L6*3),(""))</f>
        <v/>
      </c>
      <c r="O6" s="29" t="str">
        <f t="shared" ref="O6" si="10">IF(G6="Y", (L6*4),(""))</f>
        <v/>
      </c>
      <c r="P6" s="33">
        <f t="shared" ref="P6" si="11">IF(Q6&gt;0,((AcctSize/Q6)/H6),(""))</f>
        <v>301.05973025048166</v>
      </c>
      <c r="Q6" s="27">
        <v>4</v>
      </c>
      <c r="R6" s="27"/>
      <c r="T6" t="s">
        <v>13</v>
      </c>
      <c r="V6">
        <f>COUNTIF(C3:C1048576,"LD")</f>
        <v>2</v>
      </c>
      <c r="AG6" s="3">
        <f t="shared" si="5"/>
        <v>-41.52</v>
      </c>
    </row>
    <row r="7" spans="1:33" x14ac:dyDescent="0.45">
      <c r="A7" s="28">
        <v>42768</v>
      </c>
      <c r="B7" s="27" t="s">
        <v>125</v>
      </c>
      <c r="C7" s="27" t="s">
        <v>139</v>
      </c>
      <c r="D7" s="27"/>
      <c r="E7" s="29" t="str">
        <f t="shared" ref="E7" si="12">IF(G7="Y",AG7,"")</f>
        <v/>
      </c>
      <c r="F7" s="27" t="s">
        <v>61</v>
      </c>
      <c r="G7" s="29" t="s">
        <v>34</v>
      </c>
      <c r="H7" s="29">
        <v>55.8</v>
      </c>
      <c r="I7" s="29">
        <v>55.49</v>
      </c>
      <c r="J7" s="26">
        <v>56.33</v>
      </c>
      <c r="K7" s="29"/>
      <c r="L7" s="29" t="str">
        <f t="shared" ref="L7" si="13">IF(G7="Y", (P7*E7),(""))</f>
        <v/>
      </c>
      <c r="M7" s="29" t="str">
        <f t="shared" ref="M7" si="14">IF(G7="Y", (L7*2),(""))</f>
        <v/>
      </c>
      <c r="N7" s="29" t="str">
        <f t="shared" ref="N7" si="15">IF(G7="Y", (L7*3),(""))</f>
        <v/>
      </c>
      <c r="O7" s="29" t="str">
        <f t="shared" ref="O7" si="16">IF(G7="Y", (L7*4),(""))</f>
        <v/>
      </c>
      <c r="P7" s="33">
        <f t="shared" ref="P7" si="17">IF(Q7&gt;0,((AcctSize/Q7)/H7),(""))</f>
        <v>298.68578255675033</v>
      </c>
      <c r="Q7" s="27">
        <v>3</v>
      </c>
      <c r="R7" s="27"/>
      <c r="T7" t="s">
        <v>14</v>
      </c>
      <c r="V7">
        <f>COUNTIF(C3:C1048576,"32")</f>
        <v>1</v>
      </c>
      <c r="AG7" s="3">
        <f t="shared" si="5"/>
        <v>-55.8</v>
      </c>
    </row>
    <row r="8" spans="1:33" x14ac:dyDescent="0.45">
      <c r="A8" s="28">
        <v>42768</v>
      </c>
      <c r="B8" s="27" t="s">
        <v>137</v>
      </c>
      <c r="C8" s="27" t="s">
        <v>33</v>
      </c>
      <c r="D8" s="27"/>
      <c r="E8" s="29" t="str">
        <f t="shared" si="6"/>
        <v/>
      </c>
      <c r="F8" s="27" t="s">
        <v>32</v>
      </c>
      <c r="G8" s="29" t="s">
        <v>34</v>
      </c>
      <c r="H8" s="29">
        <v>49.8</v>
      </c>
      <c r="I8" s="29">
        <v>50.14</v>
      </c>
      <c r="J8" s="26">
        <v>49.22</v>
      </c>
      <c r="K8" s="29"/>
      <c r="L8" s="29" t="str">
        <f t="shared" si="0"/>
        <v/>
      </c>
      <c r="M8" s="29" t="str">
        <f t="shared" si="1"/>
        <v/>
      </c>
      <c r="N8" s="29" t="str">
        <f t="shared" si="2"/>
        <v/>
      </c>
      <c r="O8" s="29" t="str">
        <f t="shared" si="3"/>
        <v/>
      </c>
      <c r="P8" s="33">
        <f t="shared" si="4"/>
        <v>334.67202141900941</v>
      </c>
      <c r="Q8" s="27">
        <v>3</v>
      </c>
      <c r="R8" s="27"/>
      <c r="T8" t="s">
        <v>15</v>
      </c>
      <c r="V8">
        <f>COUNTIF(C3:C1048576,"BS")</f>
        <v>1</v>
      </c>
      <c r="AG8" s="3">
        <f t="shared" si="5"/>
        <v>49.8</v>
      </c>
    </row>
    <row r="9" spans="1:33" x14ac:dyDescent="0.45">
      <c r="A9" s="28">
        <v>42768</v>
      </c>
      <c r="B9" s="27" t="s">
        <v>138</v>
      </c>
      <c r="C9" s="27" t="s">
        <v>73</v>
      </c>
      <c r="D9" s="27"/>
      <c r="E9" s="29" t="str">
        <f t="shared" si="6"/>
        <v/>
      </c>
      <c r="F9" s="27" t="s">
        <v>32</v>
      </c>
      <c r="G9" s="29" t="s">
        <v>34</v>
      </c>
      <c r="H9" s="29">
        <v>46.9</v>
      </c>
      <c r="I9" s="29">
        <v>47.4</v>
      </c>
      <c r="J9" s="26">
        <v>46.26</v>
      </c>
      <c r="K9" s="29"/>
      <c r="L9" s="29" t="str">
        <f t="shared" si="0"/>
        <v/>
      </c>
      <c r="M9" s="29" t="str">
        <f t="shared" si="1"/>
        <v/>
      </c>
      <c r="N9" s="29" t="str">
        <f t="shared" si="2"/>
        <v/>
      </c>
      <c r="O9" s="29" t="str">
        <f t="shared" si="3"/>
        <v/>
      </c>
      <c r="P9" s="33">
        <f t="shared" si="4"/>
        <v>355.3660270078181</v>
      </c>
      <c r="Q9" s="27">
        <v>3</v>
      </c>
      <c r="R9" s="27"/>
      <c r="T9" t="s">
        <v>16</v>
      </c>
      <c r="V9">
        <f>COUNTIF(C3:C1048576,"SH")</f>
        <v>3</v>
      </c>
      <c r="AG9" s="3">
        <f t="shared" si="5"/>
        <v>46.9</v>
      </c>
    </row>
    <row r="10" spans="1:33" x14ac:dyDescent="0.45">
      <c r="A10" s="28">
        <v>42769</v>
      </c>
      <c r="B10" s="27" t="s">
        <v>140</v>
      </c>
      <c r="C10" s="27" t="s">
        <v>79</v>
      </c>
      <c r="D10" s="27"/>
      <c r="E10" s="29" t="str">
        <f t="shared" si="6"/>
        <v/>
      </c>
      <c r="F10" s="27" t="s">
        <v>32</v>
      </c>
      <c r="G10" s="29" t="s">
        <v>34</v>
      </c>
      <c r="H10" s="29">
        <v>59.64</v>
      </c>
      <c r="I10" s="29">
        <v>60.12</v>
      </c>
      <c r="J10" s="26">
        <v>59.03</v>
      </c>
      <c r="K10" s="29"/>
      <c r="L10" s="29" t="str">
        <f t="shared" si="0"/>
        <v/>
      </c>
      <c r="M10" s="29" t="str">
        <f t="shared" si="1"/>
        <v/>
      </c>
      <c r="N10" s="29" t="str">
        <f t="shared" si="2"/>
        <v/>
      </c>
      <c r="O10" s="29" t="str">
        <f t="shared" si="3"/>
        <v/>
      </c>
      <c r="P10" s="33">
        <f t="shared" si="4"/>
        <v>279.45450480661748</v>
      </c>
      <c r="Q10" s="27">
        <v>3</v>
      </c>
      <c r="R10" s="27"/>
      <c r="T10" t="s">
        <v>17</v>
      </c>
      <c r="V10">
        <f>COUNTIF(C3:C1048576,"DH")</f>
        <v>8</v>
      </c>
      <c r="AG10" s="3">
        <f t="shared" si="5"/>
        <v>59.64</v>
      </c>
    </row>
    <row r="11" spans="1:33" x14ac:dyDescent="0.45">
      <c r="A11" s="28">
        <v>42769</v>
      </c>
      <c r="B11" s="27" t="s">
        <v>141</v>
      </c>
      <c r="C11" s="27" t="s">
        <v>33</v>
      </c>
      <c r="D11" s="27"/>
      <c r="E11" s="29" t="str">
        <f t="shared" si="6"/>
        <v/>
      </c>
      <c r="F11" s="27" t="s">
        <v>32</v>
      </c>
      <c r="G11" s="29" t="s">
        <v>34</v>
      </c>
      <c r="H11" s="29">
        <v>54.129999999999995</v>
      </c>
      <c r="I11" s="29">
        <v>54.43</v>
      </c>
      <c r="J11" s="26">
        <v>53.55</v>
      </c>
      <c r="K11" s="29"/>
      <c r="L11" s="29" t="str">
        <f t="shared" si="0"/>
        <v/>
      </c>
      <c r="M11" s="29" t="str">
        <f t="shared" si="1"/>
        <v/>
      </c>
      <c r="N11" s="29" t="str">
        <f t="shared" si="2"/>
        <v/>
      </c>
      <c r="O11" s="29" t="str">
        <f t="shared" si="3"/>
        <v/>
      </c>
      <c r="P11" s="33">
        <f t="shared" si="4"/>
        <v>307.90073280374412</v>
      </c>
      <c r="Q11" s="27">
        <v>3</v>
      </c>
      <c r="R11" s="27"/>
      <c r="T11" t="s">
        <v>19</v>
      </c>
      <c r="V11">
        <f>COUNTIF(C3:C1048576,"S")</f>
        <v>0</v>
      </c>
      <c r="AG11" s="3">
        <f t="shared" si="5"/>
        <v>54.129999999999995</v>
      </c>
    </row>
    <row r="12" spans="1:33" x14ac:dyDescent="0.45">
      <c r="A12" s="28">
        <v>42769</v>
      </c>
      <c r="B12" s="27" t="s">
        <v>142</v>
      </c>
      <c r="C12" s="27" t="s">
        <v>73</v>
      </c>
      <c r="D12" s="27"/>
      <c r="E12" s="29">
        <f t="shared" si="6"/>
        <v>0.50000000000001421</v>
      </c>
      <c r="F12" s="27" t="s">
        <v>32</v>
      </c>
      <c r="G12" s="29" t="s">
        <v>69</v>
      </c>
      <c r="H12" s="29">
        <v>68.350000000000009</v>
      </c>
      <c r="I12" s="29">
        <v>68.849999999999994</v>
      </c>
      <c r="J12" s="26">
        <v>67.72</v>
      </c>
      <c r="K12" s="29">
        <v>67.849999999999994</v>
      </c>
      <c r="L12" s="29">
        <f t="shared" si="0"/>
        <v>121.92148256523146</v>
      </c>
      <c r="M12" s="29">
        <f t="shared" si="1"/>
        <v>243.84296513046291</v>
      </c>
      <c r="N12" s="29">
        <f t="shared" si="2"/>
        <v>365.76444769569434</v>
      </c>
      <c r="O12" s="29">
        <f t="shared" si="3"/>
        <v>487.68593026092583</v>
      </c>
      <c r="P12" s="33">
        <f t="shared" si="4"/>
        <v>243.84296513045598</v>
      </c>
      <c r="Q12" s="27">
        <v>3</v>
      </c>
      <c r="R12" s="27"/>
      <c r="AG12" s="3">
        <f t="shared" si="5"/>
        <v>0.50000000000001421</v>
      </c>
    </row>
    <row r="13" spans="1:33" x14ac:dyDescent="0.45">
      <c r="A13" s="28">
        <v>42772</v>
      </c>
      <c r="B13" s="27" t="s">
        <v>80</v>
      </c>
      <c r="C13" s="27" t="s">
        <v>73</v>
      </c>
      <c r="D13" s="27"/>
      <c r="E13" s="29">
        <f t="shared" si="6"/>
        <v>0</v>
      </c>
      <c r="F13" s="27" t="s">
        <v>32</v>
      </c>
      <c r="G13" s="29" t="s">
        <v>69</v>
      </c>
      <c r="H13" s="29">
        <v>42.44</v>
      </c>
      <c r="I13" s="29">
        <v>42.73</v>
      </c>
      <c r="J13" s="26">
        <v>42.02</v>
      </c>
      <c r="K13" s="29">
        <v>42.44</v>
      </c>
      <c r="L13" s="29">
        <f t="shared" si="0"/>
        <v>0</v>
      </c>
      <c r="M13" s="29">
        <f t="shared" si="1"/>
        <v>0</v>
      </c>
      <c r="N13" s="29">
        <f t="shared" si="2"/>
        <v>0</v>
      </c>
      <c r="O13" s="29">
        <f t="shared" si="3"/>
        <v>0</v>
      </c>
      <c r="P13" s="33">
        <f t="shared" si="4"/>
        <v>392.71127866792341</v>
      </c>
      <c r="Q13" s="27">
        <v>3</v>
      </c>
      <c r="R13" s="27"/>
      <c r="T13" s="24" t="s">
        <v>31</v>
      </c>
      <c r="V13">
        <f>SUM(V4:V12)</f>
        <v>70</v>
      </c>
      <c r="AG13" s="3">
        <f t="shared" si="5"/>
        <v>0</v>
      </c>
    </row>
    <row r="14" spans="1:33" x14ac:dyDescent="0.45">
      <c r="A14" s="28">
        <v>42772</v>
      </c>
      <c r="B14" s="27" t="s">
        <v>124</v>
      </c>
      <c r="C14" s="27" t="s">
        <v>139</v>
      </c>
      <c r="D14" s="27"/>
      <c r="E14" s="29">
        <f t="shared" si="6"/>
        <v>-0.21999999999999886</v>
      </c>
      <c r="F14" s="27" t="s">
        <v>32</v>
      </c>
      <c r="G14" s="29" t="s">
        <v>69</v>
      </c>
      <c r="H14" s="29">
        <v>48.11</v>
      </c>
      <c r="I14" s="29">
        <v>48.4</v>
      </c>
      <c r="J14" s="26">
        <v>47.69</v>
      </c>
      <c r="K14" s="29">
        <v>48.33</v>
      </c>
      <c r="L14" s="29">
        <f t="shared" si="0"/>
        <v>-76.214231275548698</v>
      </c>
      <c r="M14" s="29">
        <f t="shared" si="1"/>
        <v>-152.4284625510974</v>
      </c>
      <c r="N14" s="29">
        <f t="shared" si="2"/>
        <v>-228.64269382664611</v>
      </c>
      <c r="O14" s="29">
        <f t="shared" si="3"/>
        <v>-304.85692510219479</v>
      </c>
      <c r="P14" s="33">
        <f t="shared" si="4"/>
        <v>346.42832397976861</v>
      </c>
      <c r="Q14" s="27">
        <v>3</v>
      </c>
      <c r="R14" s="27"/>
      <c r="AG14" s="3">
        <f t="shared" si="5"/>
        <v>-0.21999999999999886</v>
      </c>
    </row>
    <row r="15" spans="1:33" x14ac:dyDescent="0.45">
      <c r="A15" s="28">
        <v>42772</v>
      </c>
      <c r="B15" s="27" t="s">
        <v>143</v>
      </c>
      <c r="C15" s="27" t="s">
        <v>73</v>
      </c>
      <c r="D15" s="27"/>
      <c r="E15" s="29">
        <f t="shared" si="6"/>
        <v>-0.37999999999999545</v>
      </c>
      <c r="F15" s="27" t="s">
        <v>32</v>
      </c>
      <c r="G15" s="29" t="s">
        <v>69</v>
      </c>
      <c r="H15" s="29">
        <v>90.51</v>
      </c>
      <c r="I15" s="29">
        <v>90.89</v>
      </c>
      <c r="J15" s="26">
        <v>89.9</v>
      </c>
      <c r="K15" s="29">
        <v>90.89</v>
      </c>
      <c r="L15" s="29">
        <f t="shared" si="0"/>
        <v>-69.973851876403245</v>
      </c>
      <c r="M15" s="29">
        <f t="shared" si="1"/>
        <v>-139.94770375280649</v>
      </c>
      <c r="N15" s="29">
        <f t="shared" si="2"/>
        <v>-209.92155562920973</v>
      </c>
      <c r="O15" s="29">
        <f t="shared" si="3"/>
        <v>-279.89540750561298</v>
      </c>
      <c r="P15" s="33">
        <f t="shared" si="4"/>
        <v>184.14171546422128</v>
      </c>
      <c r="Q15" s="27">
        <v>3</v>
      </c>
      <c r="R15" s="27"/>
      <c r="AG15" s="3">
        <f t="shared" si="5"/>
        <v>-0.37999999999999545</v>
      </c>
    </row>
    <row r="16" spans="1:33" x14ac:dyDescent="0.45">
      <c r="A16" s="28">
        <v>42773</v>
      </c>
      <c r="B16" s="27" t="s">
        <v>144</v>
      </c>
      <c r="C16" s="27" t="s">
        <v>79</v>
      </c>
      <c r="D16" s="27"/>
      <c r="E16" s="29">
        <f t="shared" si="6"/>
        <v>-0.44000000000001194</v>
      </c>
      <c r="F16" s="27" t="s">
        <v>32</v>
      </c>
      <c r="G16" s="29" t="s">
        <v>69</v>
      </c>
      <c r="H16" s="29">
        <v>82.49</v>
      </c>
      <c r="I16" s="29">
        <v>82.93</v>
      </c>
      <c r="J16" s="26">
        <v>81.739999999999995</v>
      </c>
      <c r="K16" s="29">
        <v>82.93</v>
      </c>
      <c r="L16" s="29">
        <f t="shared" si="0"/>
        <v>-66.674748454359914</v>
      </c>
      <c r="M16" s="29">
        <f t="shared" si="1"/>
        <v>-133.34949690871983</v>
      </c>
      <c r="N16" s="29">
        <f t="shared" si="2"/>
        <v>-200.02424536307973</v>
      </c>
      <c r="O16" s="29">
        <f t="shared" si="3"/>
        <v>-266.69899381743966</v>
      </c>
      <c r="P16" s="33">
        <f t="shared" si="4"/>
        <v>151.53351921445025</v>
      </c>
      <c r="Q16" s="27">
        <v>4</v>
      </c>
      <c r="R16" s="27"/>
      <c r="AG16" s="3">
        <f t="shared" si="5"/>
        <v>-0.44000000000001194</v>
      </c>
    </row>
    <row r="17" spans="1:33" x14ac:dyDescent="0.45">
      <c r="A17" s="28">
        <v>42773</v>
      </c>
      <c r="B17" s="27" t="s">
        <v>129</v>
      </c>
      <c r="C17" s="27" t="s">
        <v>79</v>
      </c>
      <c r="D17" s="27"/>
      <c r="E17" s="29">
        <f t="shared" si="6"/>
        <v>0.47999999999999687</v>
      </c>
      <c r="F17" s="27" t="s">
        <v>32</v>
      </c>
      <c r="G17" s="29" t="s">
        <v>69</v>
      </c>
      <c r="H17" s="29">
        <v>49.18</v>
      </c>
      <c r="I17" s="29">
        <v>49.4</v>
      </c>
      <c r="J17" s="26">
        <v>48.7</v>
      </c>
      <c r="K17" s="29">
        <v>48.7</v>
      </c>
      <c r="L17" s="29">
        <f t="shared" si="0"/>
        <v>122.0008133387548</v>
      </c>
      <c r="M17" s="29">
        <f t="shared" si="1"/>
        <v>244.00162667750959</v>
      </c>
      <c r="N17" s="29">
        <f t="shared" si="2"/>
        <v>366.00244001626436</v>
      </c>
      <c r="O17" s="29">
        <f t="shared" si="3"/>
        <v>488.00325335501918</v>
      </c>
      <c r="P17" s="33">
        <f t="shared" si="4"/>
        <v>254.16836112240748</v>
      </c>
      <c r="Q17" s="27">
        <v>4</v>
      </c>
      <c r="R17" s="27"/>
      <c r="AG17" s="3">
        <f t="shared" si="5"/>
        <v>0.47999999999999687</v>
      </c>
    </row>
    <row r="18" spans="1:33" x14ac:dyDescent="0.45">
      <c r="A18" s="28">
        <v>42773</v>
      </c>
      <c r="B18" s="27" t="s">
        <v>145</v>
      </c>
      <c r="C18" s="27" t="s">
        <v>73</v>
      </c>
      <c r="D18" s="27"/>
      <c r="E18" s="29">
        <f t="shared" si="6"/>
        <v>-0.35999999999999943</v>
      </c>
      <c r="F18" s="27" t="s">
        <v>32</v>
      </c>
      <c r="G18" s="29" t="s">
        <v>69</v>
      </c>
      <c r="H18" s="29">
        <v>33.700000000000003</v>
      </c>
      <c r="I18" s="29">
        <v>34.06</v>
      </c>
      <c r="J18" s="26">
        <v>33.090000000000003</v>
      </c>
      <c r="K18" s="29">
        <v>34.06</v>
      </c>
      <c r="L18" s="29">
        <f t="shared" si="0"/>
        <v>-133.53115727002944</v>
      </c>
      <c r="M18" s="29">
        <f t="shared" si="1"/>
        <v>-267.06231454005888</v>
      </c>
      <c r="N18" s="29">
        <f t="shared" si="2"/>
        <v>-400.59347181008832</v>
      </c>
      <c r="O18" s="29">
        <f t="shared" si="3"/>
        <v>-534.12462908011776</v>
      </c>
      <c r="P18" s="33">
        <f t="shared" si="4"/>
        <v>370.91988130563794</v>
      </c>
      <c r="Q18" s="27">
        <v>4</v>
      </c>
      <c r="R18" s="27"/>
      <c r="AG18" s="3">
        <f t="shared" si="5"/>
        <v>-0.35999999999999943</v>
      </c>
    </row>
    <row r="19" spans="1:33" x14ac:dyDescent="0.45">
      <c r="A19" s="28">
        <v>42773</v>
      </c>
      <c r="B19" s="27" t="s">
        <v>93</v>
      </c>
      <c r="C19" s="27" t="s">
        <v>33</v>
      </c>
      <c r="D19" s="27"/>
      <c r="E19" s="29" t="str">
        <f t="shared" si="6"/>
        <v/>
      </c>
      <c r="F19" s="27" t="s">
        <v>32</v>
      </c>
      <c r="G19" s="29" t="s">
        <v>34</v>
      </c>
      <c r="H19" s="29">
        <v>46.57</v>
      </c>
      <c r="I19" s="29">
        <v>46.97</v>
      </c>
      <c r="J19" s="26">
        <v>45.97</v>
      </c>
      <c r="K19" s="29"/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tr">
        <f t="shared" si="3"/>
        <v/>
      </c>
      <c r="P19" s="33">
        <f t="shared" si="4"/>
        <v>268.41314150740823</v>
      </c>
      <c r="Q19" s="27">
        <v>4</v>
      </c>
      <c r="R19" s="27"/>
      <c r="T19" s="68" t="s">
        <v>28</v>
      </c>
      <c r="U19" s="68"/>
      <c r="V19" s="68"/>
      <c r="AG19" s="3">
        <f t="shared" si="5"/>
        <v>46.57</v>
      </c>
    </row>
    <row r="20" spans="1:33" x14ac:dyDescent="0.45">
      <c r="A20" s="28">
        <v>42773</v>
      </c>
      <c r="B20" s="27" t="s">
        <v>145</v>
      </c>
      <c r="C20" s="27" t="s">
        <v>73</v>
      </c>
      <c r="D20" s="27"/>
      <c r="E20" s="29">
        <f t="shared" ref="E20" si="18">IF(G20="Y",AG20,"")</f>
        <v>0.60999999999999943</v>
      </c>
      <c r="F20" s="27" t="s">
        <v>32</v>
      </c>
      <c r="G20" s="29" t="s">
        <v>69</v>
      </c>
      <c r="H20" s="29">
        <v>33.700000000000003</v>
      </c>
      <c r="I20" s="29">
        <v>34.06</v>
      </c>
      <c r="J20" s="26">
        <v>33.090000000000003</v>
      </c>
      <c r="K20" s="29">
        <v>33.090000000000003</v>
      </c>
      <c r="L20" s="29">
        <f t="shared" ref="L20" si="19">IF(G20="Y", (P20*E20),(""))</f>
        <v>226.26112759643894</v>
      </c>
      <c r="M20" s="29">
        <f t="shared" ref="M20" si="20">IF(G20="Y", (L20*2),(""))</f>
        <v>452.52225519287788</v>
      </c>
      <c r="N20" s="29">
        <f t="shared" ref="N20" si="21">IF(G20="Y", (L20*3),(""))</f>
        <v>678.78338278931687</v>
      </c>
      <c r="O20" s="29">
        <f t="shared" ref="O20" si="22">IF(G20="Y", (L20*4),(""))</f>
        <v>905.04451038575576</v>
      </c>
      <c r="P20" s="33">
        <f t="shared" ref="P20" si="23">IF(Q20&gt;0,((AcctSize/Q20)/H20),(""))</f>
        <v>370.91988130563794</v>
      </c>
      <c r="Q20" s="27">
        <v>4</v>
      </c>
      <c r="R20" s="27"/>
      <c r="T20" t="s">
        <v>11</v>
      </c>
      <c r="V20">
        <f>COUNTIFS(C3:C1048576,"FB",G3:G1048576,"Y")+COUNTIFS(D3:D1048576,"FB",G3:G1048576,"Y")</f>
        <v>13</v>
      </c>
      <c r="AG20" s="3">
        <f t="shared" si="5"/>
        <v>0.60999999999999943</v>
      </c>
    </row>
    <row r="21" spans="1:33" x14ac:dyDescent="0.45">
      <c r="A21" s="28">
        <v>42774</v>
      </c>
      <c r="B21" s="27" t="s">
        <v>146</v>
      </c>
      <c r="C21" s="27" t="s">
        <v>73</v>
      </c>
      <c r="D21" s="27"/>
      <c r="E21" s="29">
        <f t="shared" si="6"/>
        <v>-1.9999999999996021E-2</v>
      </c>
      <c r="F21" s="27" t="s">
        <v>32</v>
      </c>
      <c r="G21" s="29" t="s">
        <v>69</v>
      </c>
      <c r="H21" s="29">
        <v>77.97</v>
      </c>
      <c r="I21" s="29">
        <v>78.25</v>
      </c>
      <c r="J21" s="26">
        <v>77.44</v>
      </c>
      <c r="K21" s="29">
        <v>77.989999999999995</v>
      </c>
      <c r="L21" s="29">
        <f t="shared" si="0"/>
        <v>-2.565089136846995</v>
      </c>
      <c r="M21" s="29">
        <f t="shared" si="1"/>
        <v>-5.13017827369399</v>
      </c>
      <c r="N21" s="29">
        <f t="shared" si="2"/>
        <v>-7.6952674105409855</v>
      </c>
      <c r="O21" s="29">
        <f t="shared" si="3"/>
        <v>-10.26035654738798</v>
      </c>
      <c r="P21" s="33">
        <f t="shared" si="4"/>
        <v>128.25445684237528</v>
      </c>
      <c r="Q21" s="27">
        <v>5</v>
      </c>
      <c r="R21" s="27"/>
      <c r="T21" t="s">
        <v>12</v>
      </c>
      <c r="V21">
        <f>COUNTIFS(C3:C1048576,"IF",G3:G1048576,"Y")+COUNTIFS(D3:D1048576,"IF",G3:G1048576,"Y")</f>
        <v>19</v>
      </c>
      <c r="AG21" s="3">
        <f t="shared" si="5"/>
        <v>-1.9999999999996021E-2</v>
      </c>
    </row>
    <row r="22" spans="1:33" x14ac:dyDescent="0.45">
      <c r="A22" s="28">
        <v>42774</v>
      </c>
      <c r="B22" s="27" t="s">
        <v>147</v>
      </c>
      <c r="C22" s="27" t="s">
        <v>73</v>
      </c>
      <c r="D22" s="27"/>
      <c r="E22" s="29">
        <f t="shared" ref="E22" si="24">IF(G22="Y",AG22,"")</f>
        <v>-0.39000000000000057</v>
      </c>
      <c r="F22" s="27" t="s">
        <v>32</v>
      </c>
      <c r="G22" s="29" t="s">
        <v>69</v>
      </c>
      <c r="H22" s="29">
        <v>79.63</v>
      </c>
      <c r="I22" s="29">
        <v>80.02</v>
      </c>
      <c r="J22" s="26">
        <v>79.02</v>
      </c>
      <c r="K22" s="29">
        <v>80.02</v>
      </c>
      <c r="L22" s="29">
        <f t="shared" ref="L22" si="25">IF(G22="Y", (P22*E22),(""))</f>
        <v>-48.976516388295941</v>
      </c>
      <c r="M22" s="29">
        <f t="shared" ref="M22" si="26">IF(G22="Y", (L22*2),(""))</f>
        <v>-97.953032776591883</v>
      </c>
      <c r="N22" s="29">
        <f t="shared" ref="N22" si="27">IF(G22="Y", (L22*3),(""))</f>
        <v>-146.92954916488782</v>
      </c>
      <c r="O22" s="29">
        <f t="shared" ref="O22" si="28">IF(G22="Y", (L22*4),(""))</f>
        <v>-195.90606555318377</v>
      </c>
      <c r="P22" s="33">
        <f t="shared" ref="P22" si="29">IF(Q22&gt;0,((AcctSize/Q22)/H22),(""))</f>
        <v>125.58081125204069</v>
      </c>
      <c r="Q22" s="27">
        <v>5</v>
      </c>
      <c r="R22" s="27"/>
      <c r="T22" t="s">
        <v>13</v>
      </c>
      <c r="V22">
        <f>COUNTIFS(C3:C1048576,"LD",G3:G1048576,"Y")+COUNTIFS(D3:D1048576,"LD",G3:G1048576,"Y")</f>
        <v>0</v>
      </c>
      <c r="AG22" s="3">
        <f t="shared" si="5"/>
        <v>-0.39000000000000057</v>
      </c>
    </row>
    <row r="23" spans="1:33" x14ac:dyDescent="0.45">
      <c r="A23" s="28">
        <v>42774</v>
      </c>
      <c r="B23" s="27" t="s">
        <v>148</v>
      </c>
      <c r="C23" s="27" t="s">
        <v>139</v>
      </c>
      <c r="D23" s="27"/>
      <c r="E23" s="29" t="str">
        <f t="shared" si="6"/>
        <v/>
      </c>
      <c r="F23" s="27" t="s">
        <v>32</v>
      </c>
      <c r="G23" s="29" t="s">
        <v>34</v>
      </c>
      <c r="H23" s="29">
        <v>73.760000000000005</v>
      </c>
      <c r="I23" s="29">
        <v>74.13</v>
      </c>
      <c r="J23" s="26">
        <v>73.08</v>
      </c>
      <c r="K23" s="29"/>
      <c r="L23" s="29" t="str">
        <f t="shared" si="0"/>
        <v/>
      </c>
      <c r="M23" s="29" t="str">
        <f t="shared" si="1"/>
        <v/>
      </c>
      <c r="N23" s="29" t="str">
        <f t="shared" si="2"/>
        <v/>
      </c>
      <c r="O23" s="29" t="str">
        <f t="shared" si="3"/>
        <v/>
      </c>
      <c r="P23" s="33">
        <f t="shared" si="4"/>
        <v>135.57483731019522</v>
      </c>
      <c r="Q23" s="27">
        <v>5</v>
      </c>
      <c r="R23" s="27"/>
      <c r="T23" t="s">
        <v>14</v>
      </c>
      <c r="V23">
        <f>COUNTIFS(C3:C1048576,"32",G3:G1048576,"Y")+COUNTIFS(D3:D1048576,"32",G3:G1048576,"Y")</f>
        <v>1</v>
      </c>
      <c r="AG23" s="3">
        <f t="shared" si="5"/>
        <v>73.760000000000005</v>
      </c>
    </row>
    <row r="24" spans="1:33" x14ac:dyDescent="0.45">
      <c r="A24" s="28">
        <v>42774</v>
      </c>
      <c r="B24" s="27" t="s">
        <v>149</v>
      </c>
      <c r="C24" s="27" t="s">
        <v>33</v>
      </c>
      <c r="D24" s="27"/>
      <c r="E24" s="29">
        <f t="shared" si="6"/>
        <v>-0.3300000000000054</v>
      </c>
      <c r="F24" s="27" t="s">
        <v>32</v>
      </c>
      <c r="G24" s="29" t="s">
        <v>69</v>
      </c>
      <c r="H24" s="29">
        <v>40.299999999999997</v>
      </c>
      <c r="I24" s="29">
        <v>40.630000000000003</v>
      </c>
      <c r="J24" s="26">
        <v>39.75</v>
      </c>
      <c r="K24" s="29">
        <v>40.630000000000003</v>
      </c>
      <c r="L24" s="29">
        <f t="shared" si="0"/>
        <v>-81.885856079405812</v>
      </c>
      <c r="M24" s="29">
        <f t="shared" si="1"/>
        <v>-163.77171215881162</v>
      </c>
      <c r="N24" s="29">
        <f t="shared" si="2"/>
        <v>-245.65756823821744</v>
      </c>
      <c r="O24" s="29">
        <f t="shared" si="3"/>
        <v>-327.54342431762325</v>
      </c>
      <c r="P24" s="33">
        <f t="shared" si="4"/>
        <v>248.1389578163772</v>
      </c>
      <c r="Q24" s="27">
        <v>5</v>
      </c>
      <c r="R24" s="27"/>
      <c r="T24" t="s">
        <v>15</v>
      </c>
      <c r="V24">
        <f>COUNTIFS(C3:C1048576,"BS",G3:G1048576,"Y")+COUNTIFS(D3:D1048576,"BS",G3:G1048576,"Y")</f>
        <v>0</v>
      </c>
      <c r="AG24" s="3">
        <f t="shared" si="5"/>
        <v>-0.3300000000000054</v>
      </c>
    </row>
    <row r="25" spans="1:33" x14ac:dyDescent="0.45">
      <c r="A25" s="28">
        <v>42774</v>
      </c>
      <c r="B25" s="27" t="s">
        <v>150</v>
      </c>
      <c r="C25" s="27" t="s">
        <v>33</v>
      </c>
      <c r="D25" s="27"/>
      <c r="E25" s="29">
        <f t="shared" si="6"/>
        <v>-0.37000000000000455</v>
      </c>
      <c r="F25" s="27" t="s">
        <v>32</v>
      </c>
      <c r="G25" s="29" t="s">
        <v>69</v>
      </c>
      <c r="H25" s="29">
        <v>48.08</v>
      </c>
      <c r="I25" s="29">
        <v>48.45</v>
      </c>
      <c r="J25" s="26">
        <v>47.6</v>
      </c>
      <c r="K25" s="29">
        <v>48.45</v>
      </c>
      <c r="L25" s="29">
        <f t="shared" si="0"/>
        <v>-76.955074875208936</v>
      </c>
      <c r="M25" s="29">
        <f t="shared" si="1"/>
        <v>-153.91014975041787</v>
      </c>
      <c r="N25" s="29">
        <f t="shared" si="2"/>
        <v>-230.86522462562681</v>
      </c>
      <c r="O25" s="29">
        <f t="shared" si="3"/>
        <v>-307.82029950083574</v>
      </c>
      <c r="P25" s="33">
        <f t="shared" si="4"/>
        <v>207.9866888519135</v>
      </c>
      <c r="Q25" s="27">
        <v>5</v>
      </c>
      <c r="R25" s="27"/>
      <c r="T25" t="s">
        <v>16</v>
      </c>
      <c r="V25">
        <f>COUNTIFS(C3:C1048576,"SH",G3:G1048576,"Y")+COUNTIFS(D3:D1048576,"SH",G3:G1048576,"Y")</f>
        <v>1</v>
      </c>
      <c r="AG25" s="3">
        <f t="shared" si="5"/>
        <v>-0.37000000000000455</v>
      </c>
    </row>
    <row r="26" spans="1:33" x14ac:dyDescent="0.45">
      <c r="A26" s="28">
        <v>42775</v>
      </c>
      <c r="B26" s="27" t="s">
        <v>151</v>
      </c>
      <c r="C26" s="27" t="s">
        <v>33</v>
      </c>
      <c r="D26" s="27"/>
      <c r="E26" s="29" t="str">
        <f t="shared" si="6"/>
        <v/>
      </c>
      <c r="F26" s="27" t="s">
        <v>61</v>
      </c>
      <c r="G26" s="29" t="s">
        <v>34</v>
      </c>
      <c r="H26" s="29">
        <v>75.22999999999999</v>
      </c>
      <c r="I26" s="29">
        <v>74.8</v>
      </c>
      <c r="J26" s="26">
        <v>75.930000000000007</v>
      </c>
      <c r="K26" s="29"/>
      <c r="L26" s="29" t="str">
        <f t="shared" ref="L26:L53" si="30">IF(G26="Y", (P26*E26),(""))</f>
        <v/>
      </c>
      <c r="M26" s="29" t="str">
        <f t="shared" ref="M26:M53" si="31">IF(G26="Y", (L26*2),(""))</f>
        <v/>
      </c>
      <c r="N26" s="29" t="str">
        <f t="shared" ref="N26:N53" si="32">IF(G26="Y", (L26*3),(""))</f>
        <v/>
      </c>
      <c r="O26" s="29" t="str">
        <f t="shared" ref="O26:O53" si="33">IF(G26="Y", (L26*4),(""))</f>
        <v/>
      </c>
      <c r="P26" s="33">
        <f t="shared" si="4"/>
        <v>332.31423634188491</v>
      </c>
      <c r="Q26" s="27">
        <v>2</v>
      </c>
      <c r="R26" s="27"/>
      <c r="T26" t="s">
        <v>17</v>
      </c>
      <c r="V26">
        <f>COUNTIFS(C3:C1048576,"DH",G3:G1048576,"Y")+COUNTIFS(D3:D1048576,"DH",G3:G1048576,"Y")</f>
        <v>5</v>
      </c>
      <c r="AG26" s="3">
        <f t="shared" si="5"/>
        <v>-75.22999999999999</v>
      </c>
    </row>
    <row r="27" spans="1:33" x14ac:dyDescent="0.45">
      <c r="A27" s="28">
        <v>42775</v>
      </c>
      <c r="B27" s="27" t="s">
        <v>152</v>
      </c>
      <c r="C27" s="27" t="s">
        <v>33</v>
      </c>
      <c r="D27" s="27"/>
      <c r="E27" s="29" t="str">
        <f t="shared" si="6"/>
        <v/>
      </c>
      <c r="F27" s="27" t="s">
        <v>32</v>
      </c>
      <c r="G27" s="29" t="s">
        <v>34</v>
      </c>
      <c r="H27" s="29">
        <v>56.89</v>
      </c>
      <c r="I27" s="29">
        <v>57.17</v>
      </c>
      <c r="J27" s="26">
        <v>56.4</v>
      </c>
      <c r="K27" s="29"/>
      <c r="L27" s="29" t="str">
        <f t="shared" si="30"/>
        <v/>
      </c>
      <c r="M27" s="29" t="str">
        <f t="shared" si="31"/>
        <v/>
      </c>
      <c r="N27" s="29" t="str">
        <f t="shared" si="32"/>
        <v/>
      </c>
      <c r="O27" s="29" t="str">
        <f t="shared" si="33"/>
        <v/>
      </c>
      <c r="P27" s="33">
        <f t="shared" si="4"/>
        <v>439.44454209878711</v>
      </c>
      <c r="Q27" s="27">
        <v>2</v>
      </c>
      <c r="R27" s="27"/>
      <c r="T27" t="s">
        <v>19</v>
      </c>
      <c r="V27">
        <f>COUNTIFS(C3:C1048576,"S",G3:G1048576,"Y")+COUNTIFS(D3:D1048576,"S",G3:G1048576,"Y")</f>
        <v>0</v>
      </c>
      <c r="AG27" s="3">
        <f t="shared" si="5"/>
        <v>56.89</v>
      </c>
    </row>
    <row r="28" spans="1:33" x14ac:dyDescent="0.45">
      <c r="A28" s="28">
        <v>42776</v>
      </c>
      <c r="B28" s="27" t="s">
        <v>153</v>
      </c>
      <c r="C28" s="27" t="s">
        <v>33</v>
      </c>
      <c r="D28" s="27"/>
      <c r="E28" s="29">
        <f t="shared" si="6"/>
        <v>0.10999999999999943</v>
      </c>
      <c r="F28" s="27" t="s">
        <v>61</v>
      </c>
      <c r="G28" s="29" t="s">
        <v>69</v>
      </c>
      <c r="H28" s="29">
        <v>46.19</v>
      </c>
      <c r="I28" s="29">
        <v>45.93</v>
      </c>
      <c r="J28" s="26">
        <v>46.7</v>
      </c>
      <c r="K28" s="29">
        <v>46.3</v>
      </c>
      <c r="L28" s="29">
        <f t="shared" si="30"/>
        <v>23.814678501840103</v>
      </c>
      <c r="M28" s="29">
        <f t="shared" si="31"/>
        <v>47.629357003680205</v>
      </c>
      <c r="N28" s="29">
        <f t="shared" si="32"/>
        <v>71.444035505520304</v>
      </c>
      <c r="O28" s="29">
        <f t="shared" si="33"/>
        <v>95.25871400736041</v>
      </c>
      <c r="P28" s="33">
        <f t="shared" si="4"/>
        <v>216.4970772894566</v>
      </c>
      <c r="Q28" s="27">
        <v>5</v>
      </c>
      <c r="R28" s="27"/>
      <c r="AG28" s="3">
        <f t="shared" si="5"/>
        <v>0.10999999999999943</v>
      </c>
    </row>
    <row r="29" spans="1:33" x14ac:dyDescent="0.45">
      <c r="A29" s="28">
        <v>42776</v>
      </c>
      <c r="B29" s="27" t="s">
        <v>154</v>
      </c>
      <c r="C29" s="27" t="s">
        <v>33</v>
      </c>
      <c r="D29" s="27"/>
      <c r="E29" s="29" t="str">
        <f t="shared" si="6"/>
        <v/>
      </c>
      <c r="F29" s="27" t="s">
        <v>61</v>
      </c>
      <c r="G29" s="29" t="s">
        <v>34</v>
      </c>
      <c r="H29" s="29">
        <v>53.51</v>
      </c>
      <c r="I29" s="29">
        <v>53.21</v>
      </c>
      <c r="J29" s="26">
        <v>54.09</v>
      </c>
      <c r="K29" s="29"/>
      <c r="L29" s="29" t="str">
        <f t="shared" si="30"/>
        <v/>
      </c>
      <c r="M29" s="29" t="str">
        <f t="shared" si="31"/>
        <v/>
      </c>
      <c r="N29" s="29" t="str">
        <f t="shared" si="32"/>
        <v/>
      </c>
      <c r="O29" s="29" t="str">
        <f t="shared" si="33"/>
        <v/>
      </c>
      <c r="P29" s="33">
        <f t="shared" si="4"/>
        <v>186.88095683049897</v>
      </c>
      <c r="Q29" s="27">
        <v>5</v>
      </c>
      <c r="R29" s="27"/>
      <c r="T29" s="24" t="s">
        <v>30</v>
      </c>
      <c r="V29">
        <f>SUM(V20:V28)</f>
        <v>39</v>
      </c>
      <c r="AG29" s="3">
        <f t="shared" si="5"/>
        <v>-53.51</v>
      </c>
    </row>
    <row r="30" spans="1:33" x14ac:dyDescent="0.45">
      <c r="A30" s="28">
        <v>42776</v>
      </c>
      <c r="B30" s="27" t="s">
        <v>155</v>
      </c>
      <c r="C30" s="27" t="s">
        <v>73</v>
      </c>
      <c r="D30" s="27"/>
      <c r="E30" s="29" t="str">
        <f t="shared" si="6"/>
        <v/>
      </c>
      <c r="F30" s="27" t="s">
        <v>32</v>
      </c>
      <c r="G30" s="29" t="s">
        <v>34</v>
      </c>
      <c r="H30" s="29">
        <v>37.36</v>
      </c>
      <c r="I30" s="29">
        <v>37.67</v>
      </c>
      <c r="J30" s="26">
        <v>36.97</v>
      </c>
      <c r="K30" s="29"/>
      <c r="L30" s="29" t="str">
        <f t="shared" si="30"/>
        <v/>
      </c>
      <c r="M30" s="29" t="str">
        <f t="shared" si="31"/>
        <v/>
      </c>
      <c r="N30" s="29" t="str">
        <f t="shared" si="32"/>
        <v/>
      </c>
      <c r="O30" s="29" t="str">
        <f t="shared" si="33"/>
        <v/>
      </c>
      <c r="P30" s="33">
        <f t="shared" si="4"/>
        <v>267.66595289079231</v>
      </c>
      <c r="Q30" s="27">
        <v>5</v>
      </c>
      <c r="R30" s="27"/>
      <c r="AG30" s="3">
        <f t="shared" si="5"/>
        <v>37.36</v>
      </c>
    </row>
    <row r="31" spans="1:33" x14ac:dyDescent="0.45">
      <c r="A31" s="28">
        <v>42776</v>
      </c>
      <c r="B31" s="27" t="s">
        <v>156</v>
      </c>
      <c r="C31" s="27" t="s">
        <v>33</v>
      </c>
      <c r="D31" s="27" t="s">
        <v>158</v>
      </c>
      <c r="E31" s="29">
        <f t="shared" si="6"/>
        <v>0.43999999999999773</v>
      </c>
      <c r="F31" s="27" t="s">
        <v>61</v>
      </c>
      <c r="G31" s="29" t="s">
        <v>69</v>
      </c>
      <c r="H31" s="29">
        <v>75.39</v>
      </c>
      <c r="I31" s="29">
        <v>75.010000000000005</v>
      </c>
      <c r="J31" s="26">
        <v>75.83</v>
      </c>
      <c r="K31" s="29">
        <v>75.83</v>
      </c>
      <c r="L31" s="29">
        <f t="shared" si="30"/>
        <v>58.363178140336615</v>
      </c>
      <c r="M31" s="29">
        <f t="shared" si="31"/>
        <v>116.72635628067323</v>
      </c>
      <c r="N31" s="29">
        <f t="shared" si="32"/>
        <v>175.08953442100983</v>
      </c>
      <c r="O31" s="29">
        <f t="shared" si="33"/>
        <v>233.45271256134646</v>
      </c>
      <c r="P31" s="33">
        <f t="shared" si="4"/>
        <v>132.6435866825839</v>
      </c>
      <c r="Q31" s="27">
        <v>5</v>
      </c>
      <c r="R31" s="27"/>
      <c r="AG31" s="3">
        <f t="shared" si="5"/>
        <v>0.43999999999999773</v>
      </c>
    </row>
    <row r="32" spans="1:33" x14ac:dyDescent="0.45">
      <c r="A32" s="28">
        <v>42776</v>
      </c>
      <c r="B32" s="27" t="s">
        <v>157</v>
      </c>
      <c r="C32" s="27" t="s">
        <v>88</v>
      </c>
      <c r="D32" s="27"/>
      <c r="E32" s="29" t="str">
        <f t="shared" ref="E32" si="34">IF(G32="Y",AG32,"")</f>
        <v/>
      </c>
      <c r="F32" s="27" t="s">
        <v>32</v>
      </c>
      <c r="G32" s="29" t="s">
        <v>34</v>
      </c>
      <c r="H32" s="29">
        <v>56.11</v>
      </c>
      <c r="I32" s="29">
        <v>56.44</v>
      </c>
      <c r="J32" s="26">
        <v>55.58</v>
      </c>
      <c r="K32" s="29"/>
      <c r="L32" s="29" t="str">
        <f t="shared" ref="L32" si="35">IF(G32="Y", (P32*E32),(""))</f>
        <v/>
      </c>
      <c r="M32" s="29" t="str">
        <f t="shared" ref="M32" si="36">IF(G32="Y", (L32*2),(""))</f>
        <v/>
      </c>
      <c r="N32" s="29" t="str">
        <f t="shared" ref="N32" si="37">IF(G32="Y", (L32*3),(""))</f>
        <v/>
      </c>
      <c r="O32" s="29" t="str">
        <f t="shared" ref="O32" si="38">IF(G32="Y", (L32*4),(""))</f>
        <v/>
      </c>
      <c r="P32" s="33">
        <f t="shared" ref="P32" si="39">IF(Q32&gt;0,((AcctSize/Q32)/H32),(""))</f>
        <v>178.22135091783997</v>
      </c>
      <c r="Q32" s="27">
        <v>5</v>
      </c>
      <c r="R32" s="27"/>
      <c r="AG32" s="3">
        <f t="shared" si="5"/>
        <v>56.11</v>
      </c>
    </row>
    <row r="33" spans="1:33" x14ac:dyDescent="0.45">
      <c r="A33" s="28">
        <v>42780</v>
      </c>
      <c r="B33" s="27" t="s">
        <v>153</v>
      </c>
      <c r="C33" s="27" t="s">
        <v>73</v>
      </c>
      <c r="D33" s="27"/>
      <c r="E33" s="29">
        <f t="shared" si="6"/>
        <v>0</v>
      </c>
      <c r="F33" s="27" t="s">
        <v>32</v>
      </c>
      <c r="G33" s="29" t="s">
        <v>69</v>
      </c>
      <c r="H33" s="29">
        <v>46.26</v>
      </c>
      <c r="I33" s="29">
        <v>46.56</v>
      </c>
      <c r="J33" s="26">
        <v>45.75</v>
      </c>
      <c r="K33" s="29">
        <v>46.26</v>
      </c>
      <c r="L33" s="29">
        <f t="shared" si="30"/>
        <v>0</v>
      </c>
      <c r="M33" s="29">
        <f t="shared" si="31"/>
        <v>0</v>
      </c>
      <c r="N33" s="29">
        <f t="shared" si="32"/>
        <v>0</v>
      </c>
      <c r="O33" s="29">
        <f t="shared" si="33"/>
        <v>0</v>
      </c>
      <c r="P33" s="33">
        <f t="shared" si="4"/>
        <v>360.28246144977669</v>
      </c>
      <c r="Q33" s="27">
        <v>3</v>
      </c>
      <c r="R33" s="27"/>
      <c r="AG33" s="3">
        <f t="shared" si="5"/>
        <v>0</v>
      </c>
    </row>
    <row r="34" spans="1:33" x14ac:dyDescent="0.45">
      <c r="A34" s="28">
        <v>42780</v>
      </c>
      <c r="B34" s="27" t="s">
        <v>159</v>
      </c>
      <c r="C34" s="27" t="s">
        <v>73</v>
      </c>
      <c r="D34" s="27"/>
      <c r="E34" s="29">
        <f t="shared" si="6"/>
        <v>-0.36999999999999744</v>
      </c>
      <c r="F34" s="27" t="s">
        <v>32</v>
      </c>
      <c r="G34" s="29" t="s">
        <v>69</v>
      </c>
      <c r="H34" s="29">
        <v>31.89</v>
      </c>
      <c r="I34" s="29">
        <v>32.26</v>
      </c>
      <c r="J34" s="26">
        <v>31.21</v>
      </c>
      <c r="K34" s="29">
        <v>32.26</v>
      </c>
      <c r="L34" s="29">
        <f t="shared" si="30"/>
        <v>-193.37305320371979</v>
      </c>
      <c r="M34" s="29">
        <f t="shared" si="31"/>
        <v>-386.74610640743958</v>
      </c>
      <c r="N34" s="29">
        <f t="shared" si="32"/>
        <v>-580.11915961115938</v>
      </c>
      <c r="O34" s="29">
        <f t="shared" si="33"/>
        <v>-773.49221281487917</v>
      </c>
      <c r="P34" s="33">
        <f t="shared" si="4"/>
        <v>522.62987352357061</v>
      </c>
      <c r="Q34" s="27">
        <v>3</v>
      </c>
      <c r="R34" s="27"/>
      <c r="AG34" s="3">
        <f t="shared" si="5"/>
        <v>-0.36999999999999744</v>
      </c>
    </row>
    <row r="35" spans="1:33" x14ac:dyDescent="0.45">
      <c r="A35" s="28">
        <v>42780</v>
      </c>
      <c r="B35" s="27" t="s">
        <v>160</v>
      </c>
      <c r="C35" s="27" t="s">
        <v>73</v>
      </c>
      <c r="D35" s="27"/>
      <c r="E35" s="29">
        <f t="shared" si="6"/>
        <v>-1.0000000000005116E-2</v>
      </c>
      <c r="F35" s="27" t="s">
        <v>32</v>
      </c>
      <c r="G35" s="29" t="s">
        <v>69</v>
      </c>
      <c r="H35" s="29">
        <v>36.51</v>
      </c>
      <c r="I35" s="29">
        <v>36.92</v>
      </c>
      <c r="J35" s="26">
        <v>35.81</v>
      </c>
      <c r="K35" s="29">
        <v>36.520000000000003</v>
      </c>
      <c r="L35" s="29">
        <f t="shared" si="30"/>
        <v>-4.5649593718639263</v>
      </c>
      <c r="M35" s="29">
        <f t="shared" si="31"/>
        <v>-9.1299187437278526</v>
      </c>
      <c r="N35" s="29">
        <f t="shared" si="32"/>
        <v>-13.694878115591779</v>
      </c>
      <c r="O35" s="29">
        <f t="shared" si="33"/>
        <v>-18.259837487455705</v>
      </c>
      <c r="P35" s="33">
        <f t="shared" si="4"/>
        <v>456.4959371861591</v>
      </c>
      <c r="Q35" s="27">
        <v>3</v>
      </c>
      <c r="R35" s="27"/>
      <c r="T35" s="69" t="s">
        <v>18</v>
      </c>
      <c r="U35" s="69"/>
      <c r="V35" s="69"/>
      <c r="AG35" s="3">
        <f t="shared" si="5"/>
        <v>-1.0000000000005116E-2</v>
      </c>
    </row>
    <row r="36" spans="1:33" x14ac:dyDescent="0.45">
      <c r="A36" s="28">
        <v>42781</v>
      </c>
      <c r="B36" s="27" t="s">
        <v>161</v>
      </c>
      <c r="C36" s="27" t="s">
        <v>73</v>
      </c>
      <c r="D36" s="27"/>
      <c r="E36" s="29">
        <f t="shared" si="6"/>
        <v>0</v>
      </c>
      <c r="F36" s="27" t="s">
        <v>32</v>
      </c>
      <c r="G36" s="29" t="s">
        <v>69</v>
      </c>
      <c r="H36" s="29">
        <v>151.04</v>
      </c>
      <c r="I36" s="29">
        <v>151.5</v>
      </c>
      <c r="J36" s="26">
        <v>150.41</v>
      </c>
      <c r="K36" s="29">
        <v>151.04</v>
      </c>
      <c r="L36" s="29">
        <f t="shared" si="30"/>
        <v>0</v>
      </c>
      <c r="M36" s="29">
        <f t="shared" si="31"/>
        <v>0</v>
      </c>
      <c r="N36" s="29">
        <f t="shared" si="32"/>
        <v>0</v>
      </c>
      <c r="O36" s="29">
        <f t="shared" si="33"/>
        <v>0</v>
      </c>
      <c r="P36" s="33">
        <f t="shared" si="4"/>
        <v>331.03813559322037</v>
      </c>
      <c r="Q36" s="27">
        <v>1</v>
      </c>
      <c r="R36" s="27"/>
      <c r="T36" t="s">
        <v>11</v>
      </c>
      <c r="V36" s="2">
        <f>SUMIF(C3:C1048576,"FB",E3:E1048576)+SUMIF(D3:D1048576,"FB",E3:E1048576)</f>
        <v>-0.17000000000000526</v>
      </c>
      <c r="AG36" s="3">
        <f t="shared" si="5"/>
        <v>0</v>
      </c>
    </row>
    <row r="37" spans="1:33" x14ac:dyDescent="0.45">
      <c r="A37" s="28">
        <v>42783</v>
      </c>
      <c r="B37" s="27" t="s">
        <v>162</v>
      </c>
      <c r="C37" s="27" t="s">
        <v>79</v>
      </c>
      <c r="D37" s="27"/>
      <c r="E37" s="29" t="str">
        <f t="shared" si="6"/>
        <v/>
      </c>
      <c r="F37" s="27" t="s">
        <v>32</v>
      </c>
      <c r="G37" s="29" t="s">
        <v>34</v>
      </c>
      <c r="H37" s="29">
        <v>50.46</v>
      </c>
      <c r="I37" s="29">
        <v>50.79</v>
      </c>
      <c r="J37" s="26">
        <v>50.06</v>
      </c>
      <c r="K37" s="29"/>
      <c r="L37" s="29" t="str">
        <f t="shared" si="30"/>
        <v/>
      </c>
      <c r="M37" s="29" t="str">
        <f t="shared" si="31"/>
        <v/>
      </c>
      <c r="N37" s="29" t="str">
        <f t="shared" si="32"/>
        <v/>
      </c>
      <c r="O37" s="29" t="str">
        <f t="shared" si="33"/>
        <v/>
      </c>
      <c r="P37" s="33">
        <f t="shared" si="4"/>
        <v>165.14731140177039</v>
      </c>
      <c r="Q37" s="27">
        <v>6</v>
      </c>
      <c r="R37" s="27"/>
      <c r="T37" t="s">
        <v>12</v>
      </c>
      <c r="V37" s="2">
        <f>SUMIF(C3:C1048576,"IF",E3:E1048576)+SUMIF(D3:D1048576,"IF",E3:E1048576)</f>
        <v>-0.40999999999998948</v>
      </c>
      <c r="AG37" s="3">
        <f t="shared" si="5"/>
        <v>50.46</v>
      </c>
    </row>
    <row r="38" spans="1:33" x14ac:dyDescent="0.45">
      <c r="A38" s="28">
        <v>42783</v>
      </c>
      <c r="B38" s="27" t="s">
        <v>163</v>
      </c>
      <c r="C38" s="27" t="s">
        <v>79</v>
      </c>
      <c r="D38" s="27"/>
      <c r="E38" s="29" t="str">
        <f t="shared" ref="E38:E39" si="40">IF(G38="Y",AG38,"")</f>
        <v/>
      </c>
      <c r="F38" s="27" t="s">
        <v>61</v>
      </c>
      <c r="G38" s="29" t="s">
        <v>34</v>
      </c>
      <c r="H38" s="29">
        <v>62.79</v>
      </c>
      <c r="I38" s="29">
        <v>62.48</v>
      </c>
      <c r="J38" s="26">
        <v>63.33</v>
      </c>
      <c r="K38" s="29"/>
      <c r="L38" s="29" t="str">
        <f t="shared" ref="L38" si="41">IF(G38="Y", (P38*E38),(""))</f>
        <v/>
      </c>
      <c r="M38" s="29" t="str">
        <f t="shared" ref="M38" si="42">IF(G38="Y", (L38*2),(""))</f>
        <v/>
      </c>
      <c r="N38" s="29" t="str">
        <f t="shared" ref="N38" si="43">IF(G38="Y", (L38*3),(""))</f>
        <v/>
      </c>
      <c r="O38" s="29" t="str">
        <f t="shared" ref="O38" si="44">IF(G38="Y", (L38*4),(""))</f>
        <v/>
      </c>
      <c r="P38" s="33">
        <f t="shared" ref="P38" si="45">IF(Q38&gt;0,((AcctSize/Q38)/H38),(""))</f>
        <v>132.71752402187187</v>
      </c>
      <c r="Q38" s="27">
        <v>6</v>
      </c>
      <c r="R38" s="27"/>
      <c r="T38" t="s">
        <v>13</v>
      </c>
      <c r="V38" s="2">
        <f>SUMIF(C3:C1048576,"LD",E3:E1048576)+SUMIF(D3:D1048576,"LD",E3:E1048576)</f>
        <v>0</v>
      </c>
      <c r="AG38" s="3">
        <f t="shared" si="5"/>
        <v>-62.79</v>
      </c>
    </row>
    <row r="39" spans="1:33" x14ac:dyDescent="0.45">
      <c r="A39" s="28">
        <v>42783</v>
      </c>
      <c r="B39" s="27" t="s">
        <v>164</v>
      </c>
      <c r="C39" s="27" t="s">
        <v>79</v>
      </c>
      <c r="D39" s="29"/>
      <c r="E39" s="29">
        <f t="shared" si="40"/>
        <v>-0.18999999999999773</v>
      </c>
      <c r="F39" s="27" t="s">
        <v>32</v>
      </c>
      <c r="G39" s="29" t="s">
        <v>69</v>
      </c>
      <c r="H39" s="29">
        <v>42</v>
      </c>
      <c r="I39" s="29">
        <v>42.19</v>
      </c>
      <c r="J39" s="26">
        <v>41.54</v>
      </c>
      <c r="K39" s="29">
        <v>42.19</v>
      </c>
      <c r="L39" s="29">
        <f t="shared" si="30"/>
        <v>-37.698412698412248</v>
      </c>
      <c r="M39" s="29">
        <f t="shared" si="31"/>
        <v>-75.396825396824497</v>
      </c>
      <c r="N39" s="29">
        <f t="shared" si="32"/>
        <v>-113.09523809523674</v>
      </c>
      <c r="O39" s="29">
        <f t="shared" si="33"/>
        <v>-150.79365079364899</v>
      </c>
      <c r="P39" s="33">
        <f t="shared" si="4"/>
        <v>198.41269841269843</v>
      </c>
      <c r="Q39" s="27">
        <v>6</v>
      </c>
      <c r="R39" s="27"/>
      <c r="T39" t="s">
        <v>14</v>
      </c>
      <c r="V39" s="2">
        <f>SUMIF(C3:C1048576,"32",E3:E1048576)+SUMIF(D3:D1048576,"32",E3:E1048576)</f>
        <v>-0.30000000000000426</v>
      </c>
      <c r="AG39" s="3">
        <f t="shared" si="5"/>
        <v>-0.18999999999999773</v>
      </c>
    </row>
    <row r="40" spans="1:33" x14ac:dyDescent="0.45">
      <c r="A40" s="28">
        <v>42783</v>
      </c>
      <c r="B40" s="27" t="s">
        <v>165</v>
      </c>
      <c r="C40" s="27" t="s">
        <v>73</v>
      </c>
      <c r="D40" s="27"/>
      <c r="E40" s="29">
        <f t="shared" si="6"/>
        <v>0</v>
      </c>
      <c r="F40" s="27" t="s">
        <v>32</v>
      </c>
      <c r="G40" s="29" t="s">
        <v>69</v>
      </c>
      <c r="H40" s="29">
        <v>75.260000000000005</v>
      </c>
      <c r="I40" s="29">
        <v>75.599999999999994</v>
      </c>
      <c r="J40" s="26">
        <v>74.709999999999994</v>
      </c>
      <c r="K40" s="29">
        <v>75.260000000000005</v>
      </c>
      <c r="L40" s="29">
        <f t="shared" si="30"/>
        <v>0</v>
      </c>
      <c r="M40" s="29">
        <f t="shared" si="31"/>
        <v>0</v>
      </c>
      <c r="N40" s="29">
        <f t="shared" si="32"/>
        <v>0</v>
      </c>
      <c r="O40" s="29">
        <f t="shared" si="33"/>
        <v>0</v>
      </c>
      <c r="P40" s="33">
        <f t="shared" si="4"/>
        <v>110.72725662148994</v>
      </c>
      <c r="Q40" s="27">
        <v>6</v>
      </c>
      <c r="R40" s="27"/>
      <c r="T40" t="s">
        <v>15</v>
      </c>
      <c r="V40" s="2">
        <f>SUMIF(C3:C1048576,"BS",E3:E1048576)+SUMIF(D3:D1048576,"BS",E3:E1048576)</f>
        <v>0</v>
      </c>
      <c r="AG40" s="3">
        <f t="shared" si="5"/>
        <v>0</v>
      </c>
    </row>
    <row r="41" spans="1:33" x14ac:dyDescent="0.45">
      <c r="A41" s="28">
        <v>42783</v>
      </c>
      <c r="B41" s="27" t="s">
        <v>166</v>
      </c>
      <c r="C41" s="27" t="s">
        <v>73</v>
      </c>
      <c r="D41" s="27"/>
      <c r="E41" s="29" t="str">
        <f t="shared" si="6"/>
        <v/>
      </c>
      <c r="F41" s="27" t="s">
        <v>32</v>
      </c>
      <c r="G41" s="29" t="s">
        <v>34</v>
      </c>
      <c r="H41" s="29">
        <v>42.89</v>
      </c>
      <c r="I41" s="29">
        <v>43.24</v>
      </c>
      <c r="J41" s="26">
        <v>42.48</v>
      </c>
      <c r="K41" s="29"/>
      <c r="L41" s="29" t="str">
        <f t="shared" si="30"/>
        <v/>
      </c>
      <c r="M41" s="29" t="str">
        <f t="shared" si="31"/>
        <v/>
      </c>
      <c r="N41" s="29" t="str">
        <f t="shared" si="32"/>
        <v/>
      </c>
      <c r="O41" s="29" t="str">
        <f t="shared" si="33"/>
        <v/>
      </c>
      <c r="P41" s="33">
        <f t="shared" si="4"/>
        <v>194.29548457293853</v>
      </c>
      <c r="Q41" s="27">
        <v>6</v>
      </c>
      <c r="R41" s="27"/>
      <c r="T41" t="s">
        <v>16</v>
      </c>
      <c r="V41" s="2">
        <f>SUMIF(C3:C1048576,"SH",E3:E1048576)+SUMIF(D3:D1048576,"SH",E3:E1048576)</f>
        <v>-0.21999999999999886</v>
      </c>
      <c r="AG41" s="3">
        <f t="shared" si="5"/>
        <v>42.89</v>
      </c>
    </row>
    <row r="42" spans="1:33" x14ac:dyDescent="0.45">
      <c r="A42" s="28">
        <v>42783</v>
      </c>
      <c r="B42" s="27" t="s">
        <v>145</v>
      </c>
      <c r="C42" s="27" t="s">
        <v>33</v>
      </c>
      <c r="D42" s="27"/>
      <c r="E42" s="29">
        <f t="shared" si="6"/>
        <v>-0.41000000000000014</v>
      </c>
      <c r="F42" s="27" t="s">
        <v>32</v>
      </c>
      <c r="G42" s="29" t="s">
        <v>69</v>
      </c>
      <c r="H42" s="29">
        <v>30.9</v>
      </c>
      <c r="I42" s="29">
        <v>31.31</v>
      </c>
      <c r="J42" s="26">
        <v>30.38</v>
      </c>
      <c r="K42" s="29">
        <v>31.31</v>
      </c>
      <c r="L42" s="29">
        <f t="shared" si="30"/>
        <v>-110.57173678532907</v>
      </c>
      <c r="M42" s="29">
        <f t="shared" si="31"/>
        <v>-221.14347357065813</v>
      </c>
      <c r="N42" s="29">
        <f t="shared" si="32"/>
        <v>-331.71521035598721</v>
      </c>
      <c r="O42" s="29">
        <f t="shared" si="33"/>
        <v>-442.28694714131626</v>
      </c>
      <c r="P42" s="33">
        <f t="shared" si="4"/>
        <v>269.6871628910464</v>
      </c>
      <c r="Q42" s="27">
        <v>6</v>
      </c>
      <c r="R42" s="27"/>
      <c r="T42" t="s">
        <v>17</v>
      </c>
      <c r="V42" s="2">
        <f>SUMIF(C3:C1048576,"DH",E3:E1048576)+SUMIF(D3:D1048576,"DH",E3:E1048576)</f>
        <v>-3.0000000000008242E-2</v>
      </c>
      <c r="AG42" s="3">
        <f t="shared" si="5"/>
        <v>-0.41000000000000014</v>
      </c>
    </row>
    <row r="43" spans="1:33" x14ac:dyDescent="0.45">
      <c r="A43" s="28">
        <v>42787</v>
      </c>
      <c r="B43" s="27" t="s">
        <v>126</v>
      </c>
      <c r="C43" s="27" t="s">
        <v>79</v>
      </c>
      <c r="D43" s="27"/>
      <c r="E43" s="29">
        <f t="shared" si="6"/>
        <v>-0.44999999999999574</v>
      </c>
      <c r="F43" s="27" t="s">
        <v>61</v>
      </c>
      <c r="G43" s="29" t="s">
        <v>69</v>
      </c>
      <c r="H43" s="29">
        <v>50.3</v>
      </c>
      <c r="I43" s="29">
        <v>49.85</v>
      </c>
      <c r="J43" s="26">
        <v>50.99</v>
      </c>
      <c r="K43" s="29">
        <v>49.85</v>
      </c>
      <c r="L43" s="29">
        <f t="shared" si="30"/>
        <v>-89.463220675943489</v>
      </c>
      <c r="M43" s="29">
        <f t="shared" si="31"/>
        <v>-178.92644135188698</v>
      </c>
      <c r="N43" s="29">
        <f t="shared" si="32"/>
        <v>-268.38966202783047</v>
      </c>
      <c r="O43" s="29">
        <f t="shared" si="33"/>
        <v>-357.85288270377396</v>
      </c>
      <c r="P43" s="33">
        <f t="shared" si="4"/>
        <v>198.80715705765408</v>
      </c>
      <c r="Q43" s="27">
        <v>5</v>
      </c>
      <c r="R43" s="27"/>
      <c r="T43" t="s">
        <v>19</v>
      </c>
      <c r="V43" s="2">
        <f ca="1">SUMIF(C3:C1048576,"S",E3:E1048576)+SUMIF(D3:F1048576,"S",E3:E1048576)</f>
        <v>0</v>
      </c>
      <c r="AG43" s="3">
        <f t="shared" si="5"/>
        <v>-0.44999999999999574</v>
      </c>
    </row>
    <row r="44" spans="1:33" x14ac:dyDescent="0.45">
      <c r="A44" s="28">
        <v>42787</v>
      </c>
      <c r="B44" s="27" t="s">
        <v>167</v>
      </c>
      <c r="C44" s="27" t="s">
        <v>73</v>
      </c>
      <c r="D44" s="27"/>
      <c r="E44" s="29" t="str">
        <f t="shared" si="6"/>
        <v/>
      </c>
      <c r="F44" s="27" t="s">
        <v>32</v>
      </c>
      <c r="G44" s="29" t="s">
        <v>34</v>
      </c>
      <c r="H44" s="29">
        <v>69.52</v>
      </c>
      <c r="I44" s="29">
        <v>69.95</v>
      </c>
      <c r="J44" s="26">
        <v>69.010000000000005</v>
      </c>
      <c r="K44" s="29"/>
      <c r="L44" s="29" t="str">
        <f t="shared" si="30"/>
        <v/>
      </c>
      <c r="M44" s="29" t="str">
        <f t="shared" si="31"/>
        <v/>
      </c>
      <c r="N44" s="29" t="str">
        <f t="shared" si="32"/>
        <v/>
      </c>
      <c r="O44" s="29" t="str">
        <f t="shared" si="33"/>
        <v/>
      </c>
      <c r="P44" s="33">
        <f t="shared" si="4"/>
        <v>143.84349827387803</v>
      </c>
      <c r="Q44" s="27">
        <v>5</v>
      </c>
      <c r="R44" s="27"/>
      <c r="AG44" s="3">
        <f t="shared" si="5"/>
        <v>69.52</v>
      </c>
    </row>
    <row r="45" spans="1:33" x14ac:dyDescent="0.45">
      <c r="A45" s="28">
        <v>42787</v>
      </c>
      <c r="B45" s="27" t="s">
        <v>168</v>
      </c>
      <c r="C45" s="27" t="s">
        <v>33</v>
      </c>
      <c r="D45" s="27"/>
      <c r="E45" s="29">
        <f t="shared" si="6"/>
        <v>0.68000000000000682</v>
      </c>
      <c r="F45" s="27" t="s">
        <v>61</v>
      </c>
      <c r="G45" s="29" t="s">
        <v>69</v>
      </c>
      <c r="H45" s="29">
        <v>77.41</v>
      </c>
      <c r="I45" s="29">
        <v>76.849999999999994</v>
      </c>
      <c r="J45" s="26">
        <v>78.09</v>
      </c>
      <c r="K45" s="29">
        <v>78.09</v>
      </c>
      <c r="L45" s="29">
        <f t="shared" si="30"/>
        <v>87.8439478103613</v>
      </c>
      <c r="M45" s="29">
        <f t="shared" si="31"/>
        <v>175.6878956207226</v>
      </c>
      <c r="N45" s="29">
        <f t="shared" si="32"/>
        <v>263.53184343108387</v>
      </c>
      <c r="O45" s="29">
        <f t="shared" si="33"/>
        <v>351.3757912414452</v>
      </c>
      <c r="P45" s="33">
        <f t="shared" si="4"/>
        <v>129.18227619170651</v>
      </c>
      <c r="Q45" s="27">
        <v>5</v>
      </c>
      <c r="R45" s="27"/>
      <c r="V45" s="2"/>
      <c r="AG45" s="3">
        <f t="shared" si="5"/>
        <v>0.68000000000000682</v>
      </c>
    </row>
    <row r="46" spans="1:33" x14ac:dyDescent="0.45">
      <c r="A46" s="28">
        <v>42787</v>
      </c>
      <c r="B46" s="27" t="s">
        <v>169</v>
      </c>
      <c r="C46" s="27" t="s">
        <v>33</v>
      </c>
      <c r="D46" s="27"/>
      <c r="E46" s="29">
        <f t="shared" si="6"/>
        <v>0.46000000000000085</v>
      </c>
      <c r="F46" s="27" t="s">
        <v>61</v>
      </c>
      <c r="G46" s="29" t="s">
        <v>69</v>
      </c>
      <c r="H46" s="29">
        <v>60.89</v>
      </c>
      <c r="I46" s="29">
        <v>60.54</v>
      </c>
      <c r="J46" s="26">
        <v>61.35</v>
      </c>
      <c r="K46" s="29">
        <v>61.35</v>
      </c>
      <c r="L46" s="29">
        <f t="shared" si="30"/>
        <v>75.546066677615514</v>
      </c>
      <c r="M46" s="29">
        <f t="shared" si="31"/>
        <v>151.09213335523103</v>
      </c>
      <c r="N46" s="29">
        <f t="shared" si="32"/>
        <v>226.63820003284656</v>
      </c>
      <c r="O46" s="29">
        <f t="shared" si="33"/>
        <v>302.18426671046205</v>
      </c>
      <c r="P46" s="33">
        <f t="shared" si="4"/>
        <v>164.23057973394646</v>
      </c>
      <c r="Q46" s="27">
        <v>5</v>
      </c>
      <c r="R46" s="27"/>
      <c r="AG46" s="3">
        <f t="shared" si="5"/>
        <v>0.46000000000000085</v>
      </c>
    </row>
    <row r="47" spans="1:33" x14ac:dyDescent="0.45">
      <c r="A47" s="28">
        <v>42787</v>
      </c>
      <c r="B47" s="27" t="s">
        <v>92</v>
      </c>
      <c r="C47" s="27" t="s">
        <v>33</v>
      </c>
      <c r="D47" s="27"/>
      <c r="E47" s="29" t="str">
        <f t="shared" ref="E47:E48" si="46">IF(G47="Y",AG47,"")</f>
        <v/>
      </c>
      <c r="F47" s="27" t="s">
        <v>61</v>
      </c>
      <c r="G47" s="29" t="s">
        <v>34</v>
      </c>
      <c r="H47" s="29">
        <v>86.48</v>
      </c>
      <c r="I47" s="29">
        <v>85.85</v>
      </c>
      <c r="J47" s="26">
        <v>87.24</v>
      </c>
      <c r="K47" s="29"/>
      <c r="L47" s="29" t="str">
        <f t="shared" ref="L47:L48" si="47">IF(G47="Y", (P47*E47),(""))</f>
        <v/>
      </c>
      <c r="M47" s="29" t="str">
        <f t="shared" ref="M47:M48" si="48">IF(G47="Y", (L47*2),(""))</f>
        <v/>
      </c>
      <c r="N47" s="29" t="str">
        <f t="shared" ref="N47:N48" si="49">IF(G47="Y", (L47*3),(""))</f>
        <v/>
      </c>
      <c r="O47" s="29" t="str">
        <f t="shared" ref="O47:O48" si="50">IF(G47="Y", (L47*4),(""))</f>
        <v/>
      </c>
      <c r="P47" s="33">
        <f t="shared" ref="P47:P48" si="51">IF(Q47&gt;0,((AcctSize/Q47)/H47),(""))</f>
        <v>115.63367252543941</v>
      </c>
      <c r="Q47" s="27">
        <v>5</v>
      </c>
      <c r="R47" s="27"/>
      <c r="AG47" s="3">
        <f t="shared" si="5"/>
        <v>-86.48</v>
      </c>
    </row>
    <row r="48" spans="1:33" x14ac:dyDescent="0.45">
      <c r="A48" s="28">
        <v>42788</v>
      </c>
      <c r="B48" s="27" t="s">
        <v>153</v>
      </c>
      <c r="C48" s="27" t="s">
        <v>73</v>
      </c>
      <c r="D48" s="27"/>
      <c r="E48" s="29">
        <f t="shared" si="46"/>
        <v>9.9999999999994316E-2</v>
      </c>
      <c r="F48" s="27" t="s">
        <v>32</v>
      </c>
      <c r="G48" s="29" t="s">
        <v>69</v>
      </c>
      <c r="H48" s="29">
        <v>46.98</v>
      </c>
      <c r="I48" s="29">
        <v>47.26</v>
      </c>
      <c r="J48" s="26">
        <v>46.61</v>
      </c>
      <c r="K48" s="29">
        <v>46.88</v>
      </c>
      <c r="L48" s="29">
        <f t="shared" si="47"/>
        <v>17.738044557966926</v>
      </c>
      <c r="M48" s="29">
        <f t="shared" si="48"/>
        <v>35.476089115933853</v>
      </c>
      <c r="N48" s="29">
        <f t="shared" si="49"/>
        <v>53.214133673900776</v>
      </c>
      <c r="O48" s="29">
        <f t="shared" si="50"/>
        <v>70.952178231867705</v>
      </c>
      <c r="P48" s="33">
        <f t="shared" si="51"/>
        <v>177.38044557967933</v>
      </c>
      <c r="Q48" s="27">
        <v>6</v>
      </c>
      <c r="R48" s="27"/>
      <c r="AG48" s="3">
        <f t="shared" si="5"/>
        <v>9.9999999999994316E-2</v>
      </c>
    </row>
    <row r="49" spans="1:33" x14ac:dyDescent="0.45">
      <c r="A49" s="28">
        <v>42788</v>
      </c>
      <c r="B49" s="27" t="s">
        <v>106</v>
      </c>
      <c r="C49" s="27" t="s">
        <v>73</v>
      </c>
      <c r="D49" s="27"/>
      <c r="E49" s="29">
        <f t="shared" si="6"/>
        <v>-0.30000000000000426</v>
      </c>
      <c r="F49" s="27" t="s">
        <v>32</v>
      </c>
      <c r="G49" s="29" t="s">
        <v>69</v>
      </c>
      <c r="H49" s="29">
        <v>45.26</v>
      </c>
      <c r="I49" s="29">
        <v>45.56</v>
      </c>
      <c r="J49" s="26">
        <v>44.84</v>
      </c>
      <c r="K49" s="29">
        <v>45.56</v>
      </c>
      <c r="L49" s="29">
        <f t="shared" si="30"/>
        <v>-55.236411842687495</v>
      </c>
      <c r="M49" s="29">
        <f t="shared" si="31"/>
        <v>-110.47282368537499</v>
      </c>
      <c r="N49" s="29">
        <f t="shared" si="32"/>
        <v>-165.70923552806249</v>
      </c>
      <c r="O49" s="29">
        <f t="shared" si="33"/>
        <v>-220.94564737074998</v>
      </c>
      <c r="P49" s="33">
        <f t="shared" si="4"/>
        <v>184.1213728089557</v>
      </c>
      <c r="Q49" s="27">
        <v>6</v>
      </c>
      <c r="R49" s="27"/>
      <c r="AG49" s="3">
        <f t="shared" si="5"/>
        <v>-0.30000000000000426</v>
      </c>
    </row>
    <row r="50" spans="1:33" x14ac:dyDescent="0.45">
      <c r="A50" s="28">
        <v>42788</v>
      </c>
      <c r="B50" s="27" t="s">
        <v>170</v>
      </c>
      <c r="C50" s="27" t="s">
        <v>33</v>
      </c>
      <c r="D50" s="27"/>
      <c r="E50" s="29">
        <f t="shared" si="6"/>
        <v>-0.29000000000000625</v>
      </c>
      <c r="F50" s="27" t="s">
        <v>61</v>
      </c>
      <c r="G50" s="29" t="s">
        <v>69</v>
      </c>
      <c r="H50" s="29">
        <v>70.040000000000006</v>
      </c>
      <c r="I50" s="29">
        <v>69.75</v>
      </c>
      <c r="J50" s="26">
        <v>70.59</v>
      </c>
      <c r="K50" s="29">
        <v>69.75</v>
      </c>
      <c r="L50" s="29">
        <f t="shared" si="30"/>
        <v>-34.504092899296381</v>
      </c>
      <c r="M50" s="29">
        <f t="shared" si="31"/>
        <v>-69.008185798592763</v>
      </c>
      <c r="N50" s="29">
        <f t="shared" si="32"/>
        <v>-103.51227869788914</v>
      </c>
      <c r="O50" s="29">
        <f t="shared" si="33"/>
        <v>-138.01637159718553</v>
      </c>
      <c r="P50" s="33">
        <f t="shared" si="4"/>
        <v>118.97963068722635</v>
      </c>
      <c r="Q50" s="27">
        <v>6</v>
      </c>
      <c r="R50" s="27"/>
      <c r="AG50" s="3">
        <f t="shared" si="5"/>
        <v>-0.29000000000000625</v>
      </c>
    </row>
    <row r="51" spans="1:33" x14ac:dyDescent="0.45">
      <c r="A51" s="28">
        <v>42788</v>
      </c>
      <c r="B51" s="27" t="s">
        <v>171</v>
      </c>
      <c r="C51" s="27" t="s">
        <v>73</v>
      </c>
      <c r="D51" s="27"/>
      <c r="E51" s="29" t="str">
        <f t="shared" si="6"/>
        <v/>
      </c>
      <c r="F51" s="27" t="s">
        <v>32</v>
      </c>
      <c r="G51" s="29" t="s">
        <v>34</v>
      </c>
      <c r="H51" s="29">
        <v>36</v>
      </c>
      <c r="I51" s="29">
        <v>36.49</v>
      </c>
      <c r="J51" s="26">
        <v>35.28</v>
      </c>
      <c r="K51" s="29"/>
      <c r="L51" s="29" t="str">
        <f t="shared" si="30"/>
        <v/>
      </c>
      <c r="M51" s="29" t="str">
        <f t="shared" si="31"/>
        <v/>
      </c>
      <c r="N51" s="29" t="str">
        <f t="shared" si="32"/>
        <v/>
      </c>
      <c r="O51" s="29" t="str">
        <f t="shared" si="33"/>
        <v/>
      </c>
      <c r="P51" s="33">
        <f t="shared" si="4"/>
        <v>231.4814814814815</v>
      </c>
      <c r="Q51" s="27">
        <v>6</v>
      </c>
      <c r="R51" s="27"/>
      <c r="T51" s="70" t="s">
        <v>20</v>
      </c>
      <c r="U51" s="70"/>
      <c r="V51" s="70"/>
      <c r="AG51" s="3">
        <f t="shared" si="5"/>
        <v>36</v>
      </c>
    </row>
    <row r="52" spans="1:33" x14ac:dyDescent="0.45">
      <c r="A52" s="28">
        <v>42788</v>
      </c>
      <c r="B52" s="27" t="s">
        <v>172</v>
      </c>
      <c r="C52" s="27" t="s">
        <v>73</v>
      </c>
      <c r="D52" s="27"/>
      <c r="E52" s="29">
        <f t="shared" si="6"/>
        <v>0</v>
      </c>
      <c r="F52" s="27" t="s">
        <v>32</v>
      </c>
      <c r="G52" s="29" t="s">
        <v>69</v>
      </c>
      <c r="H52" s="29">
        <v>83</v>
      </c>
      <c r="I52" s="29">
        <v>83.32</v>
      </c>
      <c r="J52" s="26">
        <v>82.51</v>
      </c>
      <c r="K52" s="29">
        <v>83</v>
      </c>
      <c r="L52" s="29">
        <f t="shared" si="30"/>
        <v>0</v>
      </c>
      <c r="M52" s="29">
        <f t="shared" si="31"/>
        <v>0</v>
      </c>
      <c r="N52" s="29">
        <f t="shared" si="32"/>
        <v>0</v>
      </c>
      <c r="O52" s="29">
        <f t="shared" si="33"/>
        <v>0</v>
      </c>
      <c r="P52" s="33">
        <f t="shared" si="4"/>
        <v>100.40160642570282</v>
      </c>
      <c r="Q52" s="27">
        <v>6</v>
      </c>
      <c r="R52" s="27"/>
      <c r="T52" t="s">
        <v>21</v>
      </c>
      <c r="V52">
        <f>COUNTIF(E3:E1048576,"&gt;0")</f>
        <v>12</v>
      </c>
      <c r="AG52" s="3">
        <f t="shared" si="5"/>
        <v>0</v>
      </c>
    </row>
    <row r="53" spans="1:33" x14ac:dyDescent="0.45">
      <c r="A53" s="28">
        <v>42788</v>
      </c>
      <c r="B53" s="27" t="s">
        <v>150</v>
      </c>
      <c r="C53" s="27" t="s">
        <v>73</v>
      </c>
      <c r="D53" s="27"/>
      <c r="E53" s="29" t="str">
        <f t="shared" si="6"/>
        <v/>
      </c>
      <c r="F53" s="27" t="s">
        <v>32</v>
      </c>
      <c r="G53" s="29" t="s">
        <v>34</v>
      </c>
      <c r="H53" s="29">
        <v>52.16</v>
      </c>
      <c r="I53" s="29">
        <v>52.53</v>
      </c>
      <c r="J53" s="26">
        <v>51.54</v>
      </c>
      <c r="K53" s="29"/>
      <c r="L53" s="29" t="str">
        <f t="shared" si="30"/>
        <v/>
      </c>
      <c r="M53" s="29" t="str">
        <f t="shared" si="31"/>
        <v/>
      </c>
      <c r="N53" s="29" t="str">
        <f t="shared" si="32"/>
        <v/>
      </c>
      <c r="O53" s="29" t="str">
        <f t="shared" si="33"/>
        <v/>
      </c>
      <c r="P53" s="33">
        <f t="shared" si="4"/>
        <v>159.76482617586913</v>
      </c>
      <c r="Q53" s="27">
        <v>6</v>
      </c>
      <c r="R53" s="27"/>
      <c r="T53" t="s">
        <v>22</v>
      </c>
      <c r="V53">
        <f>COUNTIF(E3:E1048576,"&lt;-.101")</f>
        <v>18</v>
      </c>
      <c r="AG53" s="3">
        <f t="shared" si="5"/>
        <v>52.16</v>
      </c>
    </row>
    <row r="54" spans="1:33" x14ac:dyDescent="0.45">
      <c r="A54" s="28">
        <v>42788</v>
      </c>
      <c r="B54" s="27" t="s">
        <v>172</v>
      </c>
      <c r="C54" s="27" t="s">
        <v>73</v>
      </c>
      <c r="D54" s="27"/>
      <c r="E54" s="29">
        <f t="shared" ref="E54" si="52">IF(G54="Y",AG54,"")</f>
        <v>-0.31999999999999318</v>
      </c>
      <c r="F54" s="27" t="s">
        <v>32</v>
      </c>
      <c r="G54" s="29" t="s">
        <v>69</v>
      </c>
      <c r="H54" s="29">
        <v>83</v>
      </c>
      <c r="I54" s="29">
        <v>83.32</v>
      </c>
      <c r="J54" s="26">
        <v>82.51</v>
      </c>
      <c r="K54" s="29">
        <v>83.32</v>
      </c>
      <c r="L54" s="29">
        <f t="shared" ref="L54" si="53">IF(G54="Y", (P54*E54),(""))</f>
        <v>-32.128514056224219</v>
      </c>
      <c r="M54" s="29">
        <f t="shared" ref="M54" si="54">IF(G54="Y", (L54*2),(""))</f>
        <v>-64.257028112448438</v>
      </c>
      <c r="N54" s="29">
        <f t="shared" ref="N54" si="55">IF(G54="Y", (L54*3),(""))</f>
        <v>-96.385542168672657</v>
      </c>
      <c r="O54" s="29">
        <f t="shared" ref="O54" si="56">IF(G54="Y", (L54*4),(""))</f>
        <v>-128.51405622489688</v>
      </c>
      <c r="P54" s="33">
        <f t="shared" ref="P54" si="57">IF(Q54&gt;0,((AcctSize/Q54)/H54),(""))</f>
        <v>100.40160642570282</v>
      </c>
      <c r="Q54" s="27">
        <v>6</v>
      </c>
      <c r="R54" s="27"/>
      <c r="T54" t="s">
        <v>23</v>
      </c>
      <c r="V54">
        <f>COUNTIFS(E3:E1048576,"&gt;-.109",E3:E1048576,"&lt;0")</f>
        <v>2</v>
      </c>
      <c r="AG54" s="3">
        <f t="shared" si="5"/>
        <v>-0.31999999999999318</v>
      </c>
    </row>
    <row r="55" spans="1:33" x14ac:dyDescent="0.45">
      <c r="A55" s="28">
        <v>42789</v>
      </c>
      <c r="B55" s="27" t="s">
        <v>173</v>
      </c>
      <c r="C55" s="27" t="s">
        <v>73</v>
      </c>
      <c r="D55" s="27"/>
      <c r="E55" s="29">
        <f t="shared" si="6"/>
        <v>0</v>
      </c>
      <c r="F55" s="27" t="s">
        <v>32</v>
      </c>
      <c r="G55" s="29" t="s">
        <v>69</v>
      </c>
      <c r="H55" s="29">
        <v>73.81</v>
      </c>
      <c r="I55" s="29">
        <v>74.150000000000006</v>
      </c>
      <c r="J55" s="26">
        <v>73.22</v>
      </c>
      <c r="K55" s="29">
        <v>73.81</v>
      </c>
      <c r="L55" s="29">
        <f t="shared" si="0"/>
        <v>0</v>
      </c>
      <c r="M55" s="29">
        <f t="shared" si="1"/>
        <v>0</v>
      </c>
      <c r="N55" s="29">
        <f t="shared" si="2"/>
        <v>0</v>
      </c>
      <c r="O55" s="29">
        <f t="shared" si="3"/>
        <v>0</v>
      </c>
      <c r="P55" s="33">
        <f t="shared" si="4"/>
        <v>112.90249740324256</v>
      </c>
      <c r="Q55" s="27">
        <v>6</v>
      </c>
      <c r="R55" s="27"/>
      <c r="T55" t="s">
        <v>3</v>
      </c>
      <c r="V55" s="6">
        <f>SUM(E3:E1048576)</f>
        <v>-1.1300000000000061</v>
      </c>
      <c r="AG55" s="3">
        <f t="shared" si="5"/>
        <v>0</v>
      </c>
    </row>
    <row r="56" spans="1:33" x14ac:dyDescent="0.45">
      <c r="A56" s="28">
        <v>42789</v>
      </c>
      <c r="B56" s="27" t="s">
        <v>174</v>
      </c>
      <c r="C56" s="27" t="s">
        <v>73</v>
      </c>
      <c r="D56" s="27"/>
      <c r="E56" s="29" t="str">
        <f t="shared" si="6"/>
        <v/>
      </c>
      <c r="F56" s="27" t="s">
        <v>32</v>
      </c>
      <c r="G56" s="29" t="s">
        <v>34</v>
      </c>
      <c r="H56" s="29">
        <v>110.5</v>
      </c>
      <c r="I56" s="29">
        <v>110.97</v>
      </c>
      <c r="J56" s="26">
        <v>109.79</v>
      </c>
      <c r="K56" s="29"/>
      <c r="L56" s="29" t="str">
        <f t="shared" si="0"/>
        <v/>
      </c>
      <c r="M56" s="29" t="str">
        <f t="shared" si="1"/>
        <v/>
      </c>
      <c r="N56" s="29" t="str">
        <f t="shared" si="2"/>
        <v/>
      </c>
      <c r="O56" s="29" t="str">
        <f t="shared" si="3"/>
        <v/>
      </c>
      <c r="P56" s="33">
        <f t="shared" si="4"/>
        <v>75.41478129713424</v>
      </c>
      <c r="Q56" s="27">
        <v>6</v>
      </c>
      <c r="R56" s="27"/>
      <c r="AG56" s="3">
        <f t="shared" si="5"/>
        <v>110.5</v>
      </c>
    </row>
    <row r="57" spans="1:33" x14ac:dyDescent="0.45">
      <c r="A57" s="28">
        <v>42789</v>
      </c>
      <c r="B57" s="29" t="s">
        <v>175</v>
      </c>
      <c r="C57" s="27" t="s">
        <v>73</v>
      </c>
      <c r="D57" s="27"/>
      <c r="E57" s="29">
        <f t="shared" si="6"/>
        <v>0.45999999999999375</v>
      </c>
      <c r="F57" s="27" t="s">
        <v>32</v>
      </c>
      <c r="G57" s="29" t="s">
        <v>69</v>
      </c>
      <c r="H57" s="29">
        <v>66.989999999999995</v>
      </c>
      <c r="I57" s="29">
        <v>67.34</v>
      </c>
      <c r="J57" s="26">
        <v>66.53</v>
      </c>
      <c r="K57" s="29">
        <v>66.53</v>
      </c>
      <c r="L57" s="29">
        <f t="shared" si="0"/>
        <v>57.222471015573689</v>
      </c>
      <c r="M57" s="29">
        <f t="shared" si="1"/>
        <v>114.44494203114738</v>
      </c>
      <c r="N57" s="29">
        <f t="shared" si="2"/>
        <v>171.66741304672107</v>
      </c>
      <c r="O57" s="29">
        <f t="shared" si="3"/>
        <v>228.88988406229475</v>
      </c>
      <c r="P57" s="33">
        <f t="shared" si="4"/>
        <v>124.39667612081406</v>
      </c>
      <c r="Q57" s="27">
        <v>6</v>
      </c>
      <c r="R57" s="27"/>
      <c r="T57" s="72" t="s">
        <v>41</v>
      </c>
      <c r="U57" s="72"/>
      <c r="V57" s="72"/>
      <c r="AG57" s="3">
        <f t="shared" si="5"/>
        <v>0.45999999999999375</v>
      </c>
    </row>
    <row r="58" spans="1:33" x14ac:dyDescent="0.45">
      <c r="A58" s="28">
        <v>42789</v>
      </c>
      <c r="B58" s="27" t="s">
        <v>176</v>
      </c>
      <c r="C58" s="27" t="s">
        <v>73</v>
      </c>
      <c r="D58" s="27"/>
      <c r="E58" s="29">
        <f t="shared" si="6"/>
        <v>7.0000000000000284E-2</v>
      </c>
      <c r="F58" s="27" t="s">
        <v>32</v>
      </c>
      <c r="G58" s="29" t="s">
        <v>69</v>
      </c>
      <c r="H58" s="29">
        <v>34.049999999999997</v>
      </c>
      <c r="I58" s="29">
        <v>34.43</v>
      </c>
      <c r="J58" s="26">
        <v>33.51</v>
      </c>
      <c r="K58" s="29">
        <v>33.979999999999997</v>
      </c>
      <c r="L58" s="29">
        <f t="shared" si="0"/>
        <v>17.131669114048041</v>
      </c>
      <c r="M58" s="29">
        <f t="shared" si="1"/>
        <v>34.263338228096082</v>
      </c>
      <c r="N58" s="29">
        <f t="shared" si="2"/>
        <v>51.395007342144126</v>
      </c>
      <c r="O58" s="29">
        <f t="shared" si="3"/>
        <v>68.526676456192163</v>
      </c>
      <c r="P58" s="33">
        <f t="shared" si="4"/>
        <v>244.7381302006853</v>
      </c>
      <c r="Q58" s="27">
        <v>6</v>
      </c>
      <c r="R58" s="27"/>
      <c r="T58" s="73" t="s">
        <v>42</v>
      </c>
      <c r="U58" s="73"/>
      <c r="V58" s="73"/>
      <c r="AG58" s="3">
        <f t="shared" si="5"/>
        <v>7.0000000000000284E-2</v>
      </c>
    </row>
    <row r="59" spans="1:33" x14ac:dyDescent="0.45">
      <c r="A59" s="28">
        <v>42789</v>
      </c>
      <c r="B59" s="27" t="s">
        <v>177</v>
      </c>
      <c r="C59" s="27" t="s">
        <v>33</v>
      </c>
      <c r="D59" s="27"/>
      <c r="E59" s="29">
        <f t="shared" si="6"/>
        <v>-0.35000000000000142</v>
      </c>
      <c r="F59" s="27" t="s">
        <v>32</v>
      </c>
      <c r="G59" s="29" t="s">
        <v>69</v>
      </c>
      <c r="H59" s="29">
        <v>41.96</v>
      </c>
      <c r="I59" s="29">
        <v>42.31</v>
      </c>
      <c r="J59" s="26">
        <v>41.51</v>
      </c>
      <c r="K59" s="29">
        <v>42.31</v>
      </c>
      <c r="L59" s="29">
        <f t="shared" si="0"/>
        <v>-69.510645058786423</v>
      </c>
      <c r="M59" s="29">
        <f t="shared" si="1"/>
        <v>-139.02129011757285</v>
      </c>
      <c r="N59" s="29">
        <f t="shared" si="2"/>
        <v>-208.53193517635927</v>
      </c>
      <c r="O59" s="29">
        <f t="shared" si="3"/>
        <v>-278.04258023514569</v>
      </c>
      <c r="P59" s="33">
        <f t="shared" si="4"/>
        <v>198.60184302510328</v>
      </c>
      <c r="Q59" s="27">
        <v>6</v>
      </c>
      <c r="R59" s="27"/>
      <c r="T59" s="12" t="s">
        <v>43</v>
      </c>
      <c r="U59" s="27"/>
      <c r="V59" s="14">
        <f>SUM(L3:L52)</f>
        <v>-348.69907364480571</v>
      </c>
      <c r="AG59" s="3">
        <f t="shared" si="5"/>
        <v>-0.35000000000000142</v>
      </c>
    </row>
    <row r="60" spans="1:33" x14ac:dyDescent="0.45">
      <c r="A60" s="28">
        <v>42789</v>
      </c>
      <c r="B60" s="27" t="s">
        <v>178</v>
      </c>
      <c r="C60" s="27" t="s">
        <v>33</v>
      </c>
      <c r="D60" s="27"/>
      <c r="E60" s="29">
        <f t="shared" si="6"/>
        <v>0.70000000000000284</v>
      </c>
      <c r="F60" s="27" t="s">
        <v>32</v>
      </c>
      <c r="G60" s="29" t="s">
        <v>69</v>
      </c>
      <c r="H60" s="29">
        <v>53.11</v>
      </c>
      <c r="I60" s="29">
        <v>53.64</v>
      </c>
      <c r="J60" s="26">
        <v>52.41</v>
      </c>
      <c r="K60" s="29">
        <v>52.41</v>
      </c>
      <c r="L60" s="29">
        <f t="shared" si="0"/>
        <v>109.83493378522608</v>
      </c>
      <c r="M60" s="29">
        <f t="shared" si="1"/>
        <v>219.66986757045217</v>
      </c>
      <c r="N60" s="29">
        <f t="shared" si="2"/>
        <v>329.50480135567824</v>
      </c>
      <c r="O60" s="29">
        <f t="shared" si="3"/>
        <v>439.33973514090434</v>
      </c>
      <c r="P60" s="33">
        <f t="shared" si="4"/>
        <v>156.90704826460805</v>
      </c>
      <c r="Q60" s="27">
        <v>6</v>
      </c>
      <c r="R60" s="27"/>
      <c r="T60" s="12" t="s">
        <v>44</v>
      </c>
      <c r="U60" s="27"/>
      <c r="V60" s="4">
        <f>V59*2</f>
        <v>-697.39814728961142</v>
      </c>
      <c r="AG60" s="3">
        <f t="shared" si="5"/>
        <v>0.70000000000000284</v>
      </c>
    </row>
    <row r="61" spans="1:33" x14ac:dyDescent="0.45">
      <c r="A61" s="28">
        <v>42790</v>
      </c>
      <c r="B61" s="27" t="s">
        <v>179</v>
      </c>
      <c r="C61" s="27" t="s">
        <v>33</v>
      </c>
      <c r="D61" s="27"/>
      <c r="E61" s="29">
        <f t="shared" si="6"/>
        <v>-0.46000000000000085</v>
      </c>
      <c r="F61" s="27" t="s">
        <v>32</v>
      </c>
      <c r="G61" s="29" t="s">
        <v>69</v>
      </c>
      <c r="H61" s="29">
        <v>34.159999999999997</v>
      </c>
      <c r="I61" s="29">
        <v>34.619999999999997</v>
      </c>
      <c r="J61" s="26">
        <v>33.49</v>
      </c>
      <c r="K61" s="29">
        <v>34.619999999999997</v>
      </c>
      <c r="L61" s="29">
        <f t="shared" si="0"/>
        <v>-224.43403590944621</v>
      </c>
      <c r="M61" s="29">
        <f t="shared" si="1"/>
        <v>-448.86807181889242</v>
      </c>
      <c r="N61" s="29">
        <f t="shared" si="2"/>
        <v>-673.30210772833857</v>
      </c>
      <c r="O61" s="29">
        <f t="shared" si="3"/>
        <v>-897.73614363778483</v>
      </c>
      <c r="P61" s="33">
        <f t="shared" si="4"/>
        <v>487.90007806401258</v>
      </c>
      <c r="Q61" s="27">
        <v>3</v>
      </c>
      <c r="R61" s="27"/>
      <c r="T61" s="12" t="s">
        <v>45</v>
      </c>
      <c r="U61" s="27"/>
      <c r="V61" s="4">
        <f>V59*3</f>
        <v>-1046.0972209344172</v>
      </c>
      <c r="AG61" s="3">
        <f t="shared" si="5"/>
        <v>-0.46000000000000085</v>
      </c>
    </row>
    <row r="62" spans="1:33" x14ac:dyDescent="0.45">
      <c r="A62" s="28">
        <v>42790</v>
      </c>
      <c r="B62" s="27" t="s">
        <v>180</v>
      </c>
      <c r="C62" s="27" t="s">
        <v>33</v>
      </c>
      <c r="D62" s="27"/>
      <c r="E62" s="29">
        <f t="shared" si="6"/>
        <v>0</v>
      </c>
      <c r="F62" s="27" t="s">
        <v>32</v>
      </c>
      <c r="G62" s="29" t="s">
        <v>69</v>
      </c>
      <c r="H62" s="29">
        <v>31.37</v>
      </c>
      <c r="I62" s="29">
        <v>61.67</v>
      </c>
      <c r="J62" s="26">
        <v>30.91</v>
      </c>
      <c r="K62" s="29">
        <v>31.37</v>
      </c>
      <c r="L62" s="29">
        <f t="shared" si="0"/>
        <v>0</v>
      </c>
      <c r="M62" s="29">
        <f t="shared" si="1"/>
        <v>0</v>
      </c>
      <c r="N62" s="29">
        <f t="shared" si="2"/>
        <v>0</v>
      </c>
      <c r="O62" s="29">
        <f t="shared" si="3"/>
        <v>0</v>
      </c>
      <c r="P62" s="33">
        <f t="shared" si="4"/>
        <v>531.29316756986509</v>
      </c>
      <c r="Q62" s="27">
        <v>3</v>
      </c>
      <c r="R62" s="27"/>
      <c r="T62" s="12" t="s">
        <v>46</v>
      </c>
      <c r="U62" s="27"/>
      <c r="V62" s="4">
        <f>V59*4</f>
        <v>-1394.7962945792228</v>
      </c>
      <c r="AG62" s="3">
        <f t="shared" si="5"/>
        <v>0</v>
      </c>
    </row>
    <row r="63" spans="1:33" x14ac:dyDescent="0.45">
      <c r="A63" s="28">
        <v>42790</v>
      </c>
      <c r="B63" s="27" t="s">
        <v>169</v>
      </c>
      <c r="C63" s="27" t="s">
        <v>73</v>
      </c>
      <c r="D63" s="27"/>
      <c r="E63" s="29" t="str">
        <f t="shared" si="6"/>
        <v/>
      </c>
      <c r="F63" s="27" t="s">
        <v>32</v>
      </c>
      <c r="G63" s="29" t="s">
        <v>34</v>
      </c>
      <c r="H63" s="29">
        <v>61.15</v>
      </c>
      <c r="I63" s="29">
        <v>61.44</v>
      </c>
      <c r="J63" s="26">
        <v>60.73</v>
      </c>
      <c r="K63" s="29"/>
      <c r="L63" s="29" t="str">
        <f t="shared" si="0"/>
        <v/>
      </c>
      <c r="M63" s="29" t="str">
        <f t="shared" si="1"/>
        <v/>
      </c>
      <c r="N63" s="29" t="str">
        <f t="shared" si="2"/>
        <v/>
      </c>
      <c r="O63" s="29" t="str">
        <f t="shared" si="3"/>
        <v/>
      </c>
      <c r="P63" s="33">
        <f t="shared" si="4"/>
        <v>272.55382938130282</v>
      </c>
      <c r="Q63" s="27">
        <v>3</v>
      </c>
      <c r="R63" s="27"/>
      <c r="T63" s="27"/>
      <c r="U63" s="27"/>
      <c r="V63" s="27"/>
      <c r="AG63" s="3">
        <f t="shared" si="5"/>
        <v>61.15</v>
      </c>
    </row>
    <row r="64" spans="1:33" x14ac:dyDescent="0.45">
      <c r="A64" s="28">
        <v>42793</v>
      </c>
      <c r="B64" s="27" t="s">
        <v>181</v>
      </c>
      <c r="C64" s="27" t="s">
        <v>98</v>
      </c>
      <c r="D64" s="27"/>
      <c r="E64" s="29" t="str">
        <f t="shared" si="6"/>
        <v/>
      </c>
      <c r="F64" s="27" t="s">
        <v>61</v>
      </c>
      <c r="G64" s="29" t="s">
        <v>34</v>
      </c>
      <c r="H64" s="29">
        <v>67.319999999999993</v>
      </c>
      <c r="I64" s="29">
        <v>66.89</v>
      </c>
      <c r="J64" s="26">
        <v>67.87</v>
      </c>
      <c r="K64" s="29"/>
      <c r="L64" s="29" t="str">
        <f t="shared" si="0"/>
        <v/>
      </c>
      <c r="M64" s="29" t="str">
        <f t="shared" si="1"/>
        <v/>
      </c>
      <c r="N64" s="29" t="str">
        <f t="shared" si="2"/>
        <v/>
      </c>
      <c r="O64" s="29" t="str">
        <f t="shared" si="3"/>
        <v/>
      </c>
      <c r="P64" s="33">
        <f t="shared" si="4"/>
        <v>185.68033273915628</v>
      </c>
      <c r="Q64" s="27">
        <v>4</v>
      </c>
      <c r="R64" s="27"/>
      <c r="T64" s="27"/>
      <c r="U64" s="27"/>
      <c r="V64" s="27"/>
      <c r="AG64" s="3">
        <f t="shared" si="5"/>
        <v>-67.319999999999993</v>
      </c>
    </row>
    <row r="65" spans="1:33" x14ac:dyDescent="0.45">
      <c r="A65" s="28">
        <v>42793</v>
      </c>
      <c r="B65" s="27" t="s">
        <v>91</v>
      </c>
      <c r="C65" s="27">
        <v>32</v>
      </c>
      <c r="D65" s="27"/>
      <c r="E65" s="29">
        <f t="shared" si="6"/>
        <v>-0.30000000000000426</v>
      </c>
      <c r="F65" s="27" t="s">
        <v>32</v>
      </c>
      <c r="G65" s="29" t="s">
        <v>69</v>
      </c>
      <c r="H65" s="29">
        <v>58.9</v>
      </c>
      <c r="I65" s="29">
        <v>59.2</v>
      </c>
      <c r="J65" s="26">
        <v>58.5</v>
      </c>
      <c r="K65" s="29">
        <v>59.2</v>
      </c>
      <c r="L65" s="29">
        <f t="shared" si="0"/>
        <v>-63.667232597623993</v>
      </c>
      <c r="M65" s="29">
        <f t="shared" si="1"/>
        <v>-127.33446519524799</v>
      </c>
      <c r="N65" s="29">
        <f t="shared" si="2"/>
        <v>-191.00169779287199</v>
      </c>
      <c r="O65" s="29">
        <f t="shared" si="3"/>
        <v>-254.66893039049597</v>
      </c>
      <c r="P65" s="33">
        <f t="shared" si="4"/>
        <v>212.22410865874363</v>
      </c>
      <c r="Q65" s="27">
        <v>4</v>
      </c>
      <c r="R65" s="27"/>
      <c r="T65" s="27"/>
      <c r="U65" s="27"/>
      <c r="V65" s="27"/>
      <c r="AG65" s="3">
        <f t="shared" si="5"/>
        <v>-0.30000000000000426</v>
      </c>
    </row>
    <row r="66" spans="1:33" x14ac:dyDescent="0.45">
      <c r="A66" s="28">
        <v>42793</v>
      </c>
      <c r="B66" s="27" t="s">
        <v>182</v>
      </c>
      <c r="C66" s="27" t="s">
        <v>33</v>
      </c>
      <c r="D66" s="27"/>
      <c r="E66" s="29">
        <f t="shared" si="6"/>
        <v>-0.34999999999999432</v>
      </c>
      <c r="F66" s="27" t="s">
        <v>61</v>
      </c>
      <c r="G66" s="29" t="s">
        <v>69</v>
      </c>
      <c r="H66" s="29">
        <v>125.6</v>
      </c>
      <c r="I66" s="29">
        <v>125.25</v>
      </c>
      <c r="J66" s="26">
        <v>126.36</v>
      </c>
      <c r="K66" s="29">
        <v>125.25</v>
      </c>
      <c r="L66" s="29">
        <f t="shared" si="0"/>
        <v>-34.832802547770136</v>
      </c>
      <c r="M66" s="29">
        <f t="shared" si="1"/>
        <v>-69.665605095540272</v>
      </c>
      <c r="N66" s="29">
        <f t="shared" si="2"/>
        <v>-104.4984076433104</v>
      </c>
      <c r="O66" s="29">
        <f t="shared" si="3"/>
        <v>-139.33121019108054</v>
      </c>
      <c r="P66" s="33">
        <f t="shared" si="4"/>
        <v>99.522292993630572</v>
      </c>
      <c r="Q66" s="27">
        <v>4</v>
      </c>
      <c r="R66" s="27"/>
      <c r="T66" s="74" t="s">
        <v>41</v>
      </c>
      <c r="U66" s="74"/>
      <c r="V66" s="74"/>
      <c r="AG66" s="3">
        <f t="shared" si="5"/>
        <v>-0.34999999999999432</v>
      </c>
    </row>
    <row r="67" spans="1:33" x14ac:dyDescent="0.45">
      <c r="A67" s="28">
        <v>42793</v>
      </c>
      <c r="B67" s="27" t="s">
        <v>183</v>
      </c>
      <c r="C67" s="27" t="s">
        <v>79</v>
      </c>
      <c r="D67" s="27"/>
      <c r="E67" s="29">
        <f t="shared" si="6"/>
        <v>0.57000000000000028</v>
      </c>
      <c r="F67" s="27" t="s">
        <v>61</v>
      </c>
      <c r="G67" s="29" t="s">
        <v>69</v>
      </c>
      <c r="H67" s="29">
        <v>51.68</v>
      </c>
      <c r="I67" s="29">
        <v>51.2</v>
      </c>
      <c r="J67" s="26">
        <v>52.25</v>
      </c>
      <c r="K67" s="29">
        <v>52.25</v>
      </c>
      <c r="L67" s="29">
        <f t="shared" ref="L67:L130" si="58">IF(G67="Y", (P67*E67),(""))</f>
        <v>137.86764705882359</v>
      </c>
      <c r="M67" s="29">
        <f t="shared" ref="M67:M130" si="59">IF(G67="Y", (L67*2),(""))</f>
        <v>275.73529411764719</v>
      </c>
      <c r="N67" s="29">
        <f t="shared" ref="N67:N130" si="60">IF(G67="Y", (L67*3),(""))</f>
        <v>413.60294117647078</v>
      </c>
      <c r="O67" s="29">
        <f t="shared" ref="O67:O130" si="61">IF(G67="Y", (L67*4),(""))</f>
        <v>551.47058823529437</v>
      </c>
      <c r="P67" s="33">
        <f t="shared" ref="P67:P130" si="62">IF(Q67&gt;0,((AcctSize/Q67)/H67),(""))</f>
        <v>241.87306501547988</v>
      </c>
      <c r="Q67" s="27">
        <v>4</v>
      </c>
      <c r="R67" s="27"/>
      <c r="T67" s="75" t="s">
        <v>47</v>
      </c>
      <c r="U67" s="75"/>
      <c r="V67" s="75"/>
      <c r="AG67" s="3">
        <f t="shared" ref="AG67:AG130" si="63">IF(F67="L",(K67-H67),(H67-K67))</f>
        <v>0.57000000000000028</v>
      </c>
    </row>
    <row r="68" spans="1:33" x14ac:dyDescent="0.45">
      <c r="A68" s="28">
        <v>42794</v>
      </c>
      <c r="B68" s="27" t="s">
        <v>174</v>
      </c>
      <c r="C68" s="27" t="s">
        <v>73</v>
      </c>
      <c r="D68" s="27"/>
      <c r="E68" s="29" t="str">
        <f t="shared" si="6"/>
        <v/>
      </c>
      <c r="F68" s="27" t="s">
        <v>32</v>
      </c>
      <c r="G68" s="29" t="s">
        <v>34</v>
      </c>
      <c r="H68" s="29">
        <v>112.69</v>
      </c>
      <c r="I68" s="29">
        <v>113.04</v>
      </c>
      <c r="J68" s="10">
        <v>112.18</v>
      </c>
      <c r="K68" s="29"/>
      <c r="L68" s="29" t="str">
        <f t="shared" si="58"/>
        <v/>
      </c>
      <c r="M68" s="29" t="str">
        <f t="shared" si="59"/>
        <v/>
      </c>
      <c r="N68" s="29" t="str">
        <f t="shared" si="60"/>
        <v/>
      </c>
      <c r="O68" s="29" t="str">
        <f t="shared" si="61"/>
        <v/>
      </c>
      <c r="P68" s="33">
        <f t="shared" si="62"/>
        <v>88.739018546454872</v>
      </c>
      <c r="Q68" s="27">
        <v>5</v>
      </c>
      <c r="R68" s="27"/>
      <c r="T68" s="12" t="s">
        <v>43</v>
      </c>
      <c r="U68" s="27"/>
      <c r="V68" s="14">
        <f>V59*2</f>
        <v>-697.39814728961142</v>
      </c>
      <c r="AG68" s="3">
        <f t="shared" si="63"/>
        <v>112.69</v>
      </c>
    </row>
    <row r="69" spans="1:33" x14ac:dyDescent="0.45">
      <c r="A69" s="28">
        <v>42794</v>
      </c>
      <c r="B69" s="27" t="s">
        <v>184</v>
      </c>
      <c r="C69" s="27" t="s">
        <v>73</v>
      </c>
      <c r="D69" s="27"/>
      <c r="E69" s="29" t="str">
        <f t="shared" ref="E69:E132" si="64">IF(G69="Y",AG69,"")</f>
        <v/>
      </c>
      <c r="F69" s="27" t="s">
        <v>32</v>
      </c>
      <c r="G69" s="29" t="s">
        <v>34</v>
      </c>
      <c r="H69" s="29">
        <v>56.14</v>
      </c>
      <c r="I69" s="29">
        <v>56.4</v>
      </c>
      <c r="J69" s="10">
        <v>55.75</v>
      </c>
      <c r="K69" s="29"/>
      <c r="L69" s="29" t="str">
        <f t="shared" si="58"/>
        <v/>
      </c>
      <c r="M69" s="29" t="str">
        <f t="shared" si="59"/>
        <v/>
      </c>
      <c r="N69" s="29" t="str">
        <f t="shared" si="60"/>
        <v/>
      </c>
      <c r="O69" s="29" t="str">
        <f t="shared" si="61"/>
        <v/>
      </c>
      <c r="P69" s="33">
        <f t="shared" si="62"/>
        <v>178.12611328820805</v>
      </c>
      <c r="Q69" s="27">
        <v>5</v>
      </c>
      <c r="R69" s="27"/>
      <c r="T69" s="12" t="s">
        <v>44</v>
      </c>
      <c r="U69" s="27"/>
      <c r="V69" s="4">
        <f>V60*2</f>
        <v>-1394.7962945792228</v>
      </c>
      <c r="AG69" s="3">
        <f t="shared" si="63"/>
        <v>56.14</v>
      </c>
    </row>
    <row r="70" spans="1:33" x14ac:dyDescent="0.45">
      <c r="A70" s="28">
        <v>42794</v>
      </c>
      <c r="B70" s="27" t="s">
        <v>185</v>
      </c>
      <c r="C70" s="27" t="s">
        <v>33</v>
      </c>
      <c r="D70" s="27"/>
      <c r="E70" s="29" t="str">
        <f t="shared" si="64"/>
        <v/>
      </c>
      <c r="F70" s="27" t="s">
        <v>61</v>
      </c>
      <c r="G70" s="29" t="s">
        <v>34</v>
      </c>
      <c r="H70" s="29">
        <v>68.05</v>
      </c>
      <c r="I70" s="29">
        <v>67.650000000000006</v>
      </c>
      <c r="J70" s="10">
        <v>68.680000000000007</v>
      </c>
      <c r="K70" s="29"/>
      <c r="L70" s="29" t="str">
        <f t="shared" si="58"/>
        <v/>
      </c>
      <c r="M70" s="29" t="str">
        <f t="shared" si="59"/>
        <v/>
      </c>
      <c r="N70" s="29" t="str">
        <f t="shared" si="60"/>
        <v/>
      </c>
      <c r="O70" s="29" t="str">
        <f t="shared" si="61"/>
        <v/>
      </c>
      <c r="P70" s="33">
        <f t="shared" si="62"/>
        <v>146.95077149155034</v>
      </c>
      <c r="Q70" s="27">
        <v>5</v>
      </c>
      <c r="R70" s="27"/>
      <c r="T70" s="12" t="s">
        <v>45</v>
      </c>
      <c r="U70" s="27"/>
      <c r="V70" s="4">
        <f>V61*2</f>
        <v>-2092.1944418688345</v>
      </c>
      <c r="AG70" s="3">
        <f t="shared" si="63"/>
        <v>-68.05</v>
      </c>
    </row>
    <row r="71" spans="1:33" x14ac:dyDescent="0.45">
      <c r="A71" s="28">
        <v>42794</v>
      </c>
      <c r="B71" s="27" t="s">
        <v>186</v>
      </c>
      <c r="C71" s="27" t="s">
        <v>73</v>
      </c>
      <c r="D71" s="27"/>
      <c r="E71" s="29" t="str">
        <f t="shared" si="64"/>
        <v/>
      </c>
      <c r="F71" s="27" t="s">
        <v>32</v>
      </c>
      <c r="G71" s="29" t="s">
        <v>34</v>
      </c>
      <c r="H71" s="29">
        <v>66.34</v>
      </c>
      <c r="I71" s="29">
        <v>66.72</v>
      </c>
      <c r="J71" s="10">
        <v>65.680000000000007</v>
      </c>
      <c r="K71" s="27"/>
      <c r="L71" s="29" t="str">
        <f t="shared" si="58"/>
        <v/>
      </c>
      <c r="M71" s="29" t="str">
        <f t="shared" si="59"/>
        <v/>
      </c>
      <c r="N71" s="29" t="str">
        <f t="shared" si="60"/>
        <v/>
      </c>
      <c r="O71" s="29" t="str">
        <f t="shared" si="61"/>
        <v/>
      </c>
      <c r="P71" s="33">
        <f t="shared" si="62"/>
        <v>150.73861923424781</v>
      </c>
      <c r="Q71" s="27">
        <v>5</v>
      </c>
      <c r="R71" s="27"/>
      <c r="T71" s="12" t="s">
        <v>46</v>
      </c>
      <c r="U71" s="27"/>
      <c r="V71" s="4">
        <f>V62*2</f>
        <v>-2789.5925891584457</v>
      </c>
      <c r="AG71" s="3">
        <f t="shared" si="63"/>
        <v>66.34</v>
      </c>
    </row>
    <row r="72" spans="1:33" x14ac:dyDescent="0.45">
      <c r="A72" s="28">
        <v>42794</v>
      </c>
      <c r="B72" s="27" t="s">
        <v>187</v>
      </c>
      <c r="C72" s="27" t="s">
        <v>33</v>
      </c>
      <c r="D72" s="27"/>
      <c r="E72" s="29" t="str">
        <f t="shared" si="64"/>
        <v/>
      </c>
      <c r="F72" s="27" t="s">
        <v>32</v>
      </c>
      <c r="G72" s="29" t="s">
        <v>34</v>
      </c>
      <c r="H72" s="29">
        <v>86.83</v>
      </c>
      <c r="I72" s="29">
        <v>87.43</v>
      </c>
      <c r="J72" s="10">
        <v>86.07</v>
      </c>
      <c r="K72" s="29"/>
      <c r="L72" s="29" t="str">
        <f t="shared" si="58"/>
        <v/>
      </c>
      <c r="M72" s="29" t="str">
        <f t="shared" si="59"/>
        <v/>
      </c>
      <c r="N72" s="29" t="str">
        <f t="shared" si="60"/>
        <v/>
      </c>
      <c r="O72" s="29" t="str">
        <f t="shared" si="61"/>
        <v/>
      </c>
      <c r="P72" s="33">
        <f t="shared" si="62"/>
        <v>115.16756881262236</v>
      </c>
      <c r="Q72" s="27">
        <v>5</v>
      </c>
      <c r="R72" s="27"/>
      <c r="T72" s="27"/>
      <c r="U72" s="27"/>
      <c r="V72" s="27"/>
      <c r="AG72" s="3">
        <f t="shared" si="63"/>
        <v>86.83</v>
      </c>
    </row>
    <row r="73" spans="1:33" x14ac:dyDescent="0.45">
      <c r="A73" s="28"/>
      <c r="B73" s="27"/>
      <c r="C73" s="27"/>
      <c r="D73" s="27"/>
      <c r="E73" s="29" t="str">
        <f t="shared" si="64"/>
        <v/>
      </c>
      <c r="F73" s="27"/>
      <c r="G73" s="29"/>
      <c r="H73" s="29"/>
      <c r="I73" s="29"/>
      <c r="J73" s="10"/>
      <c r="K73" s="29"/>
      <c r="L73" s="29" t="str">
        <f t="shared" si="58"/>
        <v/>
      </c>
      <c r="M73" s="29" t="str">
        <f t="shared" si="59"/>
        <v/>
      </c>
      <c r="N73" s="29" t="str">
        <f t="shared" si="60"/>
        <v/>
      </c>
      <c r="O73" s="29" t="str">
        <f t="shared" si="61"/>
        <v/>
      </c>
      <c r="P73" s="33" t="str">
        <f t="shared" si="62"/>
        <v/>
      </c>
      <c r="Q73" s="27"/>
      <c r="R73" s="27"/>
      <c r="AG73" s="3">
        <f t="shared" si="63"/>
        <v>0</v>
      </c>
    </row>
    <row r="74" spans="1:33" x14ac:dyDescent="0.45">
      <c r="A74" s="28"/>
      <c r="B74" s="27"/>
      <c r="C74" s="27"/>
      <c r="D74" s="27"/>
      <c r="E74" s="29" t="str">
        <f t="shared" si="64"/>
        <v/>
      </c>
      <c r="F74" s="27"/>
      <c r="G74" s="29"/>
      <c r="H74" s="29"/>
      <c r="I74" s="29"/>
      <c r="J74" s="10"/>
      <c r="K74" s="27"/>
      <c r="L74" s="29" t="str">
        <f t="shared" si="58"/>
        <v/>
      </c>
      <c r="M74" s="29" t="str">
        <f t="shared" si="59"/>
        <v/>
      </c>
      <c r="N74" s="29" t="str">
        <f t="shared" si="60"/>
        <v/>
      </c>
      <c r="O74" s="29" t="str">
        <f t="shared" si="61"/>
        <v/>
      </c>
      <c r="P74" s="33" t="str">
        <f t="shared" si="62"/>
        <v/>
      </c>
      <c r="Q74" s="27"/>
      <c r="R74" s="27"/>
      <c r="AG74" s="3">
        <f t="shared" si="63"/>
        <v>0</v>
      </c>
    </row>
    <row r="75" spans="1:33" x14ac:dyDescent="0.45">
      <c r="A75" s="28"/>
      <c r="B75" s="27"/>
      <c r="C75" s="27"/>
      <c r="D75" s="27"/>
      <c r="E75" s="29" t="str">
        <f t="shared" si="64"/>
        <v/>
      </c>
      <c r="F75" s="27"/>
      <c r="G75" s="29"/>
      <c r="H75" s="29"/>
      <c r="I75" s="29"/>
      <c r="J75" s="10"/>
      <c r="K75" s="29"/>
      <c r="L75" s="29" t="str">
        <f t="shared" si="58"/>
        <v/>
      </c>
      <c r="M75" s="29" t="str">
        <f t="shared" si="59"/>
        <v/>
      </c>
      <c r="N75" s="29" t="str">
        <f t="shared" si="60"/>
        <v/>
      </c>
      <c r="O75" s="29" t="str">
        <f t="shared" si="61"/>
        <v/>
      </c>
      <c r="P75" s="33" t="str">
        <f t="shared" si="62"/>
        <v/>
      </c>
      <c r="Q75" s="27"/>
      <c r="R75" s="27"/>
      <c r="T75" s="71" t="s">
        <v>24</v>
      </c>
      <c r="U75" s="71"/>
      <c r="V75" s="71"/>
      <c r="AG75" s="3">
        <f t="shared" si="63"/>
        <v>0</v>
      </c>
    </row>
    <row r="76" spans="1:33" x14ac:dyDescent="0.45">
      <c r="A76" s="28"/>
      <c r="B76" s="27"/>
      <c r="C76" s="27"/>
      <c r="D76" s="27"/>
      <c r="E76" s="29" t="str">
        <f t="shared" si="64"/>
        <v/>
      </c>
      <c r="F76" s="27"/>
      <c r="G76" s="29"/>
      <c r="H76" s="29"/>
      <c r="I76" s="29"/>
      <c r="J76" s="10"/>
      <c r="K76" s="29"/>
      <c r="L76" s="29" t="str">
        <f t="shared" si="58"/>
        <v/>
      </c>
      <c r="M76" s="29" t="str">
        <f t="shared" si="59"/>
        <v/>
      </c>
      <c r="N76" s="29" t="str">
        <f t="shared" si="60"/>
        <v/>
      </c>
      <c r="O76" s="29" t="str">
        <f t="shared" si="61"/>
        <v/>
      </c>
      <c r="P76" s="33" t="str">
        <f t="shared" si="62"/>
        <v/>
      </c>
      <c r="Q76" s="27"/>
      <c r="R76" s="27"/>
      <c r="T76" t="s">
        <v>25</v>
      </c>
      <c r="V76">
        <f>COUNTIFS(F3:F1048576,"L",G3:G1048576,"Y")</f>
        <v>8</v>
      </c>
      <c r="AG76" s="3">
        <f t="shared" si="63"/>
        <v>0</v>
      </c>
    </row>
    <row r="77" spans="1:33" x14ac:dyDescent="0.45">
      <c r="A77" s="28"/>
      <c r="B77" s="27"/>
      <c r="C77" s="27"/>
      <c r="D77" s="27"/>
      <c r="E77" s="29" t="str">
        <f t="shared" si="64"/>
        <v/>
      </c>
      <c r="F77" s="27"/>
      <c r="G77" s="29"/>
      <c r="H77" s="29"/>
      <c r="I77" s="29"/>
      <c r="J77" s="10"/>
      <c r="K77" s="29"/>
      <c r="L77" s="29" t="str">
        <f t="shared" si="58"/>
        <v/>
      </c>
      <c r="M77" s="29" t="str">
        <f t="shared" si="59"/>
        <v/>
      </c>
      <c r="N77" s="29" t="str">
        <f t="shared" si="60"/>
        <v/>
      </c>
      <c r="O77" s="29" t="str">
        <f t="shared" si="61"/>
        <v/>
      </c>
      <c r="P77" s="33" t="str">
        <f t="shared" si="62"/>
        <v/>
      </c>
      <c r="Q77" s="27"/>
      <c r="R77" s="27"/>
      <c r="T77" t="s">
        <v>26</v>
      </c>
      <c r="V77">
        <f>COUNTIFS(F3:F1048576,"S",G3:G1048576,"Y")</f>
        <v>31</v>
      </c>
      <c r="AG77" s="3">
        <f t="shared" si="63"/>
        <v>0</v>
      </c>
    </row>
    <row r="78" spans="1:33" x14ac:dyDescent="0.45">
      <c r="A78" s="28"/>
      <c r="B78" s="27"/>
      <c r="C78" s="27"/>
      <c r="D78" s="27"/>
      <c r="E78" s="29" t="str">
        <f t="shared" si="64"/>
        <v/>
      </c>
      <c r="F78" s="27"/>
      <c r="G78" s="29"/>
      <c r="H78" s="29"/>
      <c r="I78" s="29"/>
      <c r="J78" s="10"/>
      <c r="K78" s="29"/>
      <c r="L78" s="29" t="str">
        <f t="shared" si="58"/>
        <v/>
      </c>
      <c r="M78" s="29" t="str">
        <f t="shared" si="59"/>
        <v/>
      </c>
      <c r="N78" s="29" t="str">
        <f t="shared" si="60"/>
        <v/>
      </c>
      <c r="O78" s="29" t="str">
        <f t="shared" si="61"/>
        <v/>
      </c>
      <c r="P78" s="33" t="str">
        <f t="shared" si="62"/>
        <v/>
      </c>
      <c r="Q78" s="27"/>
      <c r="R78" s="27"/>
      <c r="AG78" s="3">
        <f t="shared" si="63"/>
        <v>0</v>
      </c>
    </row>
    <row r="79" spans="1:33" x14ac:dyDescent="0.45">
      <c r="A79" s="28"/>
      <c r="B79" s="27"/>
      <c r="C79" s="27"/>
      <c r="D79" s="27"/>
      <c r="E79" s="29" t="str">
        <f t="shared" si="64"/>
        <v/>
      </c>
      <c r="F79" s="27"/>
      <c r="G79" s="29"/>
      <c r="H79" s="29"/>
      <c r="I79" s="29"/>
      <c r="J79" s="10"/>
      <c r="K79" s="29"/>
      <c r="L79" s="29" t="str">
        <f t="shared" si="58"/>
        <v/>
      </c>
      <c r="M79" s="29" t="str">
        <f t="shared" si="59"/>
        <v/>
      </c>
      <c r="N79" s="29" t="str">
        <f t="shared" si="60"/>
        <v/>
      </c>
      <c r="O79" s="29" t="str">
        <f t="shared" si="61"/>
        <v/>
      </c>
      <c r="P79" s="33" t="str">
        <f t="shared" si="62"/>
        <v/>
      </c>
      <c r="Q79" s="27"/>
      <c r="R79" s="27"/>
      <c r="AG79" s="3">
        <f t="shared" si="63"/>
        <v>0</v>
      </c>
    </row>
    <row r="80" spans="1:33" x14ac:dyDescent="0.45">
      <c r="A80" s="28"/>
      <c r="B80" s="27"/>
      <c r="C80" s="27"/>
      <c r="D80" s="27"/>
      <c r="E80" s="29" t="str">
        <f t="shared" si="64"/>
        <v/>
      </c>
      <c r="F80" s="27"/>
      <c r="G80" s="29"/>
      <c r="H80" s="29"/>
      <c r="I80" s="29"/>
      <c r="J80" s="10"/>
      <c r="K80" s="29"/>
      <c r="L80" s="29" t="str">
        <f t="shared" si="58"/>
        <v/>
      </c>
      <c r="M80" s="29" t="str">
        <f t="shared" si="59"/>
        <v/>
      </c>
      <c r="N80" s="29" t="str">
        <f t="shared" si="60"/>
        <v/>
      </c>
      <c r="O80" s="29" t="str">
        <f t="shared" si="61"/>
        <v/>
      </c>
      <c r="P80" s="33" t="str">
        <f t="shared" si="62"/>
        <v/>
      </c>
      <c r="Q80" s="27"/>
      <c r="R80" s="27"/>
      <c r="AG80" s="3">
        <f t="shared" si="63"/>
        <v>0</v>
      </c>
    </row>
    <row r="81" spans="1:33" x14ac:dyDescent="0.45">
      <c r="A81" s="28"/>
      <c r="B81" s="27"/>
      <c r="C81" s="27"/>
      <c r="D81" s="27"/>
      <c r="E81" s="29" t="str">
        <f t="shared" si="64"/>
        <v/>
      </c>
      <c r="F81" s="27"/>
      <c r="G81" s="29"/>
      <c r="H81" s="29"/>
      <c r="I81" s="29"/>
      <c r="J81" s="10"/>
      <c r="K81" s="29"/>
      <c r="L81" s="29" t="str">
        <f t="shared" si="58"/>
        <v/>
      </c>
      <c r="M81" s="29" t="str">
        <f t="shared" si="59"/>
        <v/>
      </c>
      <c r="N81" s="29" t="str">
        <f t="shared" si="60"/>
        <v/>
      </c>
      <c r="O81" s="29" t="str">
        <f t="shared" si="61"/>
        <v/>
      </c>
      <c r="P81" s="33" t="str">
        <f t="shared" si="62"/>
        <v/>
      </c>
      <c r="Q81" s="27"/>
      <c r="R81" s="27"/>
      <c r="AG81" s="3">
        <f t="shared" si="63"/>
        <v>0</v>
      </c>
    </row>
    <row r="82" spans="1:33" x14ac:dyDescent="0.45">
      <c r="A82" s="28"/>
      <c r="B82" s="27"/>
      <c r="C82" s="27"/>
      <c r="D82" s="27"/>
      <c r="E82" s="29" t="str">
        <f t="shared" si="64"/>
        <v/>
      </c>
      <c r="F82" s="27"/>
      <c r="G82" s="29"/>
      <c r="H82" s="29"/>
      <c r="I82" s="29"/>
      <c r="J82" s="10"/>
      <c r="K82" s="29"/>
      <c r="L82" s="29" t="str">
        <f t="shared" si="58"/>
        <v/>
      </c>
      <c r="M82" s="29" t="str">
        <f t="shared" si="59"/>
        <v/>
      </c>
      <c r="N82" s="29" t="str">
        <f t="shared" si="60"/>
        <v/>
      </c>
      <c r="O82" s="29" t="str">
        <f t="shared" si="61"/>
        <v/>
      </c>
      <c r="P82" s="33" t="str">
        <f t="shared" si="62"/>
        <v/>
      </c>
      <c r="Q82" s="27"/>
      <c r="R82" s="27"/>
      <c r="AG82" s="3">
        <f t="shared" si="63"/>
        <v>0</v>
      </c>
    </row>
    <row r="83" spans="1:33" x14ac:dyDescent="0.45">
      <c r="A83" s="28"/>
      <c r="B83" s="27"/>
      <c r="C83" s="27"/>
      <c r="D83" s="27"/>
      <c r="E83" s="29" t="str">
        <f t="shared" si="64"/>
        <v/>
      </c>
      <c r="F83" s="27"/>
      <c r="G83" s="29"/>
      <c r="H83" s="29"/>
      <c r="I83" s="29"/>
      <c r="J83" s="10"/>
      <c r="K83" s="29"/>
      <c r="L83" s="29" t="str">
        <f t="shared" si="58"/>
        <v/>
      </c>
      <c r="M83" s="29" t="str">
        <f t="shared" si="59"/>
        <v/>
      </c>
      <c r="N83" s="29" t="str">
        <f t="shared" si="60"/>
        <v/>
      </c>
      <c r="O83" s="29" t="str">
        <f t="shared" si="61"/>
        <v/>
      </c>
      <c r="P83" s="33" t="str">
        <f t="shared" si="62"/>
        <v/>
      </c>
      <c r="Q83" s="27"/>
      <c r="R83" s="27"/>
      <c r="AG83" s="3">
        <f t="shared" si="63"/>
        <v>0</v>
      </c>
    </row>
    <row r="84" spans="1:33" x14ac:dyDescent="0.45">
      <c r="A84" s="28"/>
      <c r="B84" s="27"/>
      <c r="C84" s="27"/>
      <c r="D84" s="27"/>
      <c r="E84" s="29" t="str">
        <f t="shared" si="64"/>
        <v/>
      </c>
      <c r="F84" s="27"/>
      <c r="G84" s="29"/>
      <c r="H84" s="29"/>
      <c r="I84" s="29"/>
      <c r="J84" s="10"/>
      <c r="K84" s="29"/>
      <c r="L84" s="29" t="str">
        <f t="shared" si="58"/>
        <v/>
      </c>
      <c r="M84" s="29" t="str">
        <f t="shared" si="59"/>
        <v/>
      </c>
      <c r="N84" s="29" t="str">
        <f t="shared" si="60"/>
        <v/>
      </c>
      <c r="O84" s="29" t="str">
        <f t="shared" si="61"/>
        <v/>
      </c>
      <c r="P84" s="33" t="str">
        <f t="shared" si="62"/>
        <v/>
      </c>
      <c r="Q84" s="27"/>
      <c r="R84" s="27"/>
      <c r="AG84" s="3">
        <f t="shared" si="63"/>
        <v>0</v>
      </c>
    </row>
    <row r="85" spans="1:33" x14ac:dyDescent="0.45">
      <c r="A85" s="28"/>
      <c r="B85" s="27"/>
      <c r="C85" s="27"/>
      <c r="D85" s="27"/>
      <c r="E85" s="29" t="str">
        <f t="shared" si="64"/>
        <v/>
      </c>
      <c r="F85" s="27"/>
      <c r="G85" s="29"/>
      <c r="H85" s="29"/>
      <c r="I85" s="29"/>
      <c r="J85" s="10"/>
      <c r="K85" s="29"/>
      <c r="L85" s="29" t="str">
        <f t="shared" si="58"/>
        <v/>
      </c>
      <c r="M85" s="29" t="str">
        <f t="shared" si="59"/>
        <v/>
      </c>
      <c r="N85" s="29" t="str">
        <f t="shared" si="60"/>
        <v/>
      </c>
      <c r="O85" s="29" t="str">
        <f t="shared" si="61"/>
        <v/>
      </c>
      <c r="P85" s="33" t="str">
        <f t="shared" si="62"/>
        <v/>
      </c>
      <c r="Q85" s="27"/>
      <c r="R85" s="27"/>
      <c r="AG85" s="3">
        <f t="shared" si="63"/>
        <v>0</v>
      </c>
    </row>
    <row r="86" spans="1:33" x14ac:dyDescent="0.45">
      <c r="A86" s="28"/>
      <c r="B86" s="27"/>
      <c r="C86" s="27"/>
      <c r="D86" s="27"/>
      <c r="E86" s="29" t="str">
        <f t="shared" si="64"/>
        <v/>
      </c>
      <c r="F86" s="27"/>
      <c r="G86" s="29"/>
      <c r="H86" s="29"/>
      <c r="I86" s="29"/>
      <c r="J86" s="10"/>
      <c r="K86" s="29"/>
      <c r="L86" s="29" t="str">
        <f t="shared" si="58"/>
        <v/>
      </c>
      <c r="M86" s="29" t="str">
        <f t="shared" si="59"/>
        <v/>
      </c>
      <c r="N86" s="29" t="str">
        <f t="shared" si="60"/>
        <v/>
      </c>
      <c r="O86" s="29" t="str">
        <f t="shared" si="61"/>
        <v/>
      </c>
      <c r="P86" s="33" t="str">
        <f t="shared" si="62"/>
        <v/>
      </c>
      <c r="Q86" s="27"/>
      <c r="R86" s="27"/>
      <c r="AG86" s="3">
        <f t="shared" si="63"/>
        <v>0</v>
      </c>
    </row>
    <row r="87" spans="1:33" x14ac:dyDescent="0.45">
      <c r="A87" s="28"/>
      <c r="B87" s="27"/>
      <c r="C87" s="27"/>
      <c r="D87" s="27"/>
      <c r="E87" s="29" t="str">
        <f t="shared" si="64"/>
        <v/>
      </c>
      <c r="F87" s="27"/>
      <c r="G87" s="29"/>
      <c r="H87" s="29"/>
      <c r="I87" s="29"/>
      <c r="J87" s="10"/>
      <c r="K87" s="29"/>
      <c r="L87" s="29" t="str">
        <f t="shared" si="58"/>
        <v/>
      </c>
      <c r="M87" s="29" t="str">
        <f t="shared" si="59"/>
        <v/>
      </c>
      <c r="N87" s="29" t="str">
        <f t="shared" si="60"/>
        <v/>
      </c>
      <c r="O87" s="29" t="str">
        <f t="shared" si="61"/>
        <v/>
      </c>
      <c r="P87" s="33" t="str">
        <f t="shared" si="62"/>
        <v/>
      </c>
      <c r="Q87" s="27"/>
      <c r="AG87" s="3">
        <f t="shared" si="63"/>
        <v>0</v>
      </c>
    </row>
    <row r="88" spans="1:33" x14ac:dyDescent="0.45">
      <c r="A88" s="28"/>
      <c r="B88" s="27"/>
      <c r="C88" s="27"/>
      <c r="D88" s="27"/>
      <c r="E88" s="29" t="str">
        <f t="shared" si="64"/>
        <v/>
      </c>
      <c r="F88" s="27"/>
      <c r="G88" s="29"/>
      <c r="H88" s="29"/>
      <c r="I88" s="29"/>
      <c r="J88" s="10"/>
      <c r="K88" s="29"/>
      <c r="L88" s="29" t="str">
        <f t="shared" si="58"/>
        <v/>
      </c>
      <c r="M88" s="29" t="str">
        <f t="shared" si="59"/>
        <v/>
      </c>
      <c r="N88" s="29" t="str">
        <f t="shared" si="60"/>
        <v/>
      </c>
      <c r="O88" s="29" t="str">
        <f t="shared" si="61"/>
        <v/>
      </c>
      <c r="P88" s="33" t="str">
        <f t="shared" si="62"/>
        <v/>
      </c>
      <c r="Q88" s="27"/>
      <c r="AG88" s="3">
        <f t="shared" si="63"/>
        <v>0</v>
      </c>
    </row>
    <row r="89" spans="1:33" x14ac:dyDescent="0.45">
      <c r="A89" s="28"/>
      <c r="B89" s="27"/>
      <c r="C89" s="27"/>
      <c r="D89" s="27"/>
      <c r="E89" s="29" t="str">
        <f t="shared" si="64"/>
        <v/>
      </c>
      <c r="F89" s="27"/>
      <c r="G89" s="29"/>
      <c r="H89" s="29"/>
      <c r="I89" s="29"/>
      <c r="J89" s="10"/>
      <c r="K89" s="29"/>
      <c r="L89" s="29" t="str">
        <f t="shared" si="58"/>
        <v/>
      </c>
      <c r="M89" s="29" t="str">
        <f t="shared" si="59"/>
        <v/>
      </c>
      <c r="N89" s="29" t="str">
        <f t="shared" si="60"/>
        <v/>
      </c>
      <c r="O89" s="29" t="str">
        <f t="shared" si="61"/>
        <v/>
      </c>
      <c r="P89" s="33" t="str">
        <f t="shared" si="62"/>
        <v/>
      </c>
      <c r="Q89" s="27"/>
      <c r="AG89" s="3">
        <f t="shared" si="63"/>
        <v>0</v>
      </c>
    </row>
    <row r="90" spans="1:33" x14ac:dyDescent="0.45">
      <c r="A90" s="28"/>
      <c r="B90" s="27"/>
      <c r="C90" s="27"/>
      <c r="D90" s="27"/>
      <c r="E90" s="29" t="str">
        <f t="shared" si="64"/>
        <v/>
      </c>
      <c r="F90" s="27"/>
      <c r="G90" s="29"/>
      <c r="H90" s="29"/>
      <c r="I90" s="29"/>
      <c r="J90" s="10"/>
      <c r="K90" s="29"/>
      <c r="L90" s="29" t="str">
        <f t="shared" si="58"/>
        <v/>
      </c>
      <c r="M90" s="29" t="str">
        <f t="shared" si="59"/>
        <v/>
      </c>
      <c r="N90" s="29" t="str">
        <f t="shared" si="60"/>
        <v/>
      </c>
      <c r="O90" s="29" t="str">
        <f t="shared" si="61"/>
        <v/>
      </c>
      <c r="P90" s="33" t="str">
        <f t="shared" si="62"/>
        <v/>
      </c>
      <c r="Q90" s="27"/>
      <c r="AG90" s="3">
        <f t="shared" si="63"/>
        <v>0</v>
      </c>
    </row>
    <row r="91" spans="1:33" x14ac:dyDescent="0.45">
      <c r="A91" s="28"/>
      <c r="B91" s="27"/>
      <c r="C91" s="27"/>
      <c r="D91" s="27"/>
      <c r="E91" s="29" t="str">
        <f t="shared" si="64"/>
        <v/>
      </c>
      <c r="F91" s="27"/>
      <c r="G91" s="29"/>
      <c r="H91" s="29"/>
      <c r="I91" s="29"/>
      <c r="J91" s="10"/>
      <c r="K91" s="27"/>
      <c r="L91" s="29" t="str">
        <f t="shared" si="58"/>
        <v/>
      </c>
      <c r="M91" s="29" t="str">
        <f t="shared" si="59"/>
        <v/>
      </c>
      <c r="N91" s="29" t="str">
        <f t="shared" si="60"/>
        <v/>
      </c>
      <c r="O91" s="29" t="str">
        <f t="shared" si="61"/>
        <v/>
      </c>
      <c r="P91" s="33" t="str">
        <f t="shared" si="62"/>
        <v/>
      </c>
      <c r="Q91" s="27"/>
      <c r="T91" s="66" t="s">
        <v>27</v>
      </c>
      <c r="U91" s="66"/>
      <c r="V91" s="66"/>
      <c r="AG91" s="3">
        <f t="shared" si="63"/>
        <v>0</v>
      </c>
    </row>
    <row r="92" spans="1:33" x14ac:dyDescent="0.45">
      <c r="A92" s="28"/>
      <c r="B92" s="27"/>
      <c r="C92" s="27"/>
      <c r="D92" s="27"/>
      <c r="E92" s="29" t="str">
        <f t="shared" si="64"/>
        <v/>
      </c>
      <c r="F92" s="27"/>
      <c r="G92" s="29"/>
      <c r="H92" s="29"/>
      <c r="I92" s="29"/>
      <c r="J92" s="10"/>
      <c r="K92" s="27"/>
      <c r="L92" s="29" t="str">
        <f t="shared" si="58"/>
        <v/>
      </c>
      <c r="M92" s="29" t="str">
        <f t="shared" si="59"/>
        <v/>
      </c>
      <c r="N92" s="29" t="str">
        <f t="shared" si="60"/>
        <v/>
      </c>
      <c r="O92" s="29" t="str">
        <f t="shared" si="61"/>
        <v/>
      </c>
      <c r="P92" s="33" t="str">
        <f t="shared" si="62"/>
        <v/>
      </c>
      <c r="Q92" s="27"/>
      <c r="T92" t="s">
        <v>25</v>
      </c>
      <c r="V92">
        <f>SUMIFS(E3:E1048576,F3:F1048576,"L",G3:G1048576,"Y")</f>
        <v>1.1700000000000088</v>
      </c>
      <c r="AG92" s="3">
        <f t="shared" si="63"/>
        <v>0</v>
      </c>
    </row>
    <row r="93" spans="1:33" x14ac:dyDescent="0.45">
      <c r="A93" s="28"/>
      <c r="B93" s="27"/>
      <c r="C93" s="27"/>
      <c r="D93" s="27"/>
      <c r="E93" s="29" t="str">
        <f t="shared" si="64"/>
        <v/>
      </c>
      <c r="F93" s="27"/>
      <c r="G93" s="29"/>
      <c r="H93" s="29"/>
      <c r="I93" s="29"/>
      <c r="J93" s="10"/>
      <c r="K93" s="27"/>
      <c r="L93" s="29" t="str">
        <f t="shared" si="58"/>
        <v/>
      </c>
      <c r="M93" s="29" t="str">
        <f t="shared" si="59"/>
        <v/>
      </c>
      <c r="N93" s="29" t="str">
        <f t="shared" si="60"/>
        <v/>
      </c>
      <c r="O93" s="29" t="str">
        <f t="shared" si="61"/>
        <v/>
      </c>
      <c r="P93" s="33" t="str">
        <f t="shared" si="62"/>
        <v/>
      </c>
      <c r="Q93" s="33"/>
      <c r="T93" t="s">
        <v>26</v>
      </c>
      <c r="V93">
        <f>SUMIFS(E3:E1048576,F3:F1048576,"S",G3:G1048576,"Y")</f>
        <v>-2.3000000000000149</v>
      </c>
      <c r="AG93" s="3">
        <f t="shared" si="63"/>
        <v>0</v>
      </c>
    </row>
    <row r="94" spans="1:33" x14ac:dyDescent="0.45">
      <c r="A94" s="28"/>
      <c r="B94" s="27"/>
      <c r="C94" s="27"/>
      <c r="D94" s="27"/>
      <c r="E94" s="29" t="str">
        <f t="shared" si="64"/>
        <v/>
      </c>
      <c r="F94" s="27"/>
      <c r="G94" s="29"/>
      <c r="H94" s="29"/>
      <c r="I94" s="29"/>
      <c r="J94" s="10"/>
      <c r="K94" s="27"/>
      <c r="L94" s="29" t="str">
        <f t="shared" si="58"/>
        <v/>
      </c>
      <c r="M94" s="29" t="str">
        <f t="shared" si="59"/>
        <v/>
      </c>
      <c r="N94" s="29" t="str">
        <f t="shared" si="60"/>
        <v/>
      </c>
      <c r="O94" s="29" t="str">
        <f t="shared" si="61"/>
        <v/>
      </c>
      <c r="P94" s="33" t="str">
        <f t="shared" si="62"/>
        <v/>
      </c>
      <c r="Q94" s="27"/>
      <c r="AG94" s="3">
        <f t="shared" si="63"/>
        <v>0</v>
      </c>
    </row>
    <row r="95" spans="1:33" x14ac:dyDescent="0.45">
      <c r="A95" s="28"/>
      <c r="B95" s="27"/>
      <c r="C95" s="27"/>
      <c r="D95" s="27"/>
      <c r="E95" s="29" t="str">
        <f t="shared" si="64"/>
        <v/>
      </c>
      <c r="F95" s="27"/>
      <c r="G95" s="29"/>
      <c r="H95" s="29"/>
      <c r="I95" s="29"/>
      <c r="J95" s="10"/>
      <c r="K95" s="27"/>
      <c r="L95" s="29" t="str">
        <f t="shared" si="58"/>
        <v/>
      </c>
      <c r="M95" s="29" t="str">
        <f t="shared" si="59"/>
        <v/>
      </c>
      <c r="N95" s="29" t="str">
        <f t="shared" si="60"/>
        <v/>
      </c>
      <c r="O95" s="29" t="str">
        <f t="shared" si="61"/>
        <v/>
      </c>
      <c r="P95" s="33" t="str">
        <f t="shared" si="62"/>
        <v/>
      </c>
      <c r="Q95" s="27"/>
      <c r="AG95" s="3">
        <f t="shared" si="63"/>
        <v>0</v>
      </c>
    </row>
    <row r="96" spans="1:33" x14ac:dyDescent="0.45">
      <c r="A96" s="28"/>
      <c r="B96" s="27"/>
      <c r="C96" s="27"/>
      <c r="D96" s="27"/>
      <c r="E96" s="29" t="str">
        <f t="shared" si="64"/>
        <v/>
      </c>
      <c r="F96" s="27"/>
      <c r="G96" s="29"/>
      <c r="H96" s="29"/>
      <c r="I96" s="29"/>
      <c r="J96" s="10"/>
      <c r="K96" s="29"/>
      <c r="L96" s="29" t="str">
        <f t="shared" si="58"/>
        <v/>
      </c>
      <c r="M96" s="29" t="str">
        <f t="shared" si="59"/>
        <v/>
      </c>
      <c r="N96" s="29" t="str">
        <f t="shared" si="60"/>
        <v/>
      </c>
      <c r="O96" s="29" t="str">
        <f t="shared" si="61"/>
        <v/>
      </c>
      <c r="P96" s="33" t="str">
        <f t="shared" si="62"/>
        <v/>
      </c>
      <c r="Q96" s="27"/>
      <c r="AG96" s="3">
        <f t="shared" si="63"/>
        <v>0</v>
      </c>
    </row>
    <row r="97" spans="1:33" x14ac:dyDescent="0.45">
      <c r="A97" s="28"/>
      <c r="B97" s="27"/>
      <c r="C97" s="27"/>
      <c r="D97" s="27"/>
      <c r="E97" s="29" t="str">
        <f t="shared" si="64"/>
        <v/>
      </c>
      <c r="F97" s="27"/>
      <c r="G97" s="29"/>
      <c r="H97" s="29"/>
      <c r="I97" s="29"/>
      <c r="J97" s="10"/>
      <c r="K97" s="27"/>
      <c r="L97" s="29" t="str">
        <f t="shared" si="58"/>
        <v/>
      </c>
      <c r="M97" s="29" t="str">
        <f t="shared" si="59"/>
        <v/>
      </c>
      <c r="N97" s="29" t="str">
        <f t="shared" si="60"/>
        <v/>
      </c>
      <c r="O97" s="29" t="str">
        <f t="shared" si="61"/>
        <v/>
      </c>
      <c r="P97" s="33" t="str">
        <f t="shared" si="62"/>
        <v/>
      </c>
      <c r="Q97" s="27"/>
      <c r="AG97" s="3">
        <f t="shared" si="63"/>
        <v>0</v>
      </c>
    </row>
    <row r="98" spans="1:33" x14ac:dyDescent="0.45">
      <c r="A98" s="28"/>
      <c r="B98" s="27"/>
      <c r="C98" s="27"/>
      <c r="D98" s="27"/>
      <c r="E98" s="29" t="str">
        <f t="shared" si="64"/>
        <v/>
      </c>
      <c r="F98" s="27"/>
      <c r="G98" s="29"/>
      <c r="H98" s="29"/>
      <c r="I98" s="29"/>
      <c r="J98" s="10"/>
      <c r="K98" s="27"/>
      <c r="L98" s="29" t="str">
        <f t="shared" si="58"/>
        <v/>
      </c>
      <c r="M98" s="29" t="str">
        <f t="shared" si="59"/>
        <v/>
      </c>
      <c r="N98" s="29" t="str">
        <f t="shared" si="60"/>
        <v/>
      </c>
      <c r="O98" s="29" t="str">
        <f t="shared" si="61"/>
        <v/>
      </c>
      <c r="P98" s="33" t="str">
        <f t="shared" si="62"/>
        <v/>
      </c>
      <c r="Q98" s="27"/>
      <c r="AG98" s="3">
        <f t="shared" si="63"/>
        <v>0</v>
      </c>
    </row>
    <row r="99" spans="1:33" x14ac:dyDescent="0.45">
      <c r="A99" s="28"/>
      <c r="B99" s="27"/>
      <c r="C99" s="27"/>
      <c r="D99" s="27"/>
      <c r="E99" s="29" t="str">
        <f t="shared" si="64"/>
        <v/>
      </c>
      <c r="F99" s="27"/>
      <c r="G99" s="29"/>
      <c r="H99" s="29"/>
      <c r="I99" s="29"/>
      <c r="J99" s="10"/>
      <c r="K99" s="29"/>
      <c r="L99" s="29" t="str">
        <f t="shared" si="58"/>
        <v/>
      </c>
      <c r="M99" s="29" t="str">
        <f t="shared" si="59"/>
        <v/>
      </c>
      <c r="N99" s="29" t="str">
        <f t="shared" si="60"/>
        <v/>
      </c>
      <c r="O99" s="29" t="str">
        <f t="shared" si="61"/>
        <v/>
      </c>
      <c r="P99" s="33" t="str">
        <f t="shared" si="62"/>
        <v/>
      </c>
      <c r="Q99" s="27"/>
      <c r="AG99" s="3">
        <f t="shared" si="63"/>
        <v>0</v>
      </c>
    </row>
    <row r="100" spans="1:33" x14ac:dyDescent="0.45">
      <c r="A100" s="28"/>
      <c r="B100" s="27"/>
      <c r="C100" s="27"/>
      <c r="D100" s="27"/>
      <c r="E100" s="29" t="str">
        <f t="shared" si="64"/>
        <v/>
      </c>
      <c r="F100" s="27"/>
      <c r="G100" s="29"/>
      <c r="H100" s="29"/>
      <c r="I100" s="29"/>
      <c r="J100" s="10"/>
      <c r="K100" s="29"/>
      <c r="L100" s="29" t="str">
        <f t="shared" si="58"/>
        <v/>
      </c>
      <c r="M100" s="29" t="str">
        <f t="shared" si="59"/>
        <v/>
      </c>
      <c r="N100" s="29" t="str">
        <f t="shared" si="60"/>
        <v/>
      </c>
      <c r="O100" s="29" t="str">
        <f t="shared" si="61"/>
        <v/>
      </c>
      <c r="P100" s="33" t="str">
        <f t="shared" si="62"/>
        <v/>
      </c>
      <c r="Q100" s="27"/>
      <c r="AG100" s="3">
        <f t="shared" si="63"/>
        <v>0</v>
      </c>
    </row>
    <row r="101" spans="1:33" x14ac:dyDescent="0.45">
      <c r="A101" s="28"/>
      <c r="B101" s="27"/>
      <c r="C101" s="27"/>
      <c r="D101" s="27"/>
      <c r="E101" s="29" t="str">
        <f t="shared" si="64"/>
        <v/>
      </c>
      <c r="F101" s="27"/>
      <c r="G101" s="29"/>
      <c r="H101" s="29"/>
      <c r="I101" s="29"/>
      <c r="J101" s="10"/>
      <c r="K101" s="27"/>
      <c r="L101" s="29" t="str">
        <f t="shared" si="58"/>
        <v/>
      </c>
      <c r="M101" s="29" t="str">
        <f t="shared" si="59"/>
        <v/>
      </c>
      <c r="N101" s="29" t="str">
        <f t="shared" si="60"/>
        <v/>
      </c>
      <c r="O101" s="29" t="str">
        <f t="shared" si="61"/>
        <v/>
      </c>
      <c r="P101" s="33" t="str">
        <f t="shared" si="62"/>
        <v/>
      </c>
      <c r="Q101" s="27"/>
      <c r="AG101" s="3">
        <f t="shared" si="63"/>
        <v>0</v>
      </c>
    </row>
    <row r="102" spans="1:33" x14ac:dyDescent="0.45">
      <c r="A102" s="28"/>
      <c r="B102" s="27"/>
      <c r="C102" s="27"/>
      <c r="D102" s="27"/>
      <c r="E102" s="29" t="str">
        <f t="shared" si="64"/>
        <v/>
      </c>
      <c r="F102" s="27"/>
      <c r="G102" s="29"/>
      <c r="H102" s="29"/>
      <c r="I102" s="29"/>
      <c r="J102" s="10"/>
      <c r="K102" s="29"/>
      <c r="L102" s="29" t="str">
        <f t="shared" si="58"/>
        <v/>
      </c>
      <c r="M102" s="29" t="str">
        <f t="shared" si="59"/>
        <v/>
      </c>
      <c r="N102" s="29" t="str">
        <f t="shared" si="60"/>
        <v/>
      </c>
      <c r="O102" s="29" t="str">
        <f t="shared" si="61"/>
        <v/>
      </c>
      <c r="P102" s="33" t="str">
        <f t="shared" si="62"/>
        <v/>
      </c>
      <c r="Q102" s="27"/>
      <c r="AG102" s="3">
        <f t="shared" si="63"/>
        <v>0</v>
      </c>
    </row>
    <row r="103" spans="1:33" x14ac:dyDescent="0.45">
      <c r="A103" s="28"/>
      <c r="B103" s="27"/>
      <c r="C103" s="27"/>
      <c r="D103" s="27"/>
      <c r="E103" s="29" t="str">
        <f t="shared" si="64"/>
        <v/>
      </c>
      <c r="F103" s="27"/>
      <c r="G103" s="29"/>
      <c r="H103" s="29"/>
      <c r="I103" s="29"/>
      <c r="J103" s="10"/>
      <c r="K103" s="27"/>
      <c r="L103" s="29" t="str">
        <f t="shared" si="58"/>
        <v/>
      </c>
      <c r="M103" s="29" t="str">
        <f t="shared" si="59"/>
        <v/>
      </c>
      <c r="N103" s="29" t="str">
        <f t="shared" si="60"/>
        <v/>
      </c>
      <c r="O103" s="29" t="str">
        <f t="shared" si="61"/>
        <v/>
      </c>
      <c r="P103" s="33" t="str">
        <f t="shared" si="62"/>
        <v/>
      </c>
      <c r="Q103" s="27"/>
      <c r="AG103" s="3">
        <f t="shared" si="63"/>
        <v>0</v>
      </c>
    </row>
    <row r="104" spans="1:33" x14ac:dyDescent="0.45">
      <c r="A104" s="28"/>
      <c r="B104" s="27"/>
      <c r="C104" s="27"/>
      <c r="D104" s="27"/>
      <c r="E104" s="29" t="str">
        <f t="shared" si="64"/>
        <v/>
      </c>
      <c r="F104" s="27"/>
      <c r="G104" s="29"/>
      <c r="H104" s="29"/>
      <c r="I104" s="29"/>
      <c r="J104" s="10"/>
      <c r="K104" s="27"/>
      <c r="L104" s="29" t="str">
        <f t="shared" si="58"/>
        <v/>
      </c>
      <c r="M104" s="29" t="str">
        <f t="shared" si="59"/>
        <v/>
      </c>
      <c r="N104" s="29" t="str">
        <f t="shared" si="60"/>
        <v/>
      </c>
      <c r="O104" s="29" t="str">
        <f t="shared" si="61"/>
        <v/>
      </c>
      <c r="P104" s="33" t="str">
        <f t="shared" si="62"/>
        <v/>
      </c>
      <c r="Q104" s="27"/>
      <c r="AG104" s="3">
        <f t="shared" si="63"/>
        <v>0</v>
      </c>
    </row>
    <row r="105" spans="1:33" x14ac:dyDescent="0.45">
      <c r="A105" s="28"/>
      <c r="B105" s="27"/>
      <c r="C105" s="27"/>
      <c r="D105" s="27"/>
      <c r="E105" s="29" t="str">
        <f t="shared" si="64"/>
        <v/>
      </c>
      <c r="F105" s="27"/>
      <c r="G105" s="29"/>
      <c r="H105" s="29"/>
      <c r="I105" s="29"/>
      <c r="J105" s="10"/>
      <c r="K105" s="29"/>
      <c r="L105" s="29" t="str">
        <f t="shared" si="58"/>
        <v/>
      </c>
      <c r="M105" s="29" t="str">
        <f t="shared" si="59"/>
        <v/>
      </c>
      <c r="N105" s="29" t="str">
        <f t="shared" si="60"/>
        <v/>
      </c>
      <c r="O105" s="29" t="str">
        <f t="shared" si="61"/>
        <v/>
      </c>
      <c r="P105" s="33" t="str">
        <f t="shared" si="62"/>
        <v/>
      </c>
      <c r="Q105" s="27"/>
      <c r="AG105" s="3">
        <f t="shared" si="63"/>
        <v>0</v>
      </c>
    </row>
    <row r="106" spans="1:33" x14ac:dyDescent="0.45">
      <c r="A106" s="28"/>
      <c r="B106" s="27"/>
      <c r="C106" s="27"/>
      <c r="D106" s="27"/>
      <c r="E106" s="29" t="str">
        <f t="shared" si="64"/>
        <v/>
      </c>
      <c r="F106" s="27"/>
      <c r="G106" s="29"/>
      <c r="H106" s="29"/>
      <c r="I106" s="29"/>
      <c r="J106" s="10"/>
      <c r="K106" s="29"/>
      <c r="L106" s="29" t="str">
        <f t="shared" si="58"/>
        <v/>
      </c>
      <c r="M106" s="29" t="str">
        <f t="shared" si="59"/>
        <v/>
      </c>
      <c r="N106" s="29" t="str">
        <f t="shared" si="60"/>
        <v/>
      </c>
      <c r="O106" s="29" t="str">
        <f t="shared" si="61"/>
        <v/>
      </c>
      <c r="P106" s="33" t="str">
        <f t="shared" si="62"/>
        <v/>
      </c>
      <c r="Q106" s="27"/>
      <c r="AG106" s="3">
        <f t="shared" si="63"/>
        <v>0</v>
      </c>
    </row>
    <row r="107" spans="1:33" x14ac:dyDescent="0.45">
      <c r="A107" s="28"/>
      <c r="B107" s="27"/>
      <c r="C107" s="27"/>
      <c r="D107" s="27"/>
      <c r="E107" s="29" t="str">
        <f t="shared" si="64"/>
        <v/>
      </c>
      <c r="F107" s="27"/>
      <c r="G107" s="29"/>
      <c r="H107" s="29"/>
      <c r="I107" s="29"/>
      <c r="J107" s="10"/>
      <c r="K107" s="27"/>
      <c r="L107" s="29" t="str">
        <f t="shared" si="58"/>
        <v/>
      </c>
      <c r="M107" s="29" t="str">
        <f t="shared" si="59"/>
        <v/>
      </c>
      <c r="N107" s="29" t="str">
        <f t="shared" si="60"/>
        <v/>
      </c>
      <c r="O107" s="29" t="str">
        <f t="shared" si="61"/>
        <v/>
      </c>
      <c r="P107" s="33" t="str">
        <f t="shared" si="62"/>
        <v/>
      </c>
      <c r="Q107" s="27"/>
      <c r="AG107" s="3">
        <f t="shared" si="63"/>
        <v>0</v>
      </c>
    </row>
    <row r="108" spans="1:33" x14ac:dyDescent="0.45">
      <c r="A108" s="28"/>
      <c r="B108" s="27"/>
      <c r="C108" s="27"/>
      <c r="D108" s="27"/>
      <c r="E108" s="29" t="str">
        <f t="shared" si="64"/>
        <v/>
      </c>
      <c r="F108" s="27"/>
      <c r="G108" s="29"/>
      <c r="H108" s="29"/>
      <c r="I108" s="29"/>
      <c r="J108" s="10"/>
      <c r="K108" s="29"/>
      <c r="L108" s="29" t="str">
        <f t="shared" si="58"/>
        <v/>
      </c>
      <c r="M108" s="29" t="str">
        <f t="shared" si="59"/>
        <v/>
      </c>
      <c r="N108" s="29" t="str">
        <f t="shared" si="60"/>
        <v/>
      </c>
      <c r="O108" s="29" t="str">
        <f t="shared" si="61"/>
        <v/>
      </c>
      <c r="P108" s="33" t="str">
        <f t="shared" si="62"/>
        <v/>
      </c>
      <c r="Q108" s="27"/>
      <c r="AG108" s="3">
        <f t="shared" si="63"/>
        <v>0</v>
      </c>
    </row>
    <row r="109" spans="1:33" x14ac:dyDescent="0.45">
      <c r="A109" s="28"/>
      <c r="B109" s="27"/>
      <c r="C109" s="27"/>
      <c r="D109" s="27"/>
      <c r="E109" s="29" t="str">
        <f t="shared" si="64"/>
        <v/>
      </c>
      <c r="F109" s="27"/>
      <c r="G109" s="29"/>
      <c r="H109" s="29"/>
      <c r="I109" s="29"/>
      <c r="J109" s="10"/>
      <c r="K109" s="29"/>
      <c r="L109" s="29" t="str">
        <f t="shared" si="58"/>
        <v/>
      </c>
      <c r="M109" s="29" t="str">
        <f t="shared" si="59"/>
        <v/>
      </c>
      <c r="N109" s="29" t="str">
        <f t="shared" si="60"/>
        <v/>
      </c>
      <c r="O109" s="29" t="str">
        <f t="shared" si="61"/>
        <v/>
      </c>
      <c r="P109" s="33" t="str">
        <f t="shared" si="62"/>
        <v/>
      </c>
      <c r="Q109" s="27"/>
      <c r="AG109" s="3">
        <f t="shared" si="63"/>
        <v>0</v>
      </c>
    </row>
    <row r="110" spans="1:33" x14ac:dyDescent="0.45">
      <c r="A110" s="27"/>
      <c r="B110" s="27"/>
      <c r="C110" s="27"/>
      <c r="D110" s="27"/>
      <c r="E110" s="29" t="str">
        <f t="shared" si="64"/>
        <v/>
      </c>
      <c r="F110" s="27"/>
      <c r="G110" s="29"/>
      <c r="H110" s="27"/>
      <c r="I110" s="27"/>
      <c r="J110" s="10"/>
      <c r="K110" s="27"/>
      <c r="L110" s="29" t="str">
        <f t="shared" si="58"/>
        <v/>
      </c>
      <c r="M110" s="29" t="str">
        <f t="shared" si="59"/>
        <v/>
      </c>
      <c r="N110" s="29" t="str">
        <f t="shared" si="60"/>
        <v/>
      </c>
      <c r="O110" s="29" t="str">
        <f t="shared" si="61"/>
        <v/>
      </c>
      <c r="P110" s="33" t="str">
        <f t="shared" si="62"/>
        <v/>
      </c>
      <c r="Q110" s="27"/>
      <c r="AG110" s="3">
        <f t="shared" si="63"/>
        <v>0</v>
      </c>
    </row>
    <row r="111" spans="1:33" x14ac:dyDescent="0.45">
      <c r="A111" s="27"/>
      <c r="B111" s="27"/>
      <c r="C111" s="27"/>
      <c r="D111" s="27"/>
      <c r="E111" s="29" t="str">
        <f t="shared" si="64"/>
        <v/>
      </c>
      <c r="F111" s="27"/>
      <c r="G111" s="29"/>
      <c r="H111" s="27"/>
      <c r="I111" s="27"/>
      <c r="J111" s="10"/>
      <c r="K111" s="27"/>
      <c r="L111" s="29" t="str">
        <f t="shared" si="58"/>
        <v/>
      </c>
      <c r="M111" s="29" t="str">
        <f t="shared" si="59"/>
        <v/>
      </c>
      <c r="N111" s="29" t="str">
        <f t="shared" si="60"/>
        <v/>
      </c>
      <c r="O111" s="29" t="str">
        <f t="shared" si="61"/>
        <v/>
      </c>
      <c r="P111" s="33" t="str">
        <f t="shared" si="62"/>
        <v/>
      </c>
      <c r="Q111" s="27"/>
      <c r="AG111" s="3">
        <f t="shared" si="63"/>
        <v>0</v>
      </c>
    </row>
    <row r="112" spans="1:33" x14ac:dyDescent="0.45">
      <c r="A112" s="27"/>
      <c r="B112" s="27"/>
      <c r="C112" s="27"/>
      <c r="D112" s="27"/>
      <c r="E112" s="29" t="str">
        <f t="shared" si="64"/>
        <v/>
      </c>
      <c r="F112" s="27"/>
      <c r="G112" s="29"/>
      <c r="H112" s="27"/>
      <c r="I112" s="27"/>
      <c r="J112" s="10"/>
      <c r="K112" s="27"/>
      <c r="L112" s="29" t="str">
        <f t="shared" si="58"/>
        <v/>
      </c>
      <c r="M112" s="29" t="str">
        <f t="shared" si="59"/>
        <v/>
      </c>
      <c r="N112" s="29" t="str">
        <f t="shared" si="60"/>
        <v/>
      </c>
      <c r="O112" s="29" t="str">
        <f t="shared" si="61"/>
        <v/>
      </c>
      <c r="P112" s="33" t="str">
        <f t="shared" si="62"/>
        <v/>
      </c>
      <c r="Q112" s="27"/>
      <c r="AG112" s="3">
        <f t="shared" si="63"/>
        <v>0</v>
      </c>
    </row>
    <row r="113" spans="1:33" x14ac:dyDescent="0.45">
      <c r="A113" s="27"/>
      <c r="B113" s="27"/>
      <c r="C113" s="27"/>
      <c r="D113" s="27"/>
      <c r="E113" s="29" t="str">
        <f t="shared" si="64"/>
        <v/>
      </c>
      <c r="F113" s="27"/>
      <c r="G113" s="29"/>
      <c r="H113" s="27"/>
      <c r="I113" s="27"/>
      <c r="J113" s="10"/>
      <c r="K113" s="27"/>
      <c r="L113" s="29" t="str">
        <f t="shared" si="58"/>
        <v/>
      </c>
      <c r="M113" s="29" t="str">
        <f t="shared" si="59"/>
        <v/>
      </c>
      <c r="N113" s="29" t="str">
        <f t="shared" si="60"/>
        <v/>
      </c>
      <c r="O113" s="29" t="str">
        <f t="shared" si="61"/>
        <v/>
      </c>
      <c r="P113" s="33" t="str">
        <f t="shared" si="62"/>
        <v/>
      </c>
      <c r="Q113" s="27"/>
      <c r="AG113" s="3">
        <f t="shared" si="63"/>
        <v>0</v>
      </c>
    </row>
    <row r="114" spans="1:33" x14ac:dyDescent="0.45">
      <c r="A114" s="27"/>
      <c r="B114" s="27"/>
      <c r="C114" s="27"/>
      <c r="D114" s="27"/>
      <c r="E114" s="29" t="str">
        <f t="shared" si="64"/>
        <v/>
      </c>
      <c r="F114" s="27"/>
      <c r="G114" s="29"/>
      <c r="H114" s="27"/>
      <c r="I114" s="27"/>
      <c r="J114" s="10"/>
      <c r="K114" s="27"/>
      <c r="L114" s="29" t="str">
        <f t="shared" si="58"/>
        <v/>
      </c>
      <c r="M114" s="29" t="str">
        <f t="shared" si="59"/>
        <v/>
      </c>
      <c r="N114" s="29" t="str">
        <f t="shared" si="60"/>
        <v/>
      </c>
      <c r="O114" s="29" t="str">
        <f t="shared" si="61"/>
        <v/>
      </c>
      <c r="P114" s="33" t="str">
        <f t="shared" si="62"/>
        <v/>
      </c>
      <c r="Q114" s="27"/>
      <c r="AG114" s="3">
        <f t="shared" si="63"/>
        <v>0</v>
      </c>
    </row>
    <row r="115" spans="1:33" x14ac:dyDescent="0.45">
      <c r="A115" s="27"/>
      <c r="B115" s="27"/>
      <c r="C115" s="27"/>
      <c r="D115" s="27"/>
      <c r="E115" s="29" t="str">
        <f t="shared" si="64"/>
        <v/>
      </c>
      <c r="F115" s="27"/>
      <c r="G115" s="29"/>
      <c r="H115" s="27"/>
      <c r="I115" s="27"/>
      <c r="J115" s="10"/>
      <c r="K115" s="27"/>
      <c r="L115" s="29" t="str">
        <f t="shared" si="58"/>
        <v/>
      </c>
      <c r="M115" s="29" t="str">
        <f t="shared" si="59"/>
        <v/>
      </c>
      <c r="N115" s="29" t="str">
        <f t="shared" si="60"/>
        <v/>
      </c>
      <c r="O115" s="29" t="str">
        <f t="shared" si="61"/>
        <v/>
      </c>
      <c r="P115" s="33" t="str">
        <f t="shared" si="62"/>
        <v/>
      </c>
      <c r="Q115" s="27"/>
      <c r="AG115" s="3">
        <f t="shared" si="63"/>
        <v>0</v>
      </c>
    </row>
    <row r="116" spans="1:33" x14ac:dyDescent="0.45">
      <c r="A116" s="27"/>
      <c r="B116" s="27"/>
      <c r="C116" s="27"/>
      <c r="D116" s="27"/>
      <c r="E116" s="29" t="str">
        <f t="shared" si="64"/>
        <v/>
      </c>
      <c r="F116" s="27"/>
      <c r="G116" s="29"/>
      <c r="H116" s="27"/>
      <c r="I116" s="27"/>
      <c r="J116" s="10"/>
      <c r="K116" s="27"/>
      <c r="L116" s="29" t="str">
        <f t="shared" si="58"/>
        <v/>
      </c>
      <c r="M116" s="29" t="str">
        <f t="shared" si="59"/>
        <v/>
      </c>
      <c r="N116" s="29" t="str">
        <f t="shared" si="60"/>
        <v/>
      </c>
      <c r="O116" s="29" t="str">
        <f t="shared" si="61"/>
        <v/>
      </c>
      <c r="P116" s="33" t="str">
        <f t="shared" si="62"/>
        <v/>
      </c>
      <c r="Q116" s="27"/>
      <c r="AG116" s="3">
        <f t="shared" si="63"/>
        <v>0</v>
      </c>
    </row>
    <row r="117" spans="1:33" x14ac:dyDescent="0.45">
      <c r="A117" s="27"/>
      <c r="B117" s="27"/>
      <c r="C117" s="27"/>
      <c r="D117" s="27"/>
      <c r="E117" s="29" t="str">
        <f t="shared" si="64"/>
        <v/>
      </c>
      <c r="F117" s="27"/>
      <c r="G117" s="29"/>
      <c r="H117" s="27"/>
      <c r="I117" s="27"/>
      <c r="J117" s="10"/>
      <c r="K117" s="27"/>
      <c r="L117" s="29" t="str">
        <f t="shared" si="58"/>
        <v/>
      </c>
      <c r="M117" s="29" t="str">
        <f t="shared" si="59"/>
        <v/>
      </c>
      <c r="N117" s="29" t="str">
        <f t="shared" si="60"/>
        <v/>
      </c>
      <c r="O117" s="29" t="str">
        <f t="shared" si="61"/>
        <v/>
      </c>
      <c r="P117" s="33" t="str">
        <f t="shared" si="62"/>
        <v/>
      </c>
      <c r="Q117" s="27"/>
      <c r="AG117" s="3">
        <f t="shared" si="63"/>
        <v>0</v>
      </c>
    </row>
    <row r="118" spans="1:33" x14ac:dyDescent="0.45">
      <c r="A118" s="27"/>
      <c r="B118" s="27"/>
      <c r="C118" s="27"/>
      <c r="D118" s="27"/>
      <c r="E118" s="29" t="str">
        <f t="shared" si="64"/>
        <v/>
      </c>
      <c r="F118" s="27"/>
      <c r="G118" s="29"/>
      <c r="H118" s="27"/>
      <c r="I118" s="27"/>
      <c r="J118" s="10"/>
      <c r="K118" s="27"/>
      <c r="L118" s="29" t="str">
        <f t="shared" si="58"/>
        <v/>
      </c>
      <c r="M118" s="29" t="str">
        <f t="shared" si="59"/>
        <v/>
      </c>
      <c r="N118" s="29" t="str">
        <f t="shared" si="60"/>
        <v/>
      </c>
      <c r="O118" s="29" t="str">
        <f t="shared" si="61"/>
        <v/>
      </c>
      <c r="P118" s="33" t="str">
        <f t="shared" si="62"/>
        <v/>
      </c>
      <c r="Q118" s="27"/>
      <c r="AG118" s="3">
        <f t="shared" si="63"/>
        <v>0</v>
      </c>
    </row>
    <row r="119" spans="1:33" x14ac:dyDescent="0.45">
      <c r="A119" s="27"/>
      <c r="B119" s="27"/>
      <c r="C119" s="27"/>
      <c r="D119" s="27"/>
      <c r="E119" s="29" t="str">
        <f t="shared" si="64"/>
        <v/>
      </c>
      <c r="F119" s="27"/>
      <c r="G119" s="29"/>
      <c r="H119" s="27"/>
      <c r="I119" s="27"/>
      <c r="J119" s="10"/>
      <c r="K119" s="27"/>
      <c r="L119" s="29" t="str">
        <f t="shared" si="58"/>
        <v/>
      </c>
      <c r="M119" s="29" t="str">
        <f t="shared" si="59"/>
        <v/>
      </c>
      <c r="N119" s="29" t="str">
        <f t="shared" si="60"/>
        <v/>
      </c>
      <c r="O119" s="29" t="str">
        <f t="shared" si="61"/>
        <v/>
      </c>
      <c r="P119" s="33" t="str">
        <f t="shared" si="62"/>
        <v/>
      </c>
      <c r="Q119" s="27"/>
      <c r="AG119" s="3">
        <f t="shared" si="63"/>
        <v>0</v>
      </c>
    </row>
    <row r="120" spans="1:33" x14ac:dyDescent="0.45">
      <c r="A120" s="27"/>
      <c r="B120" s="27"/>
      <c r="C120" s="27"/>
      <c r="D120" s="27"/>
      <c r="E120" s="29" t="str">
        <f t="shared" si="64"/>
        <v/>
      </c>
      <c r="F120" s="27"/>
      <c r="G120" s="29"/>
      <c r="H120" s="27"/>
      <c r="I120" s="27"/>
      <c r="J120" s="10"/>
      <c r="K120" s="27"/>
      <c r="L120" s="29" t="str">
        <f t="shared" si="58"/>
        <v/>
      </c>
      <c r="M120" s="29" t="str">
        <f t="shared" si="59"/>
        <v/>
      </c>
      <c r="N120" s="29" t="str">
        <f t="shared" si="60"/>
        <v/>
      </c>
      <c r="O120" s="29" t="str">
        <f t="shared" si="61"/>
        <v/>
      </c>
      <c r="P120" s="33" t="str">
        <f t="shared" si="62"/>
        <v/>
      </c>
      <c r="Q120" s="27"/>
      <c r="AG120" s="3">
        <f t="shared" si="63"/>
        <v>0</v>
      </c>
    </row>
    <row r="121" spans="1:33" x14ac:dyDescent="0.45">
      <c r="A121" s="27"/>
      <c r="B121" s="27"/>
      <c r="C121" s="27"/>
      <c r="D121" s="27"/>
      <c r="E121" s="29" t="str">
        <f t="shared" si="64"/>
        <v/>
      </c>
      <c r="F121" s="27"/>
      <c r="G121" s="29"/>
      <c r="H121" s="27"/>
      <c r="I121" s="27"/>
      <c r="J121" s="10"/>
      <c r="K121" s="27"/>
      <c r="L121" s="29" t="str">
        <f t="shared" si="58"/>
        <v/>
      </c>
      <c r="M121" s="29" t="str">
        <f t="shared" si="59"/>
        <v/>
      </c>
      <c r="N121" s="29" t="str">
        <f t="shared" si="60"/>
        <v/>
      </c>
      <c r="O121" s="29" t="str">
        <f t="shared" si="61"/>
        <v/>
      </c>
      <c r="P121" s="33" t="str">
        <f t="shared" si="62"/>
        <v/>
      </c>
      <c r="Q121" s="27"/>
      <c r="AG121" s="3">
        <f t="shared" si="63"/>
        <v>0</v>
      </c>
    </row>
    <row r="122" spans="1:33" x14ac:dyDescent="0.45">
      <c r="A122" s="27"/>
      <c r="B122" s="27"/>
      <c r="C122" s="27"/>
      <c r="D122" s="27"/>
      <c r="E122" s="29" t="str">
        <f t="shared" si="64"/>
        <v/>
      </c>
      <c r="F122" s="27"/>
      <c r="G122" s="29"/>
      <c r="H122" s="27"/>
      <c r="I122" s="27"/>
      <c r="J122" s="10"/>
      <c r="K122" s="27"/>
      <c r="L122" s="29" t="str">
        <f t="shared" si="58"/>
        <v/>
      </c>
      <c r="M122" s="29" t="str">
        <f t="shared" si="59"/>
        <v/>
      </c>
      <c r="N122" s="29" t="str">
        <f t="shared" si="60"/>
        <v/>
      </c>
      <c r="O122" s="29" t="str">
        <f t="shared" si="61"/>
        <v/>
      </c>
      <c r="P122" s="33" t="str">
        <f t="shared" si="62"/>
        <v/>
      </c>
      <c r="Q122" s="27"/>
      <c r="AG122" s="3">
        <f t="shared" si="63"/>
        <v>0</v>
      </c>
    </row>
    <row r="123" spans="1:33" x14ac:dyDescent="0.45">
      <c r="A123" s="27"/>
      <c r="B123" s="27"/>
      <c r="C123" s="27"/>
      <c r="D123" s="27"/>
      <c r="E123" s="29" t="str">
        <f t="shared" si="64"/>
        <v/>
      </c>
      <c r="F123" s="27"/>
      <c r="G123" s="29"/>
      <c r="H123" s="27"/>
      <c r="I123" s="27"/>
      <c r="J123" s="10"/>
      <c r="K123" s="27"/>
      <c r="L123" s="29" t="str">
        <f t="shared" si="58"/>
        <v/>
      </c>
      <c r="M123" s="29" t="str">
        <f t="shared" si="59"/>
        <v/>
      </c>
      <c r="N123" s="29" t="str">
        <f t="shared" si="60"/>
        <v/>
      </c>
      <c r="O123" s="29" t="str">
        <f t="shared" si="61"/>
        <v/>
      </c>
      <c r="P123" s="33" t="str">
        <f t="shared" si="62"/>
        <v/>
      </c>
      <c r="Q123" s="27"/>
      <c r="AG123" s="3">
        <f t="shared" si="63"/>
        <v>0</v>
      </c>
    </row>
    <row r="124" spans="1:33" x14ac:dyDescent="0.45">
      <c r="A124" s="27"/>
      <c r="B124" s="27"/>
      <c r="C124" s="27"/>
      <c r="D124" s="27"/>
      <c r="E124" s="29" t="str">
        <f t="shared" si="64"/>
        <v/>
      </c>
      <c r="F124" s="27"/>
      <c r="G124" s="29"/>
      <c r="H124" s="27"/>
      <c r="I124" s="27"/>
      <c r="J124" s="10"/>
      <c r="K124" s="27"/>
      <c r="L124" s="29" t="str">
        <f t="shared" si="58"/>
        <v/>
      </c>
      <c r="M124" s="29" t="str">
        <f t="shared" si="59"/>
        <v/>
      </c>
      <c r="N124" s="29" t="str">
        <f t="shared" si="60"/>
        <v/>
      </c>
      <c r="O124" s="29" t="str">
        <f t="shared" si="61"/>
        <v/>
      </c>
      <c r="P124" s="33" t="str">
        <f t="shared" si="62"/>
        <v/>
      </c>
      <c r="Q124" s="27"/>
      <c r="AG124" s="3">
        <f t="shared" si="63"/>
        <v>0</v>
      </c>
    </row>
    <row r="125" spans="1:33" x14ac:dyDescent="0.45">
      <c r="A125" s="27"/>
      <c r="B125" s="27"/>
      <c r="C125" s="27"/>
      <c r="D125" s="27"/>
      <c r="E125" s="29" t="str">
        <f t="shared" si="64"/>
        <v/>
      </c>
      <c r="F125" s="27"/>
      <c r="G125" s="29"/>
      <c r="H125" s="27"/>
      <c r="I125" s="27"/>
      <c r="J125" s="10"/>
      <c r="K125" s="27"/>
      <c r="L125" s="29" t="str">
        <f t="shared" si="58"/>
        <v/>
      </c>
      <c r="M125" s="29" t="str">
        <f t="shared" si="59"/>
        <v/>
      </c>
      <c r="N125" s="29" t="str">
        <f t="shared" si="60"/>
        <v/>
      </c>
      <c r="O125" s="29" t="str">
        <f t="shared" si="61"/>
        <v/>
      </c>
      <c r="P125" s="33" t="str">
        <f t="shared" si="62"/>
        <v/>
      </c>
      <c r="Q125" s="27"/>
      <c r="AG125" s="3">
        <f t="shared" si="63"/>
        <v>0</v>
      </c>
    </row>
    <row r="126" spans="1:33" x14ac:dyDescent="0.45">
      <c r="A126" s="27"/>
      <c r="B126" s="27"/>
      <c r="C126" s="27"/>
      <c r="D126" s="27"/>
      <c r="E126" s="29" t="str">
        <f t="shared" si="64"/>
        <v/>
      </c>
      <c r="F126" s="27"/>
      <c r="G126" s="29"/>
      <c r="H126" s="27"/>
      <c r="I126" s="27"/>
      <c r="J126" s="10"/>
      <c r="K126" s="27"/>
      <c r="L126" s="29" t="str">
        <f t="shared" si="58"/>
        <v/>
      </c>
      <c r="M126" s="29" t="str">
        <f t="shared" si="59"/>
        <v/>
      </c>
      <c r="N126" s="29" t="str">
        <f t="shared" si="60"/>
        <v/>
      </c>
      <c r="O126" s="29" t="str">
        <f t="shared" si="61"/>
        <v/>
      </c>
      <c r="P126" s="33" t="str">
        <f t="shared" si="62"/>
        <v/>
      </c>
      <c r="Q126" s="27"/>
      <c r="AG126" s="3">
        <f t="shared" si="63"/>
        <v>0</v>
      </c>
    </row>
    <row r="127" spans="1:33" x14ac:dyDescent="0.45">
      <c r="A127" s="27"/>
      <c r="B127" s="27"/>
      <c r="C127" s="27"/>
      <c r="D127" s="27"/>
      <c r="E127" s="29" t="str">
        <f t="shared" si="64"/>
        <v/>
      </c>
      <c r="F127" s="27"/>
      <c r="G127" s="29"/>
      <c r="H127" s="27"/>
      <c r="I127" s="27"/>
      <c r="J127" s="10"/>
      <c r="K127" s="27"/>
      <c r="L127" s="29" t="str">
        <f t="shared" si="58"/>
        <v/>
      </c>
      <c r="M127" s="29" t="str">
        <f t="shared" si="59"/>
        <v/>
      </c>
      <c r="N127" s="29" t="str">
        <f t="shared" si="60"/>
        <v/>
      </c>
      <c r="O127" s="29" t="str">
        <f t="shared" si="61"/>
        <v/>
      </c>
      <c r="P127" s="33" t="str">
        <f t="shared" si="62"/>
        <v/>
      </c>
      <c r="Q127" s="27"/>
      <c r="AG127" s="3">
        <f t="shared" si="63"/>
        <v>0</v>
      </c>
    </row>
    <row r="128" spans="1:33" x14ac:dyDescent="0.45">
      <c r="A128" s="27"/>
      <c r="B128" s="27"/>
      <c r="C128" s="27"/>
      <c r="D128" s="27"/>
      <c r="E128" s="29" t="str">
        <f t="shared" si="64"/>
        <v/>
      </c>
      <c r="F128" s="27"/>
      <c r="G128" s="29"/>
      <c r="H128" s="27"/>
      <c r="I128" s="27"/>
      <c r="J128" s="10"/>
      <c r="K128" s="27"/>
      <c r="L128" s="29" t="str">
        <f t="shared" si="58"/>
        <v/>
      </c>
      <c r="M128" s="29" t="str">
        <f t="shared" si="59"/>
        <v/>
      </c>
      <c r="N128" s="29" t="str">
        <f t="shared" si="60"/>
        <v/>
      </c>
      <c r="O128" s="29" t="str">
        <f t="shared" si="61"/>
        <v/>
      </c>
      <c r="P128" s="33" t="str">
        <f t="shared" si="62"/>
        <v/>
      </c>
      <c r="Q128" s="27"/>
      <c r="AG128" s="3">
        <f t="shared" si="63"/>
        <v>0</v>
      </c>
    </row>
    <row r="129" spans="1:33" x14ac:dyDescent="0.45">
      <c r="A129" s="27"/>
      <c r="B129" s="27"/>
      <c r="C129" s="27"/>
      <c r="D129" s="27"/>
      <c r="E129" s="29" t="str">
        <f t="shared" si="64"/>
        <v/>
      </c>
      <c r="F129" s="27"/>
      <c r="G129" s="29"/>
      <c r="H129" s="27"/>
      <c r="I129" s="27"/>
      <c r="J129" s="10"/>
      <c r="K129" s="27"/>
      <c r="L129" s="29" t="str">
        <f t="shared" si="58"/>
        <v/>
      </c>
      <c r="M129" s="29" t="str">
        <f t="shared" si="59"/>
        <v/>
      </c>
      <c r="N129" s="29" t="str">
        <f t="shared" si="60"/>
        <v/>
      </c>
      <c r="O129" s="29" t="str">
        <f t="shared" si="61"/>
        <v/>
      </c>
      <c r="P129" s="33" t="str">
        <f t="shared" si="62"/>
        <v/>
      </c>
      <c r="Q129" s="27"/>
      <c r="AG129" s="3">
        <f t="shared" si="63"/>
        <v>0</v>
      </c>
    </row>
    <row r="130" spans="1:33" x14ac:dyDescent="0.45">
      <c r="A130" s="27"/>
      <c r="B130" s="27"/>
      <c r="C130" s="27"/>
      <c r="D130" s="27"/>
      <c r="E130" s="29" t="str">
        <f t="shared" si="64"/>
        <v/>
      </c>
      <c r="F130" s="27"/>
      <c r="G130" s="29"/>
      <c r="H130" s="27"/>
      <c r="I130" s="27"/>
      <c r="J130" s="10"/>
      <c r="K130" s="27"/>
      <c r="L130" s="29" t="str">
        <f t="shared" si="58"/>
        <v/>
      </c>
      <c r="M130" s="29" t="str">
        <f t="shared" si="59"/>
        <v/>
      </c>
      <c r="N130" s="29" t="str">
        <f t="shared" si="60"/>
        <v/>
      </c>
      <c r="O130" s="29" t="str">
        <f t="shared" si="61"/>
        <v/>
      </c>
      <c r="P130" s="33" t="str">
        <f t="shared" si="62"/>
        <v/>
      </c>
      <c r="Q130" s="27"/>
      <c r="AG130" s="3">
        <f t="shared" si="63"/>
        <v>0</v>
      </c>
    </row>
    <row r="131" spans="1:33" x14ac:dyDescent="0.45">
      <c r="A131" s="27"/>
      <c r="B131" s="27"/>
      <c r="C131" s="27"/>
      <c r="D131" s="27"/>
      <c r="E131" s="29" t="str">
        <f t="shared" si="64"/>
        <v/>
      </c>
      <c r="F131" s="27"/>
      <c r="G131" s="29"/>
      <c r="H131" s="27"/>
      <c r="I131" s="27"/>
      <c r="J131" s="10"/>
      <c r="K131" s="27"/>
      <c r="L131" s="29" t="str">
        <f t="shared" ref="L131:L194" si="65">IF(G131="Y", (P131*E131),(""))</f>
        <v/>
      </c>
      <c r="M131" s="29" t="str">
        <f t="shared" ref="M131:M194" si="66">IF(G131="Y", (L131*2),(""))</f>
        <v/>
      </c>
      <c r="N131" s="29" t="str">
        <f t="shared" ref="N131:N194" si="67">IF(G131="Y", (L131*3),(""))</f>
        <v/>
      </c>
      <c r="O131" s="29" t="str">
        <f t="shared" ref="O131:O194" si="68">IF(G131="Y", (L131*4),(""))</f>
        <v/>
      </c>
      <c r="P131" s="33" t="str">
        <f t="shared" ref="P131:P194" si="69">IF(Q131&gt;0,((AcctSize/Q131)/H131),(""))</f>
        <v/>
      </c>
      <c r="Q131" s="27"/>
      <c r="AG131" s="3">
        <f t="shared" ref="AG131:AG157" si="70">IF(F131="L",(K131-H131),(H131-K131))</f>
        <v>0</v>
      </c>
    </row>
    <row r="132" spans="1:33" x14ac:dyDescent="0.45">
      <c r="A132" s="27"/>
      <c r="B132" s="27"/>
      <c r="C132" s="27"/>
      <c r="D132" s="27"/>
      <c r="E132" s="29" t="str">
        <f t="shared" si="64"/>
        <v/>
      </c>
      <c r="F132" s="27"/>
      <c r="G132" s="29"/>
      <c r="H132" s="27"/>
      <c r="I132" s="27"/>
      <c r="J132" s="10"/>
      <c r="K132" s="27"/>
      <c r="L132" s="29" t="str">
        <f t="shared" si="65"/>
        <v/>
      </c>
      <c r="M132" s="29" t="str">
        <f t="shared" si="66"/>
        <v/>
      </c>
      <c r="N132" s="29" t="str">
        <f t="shared" si="67"/>
        <v/>
      </c>
      <c r="O132" s="29" t="str">
        <f t="shared" si="68"/>
        <v/>
      </c>
      <c r="P132" s="33" t="str">
        <f t="shared" si="69"/>
        <v/>
      </c>
      <c r="Q132" s="27"/>
      <c r="AG132" s="3">
        <f t="shared" si="70"/>
        <v>0</v>
      </c>
    </row>
    <row r="133" spans="1:33" x14ac:dyDescent="0.45">
      <c r="A133" s="27"/>
      <c r="B133" s="27"/>
      <c r="C133" s="27"/>
      <c r="D133" s="27"/>
      <c r="E133" s="29" t="str">
        <f t="shared" ref="E133:E196" si="71">IF(G133="Y",AG133,"")</f>
        <v/>
      </c>
      <c r="F133" s="27"/>
      <c r="G133" s="29"/>
      <c r="H133" s="27"/>
      <c r="I133" s="27"/>
      <c r="J133" s="10"/>
      <c r="K133" s="27"/>
      <c r="L133" s="29" t="str">
        <f t="shared" si="65"/>
        <v/>
      </c>
      <c r="M133" s="29" t="str">
        <f t="shared" si="66"/>
        <v/>
      </c>
      <c r="N133" s="29" t="str">
        <f t="shared" si="67"/>
        <v/>
      </c>
      <c r="O133" s="29" t="str">
        <f t="shared" si="68"/>
        <v/>
      </c>
      <c r="P133" s="33" t="str">
        <f t="shared" si="69"/>
        <v/>
      </c>
      <c r="Q133" s="27"/>
      <c r="AG133" s="3">
        <f t="shared" si="70"/>
        <v>0</v>
      </c>
    </row>
    <row r="134" spans="1:33" x14ac:dyDescent="0.45">
      <c r="A134" s="27"/>
      <c r="B134" s="27"/>
      <c r="C134" s="27"/>
      <c r="D134" s="27"/>
      <c r="E134" s="29" t="str">
        <f t="shared" si="71"/>
        <v/>
      </c>
      <c r="F134" s="27"/>
      <c r="G134" s="29"/>
      <c r="H134" s="27"/>
      <c r="I134" s="27"/>
      <c r="J134" s="10"/>
      <c r="K134" s="27"/>
      <c r="L134" s="29" t="str">
        <f t="shared" si="65"/>
        <v/>
      </c>
      <c r="M134" s="29" t="str">
        <f t="shared" si="66"/>
        <v/>
      </c>
      <c r="N134" s="29" t="str">
        <f t="shared" si="67"/>
        <v/>
      </c>
      <c r="O134" s="29" t="str">
        <f t="shared" si="68"/>
        <v/>
      </c>
      <c r="P134" s="33" t="str">
        <f t="shared" si="69"/>
        <v/>
      </c>
      <c r="Q134" s="27"/>
      <c r="AG134" s="3">
        <f t="shared" si="70"/>
        <v>0</v>
      </c>
    </row>
    <row r="135" spans="1:33" x14ac:dyDescent="0.45">
      <c r="A135" s="27"/>
      <c r="B135" s="27"/>
      <c r="C135" s="27"/>
      <c r="D135" s="27"/>
      <c r="E135" s="29" t="str">
        <f t="shared" si="71"/>
        <v/>
      </c>
      <c r="F135" s="27"/>
      <c r="G135" s="29"/>
      <c r="H135" s="27"/>
      <c r="I135" s="27"/>
      <c r="J135" s="10"/>
      <c r="K135" s="27"/>
      <c r="L135" s="29" t="str">
        <f t="shared" si="65"/>
        <v/>
      </c>
      <c r="M135" s="29" t="str">
        <f t="shared" si="66"/>
        <v/>
      </c>
      <c r="N135" s="29" t="str">
        <f t="shared" si="67"/>
        <v/>
      </c>
      <c r="O135" s="29" t="str">
        <f t="shared" si="68"/>
        <v/>
      </c>
      <c r="P135" s="33" t="str">
        <f t="shared" si="69"/>
        <v/>
      </c>
      <c r="Q135" s="27"/>
      <c r="AG135" s="3">
        <f t="shared" si="70"/>
        <v>0</v>
      </c>
    </row>
    <row r="136" spans="1:33" x14ac:dyDescent="0.45">
      <c r="A136" s="27"/>
      <c r="B136" s="27"/>
      <c r="C136" s="27"/>
      <c r="D136" s="27"/>
      <c r="E136" s="29" t="str">
        <f t="shared" si="71"/>
        <v/>
      </c>
      <c r="F136" s="27"/>
      <c r="G136" s="29"/>
      <c r="H136" s="27"/>
      <c r="I136" s="27"/>
      <c r="J136" s="10"/>
      <c r="K136" s="27"/>
      <c r="L136" s="29" t="str">
        <f t="shared" si="65"/>
        <v/>
      </c>
      <c r="M136" s="29" t="str">
        <f t="shared" si="66"/>
        <v/>
      </c>
      <c r="N136" s="29" t="str">
        <f t="shared" si="67"/>
        <v/>
      </c>
      <c r="O136" s="29" t="str">
        <f t="shared" si="68"/>
        <v/>
      </c>
      <c r="P136" s="33" t="str">
        <f t="shared" si="69"/>
        <v/>
      </c>
      <c r="Q136" s="27"/>
      <c r="AG136" s="3">
        <f t="shared" si="70"/>
        <v>0</v>
      </c>
    </row>
    <row r="137" spans="1:33" x14ac:dyDescent="0.45">
      <c r="A137" s="27"/>
      <c r="B137" s="27"/>
      <c r="C137" s="27"/>
      <c r="D137" s="27"/>
      <c r="E137" s="29" t="str">
        <f t="shared" si="71"/>
        <v/>
      </c>
      <c r="F137" s="27"/>
      <c r="G137" s="29"/>
      <c r="H137" s="27"/>
      <c r="I137" s="27"/>
      <c r="J137" s="10"/>
      <c r="K137" s="27"/>
      <c r="L137" s="29" t="str">
        <f t="shared" si="65"/>
        <v/>
      </c>
      <c r="M137" s="29" t="str">
        <f t="shared" si="66"/>
        <v/>
      </c>
      <c r="N137" s="29" t="str">
        <f t="shared" si="67"/>
        <v/>
      </c>
      <c r="O137" s="29" t="str">
        <f t="shared" si="68"/>
        <v/>
      </c>
      <c r="P137" s="33" t="str">
        <f t="shared" si="69"/>
        <v/>
      </c>
      <c r="Q137" s="27"/>
      <c r="AG137" s="3">
        <f t="shared" si="70"/>
        <v>0</v>
      </c>
    </row>
    <row r="138" spans="1:33" x14ac:dyDescent="0.45">
      <c r="A138" s="27"/>
      <c r="B138" s="27"/>
      <c r="C138" s="27"/>
      <c r="D138" s="27"/>
      <c r="E138" s="29" t="str">
        <f t="shared" si="71"/>
        <v/>
      </c>
      <c r="F138" s="27"/>
      <c r="G138" s="29"/>
      <c r="H138" s="27"/>
      <c r="I138" s="27"/>
      <c r="J138" s="10"/>
      <c r="K138" s="27"/>
      <c r="L138" s="29" t="str">
        <f t="shared" si="65"/>
        <v/>
      </c>
      <c r="M138" s="29" t="str">
        <f t="shared" si="66"/>
        <v/>
      </c>
      <c r="N138" s="29" t="str">
        <f t="shared" si="67"/>
        <v/>
      </c>
      <c r="O138" s="29" t="str">
        <f t="shared" si="68"/>
        <v/>
      </c>
      <c r="P138" s="33" t="str">
        <f t="shared" si="69"/>
        <v/>
      </c>
      <c r="Q138" s="27"/>
      <c r="AG138" s="3">
        <f t="shared" si="70"/>
        <v>0</v>
      </c>
    </row>
    <row r="139" spans="1:33" x14ac:dyDescent="0.45">
      <c r="A139" s="27"/>
      <c r="B139" s="27"/>
      <c r="C139" s="27"/>
      <c r="D139" s="27"/>
      <c r="E139" s="29" t="str">
        <f t="shared" si="71"/>
        <v/>
      </c>
      <c r="F139" s="27"/>
      <c r="G139" s="29"/>
      <c r="H139" s="27"/>
      <c r="I139" s="27"/>
      <c r="J139" s="10"/>
      <c r="K139" s="27"/>
      <c r="L139" s="29" t="str">
        <f t="shared" si="65"/>
        <v/>
      </c>
      <c r="M139" s="29" t="str">
        <f t="shared" si="66"/>
        <v/>
      </c>
      <c r="N139" s="29" t="str">
        <f t="shared" si="67"/>
        <v/>
      </c>
      <c r="O139" s="29" t="str">
        <f t="shared" si="68"/>
        <v/>
      </c>
      <c r="P139" s="33" t="str">
        <f t="shared" si="69"/>
        <v/>
      </c>
      <c r="Q139" s="27"/>
      <c r="AG139" s="3">
        <f t="shared" si="70"/>
        <v>0</v>
      </c>
    </row>
    <row r="140" spans="1:33" x14ac:dyDescent="0.45">
      <c r="A140" s="27"/>
      <c r="B140" s="27"/>
      <c r="C140" s="27"/>
      <c r="D140" s="27"/>
      <c r="E140" s="29" t="str">
        <f t="shared" si="71"/>
        <v/>
      </c>
      <c r="F140" s="27"/>
      <c r="G140" s="29"/>
      <c r="H140" s="27"/>
      <c r="I140" s="27"/>
      <c r="J140" s="10"/>
      <c r="K140" s="27"/>
      <c r="L140" s="29" t="str">
        <f t="shared" si="65"/>
        <v/>
      </c>
      <c r="M140" s="29" t="str">
        <f t="shared" si="66"/>
        <v/>
      </c>
      <c r="N140" s="29" t="str">
        <f t="shared" si="67"/>
        <v/>
      </c>
      <c r="O140" s="29" t="str">
        <f t="shared" si="68"/>
        <v/>
      </c>
      <c r="P140" s="33" t="str">
        <f t="shared" si="69"/>
        <v/>
      </c>
      <c r="Q140" s="27"/>
      <c r="AG140" s="3">
        <f t="shared" si="70"/>
        <v>0</v>
      </c>
    </row>
    <row r="141" spans="1:33" x14ac:dyDescent="0.45">
      <c r="A141" s="27"/>
      <c r="B141" s="27"/>
      <c r="C141" s="27"/>
      <c r="D141" s="27"/>
      <c r="E141" s="29" t="str">
        <f t="shared" si="71"/>
        <v/>
      </c>
      <c r="F141" s="27"/>
      <c r="G141" s="29"/>
      <c r="H141" s="27"/>
      <c r="I141" s="27"/>
      <c r="J141" s="10"/>
      <c r="K141" s="27"/>
      <c r="L141" s="29" t="str">
        <f t="shared" si="65"/>
        <v/>
      </c>
      <c r="M141" s="29" t="str">
        <f t="shared" si="66"/>
        <v/>
      </c>
      <c r="N141" s="29" t="str">
        <f t="shared" si="67"/>
        <v/>
      </c>
      <c r="O141" s="29" t="str">
        <f t="shared" si="68"/>
        <v/>
      </c>
      <c r="P141" s="33" t="str">
        <f t="shared" si="69"/>
        <v/>
      </c>
      <c r="Q141" s="27"/>
      <c r="AG141" s="3">
        <f t="shared" si="70"/>
        <v>0</v>
      </c>
    </row>
    <row r="142" spans="1:33" x14ac:dyDescent="0.45">
      <c r="A142" s="27"/>
      <c r="B142" s="27"/>
      <c r="C142" s="27"/>
      <c r="D142" s="27"/>
      <c r="E142" s="29" t="str">
        <f t="shared" si="71"/>
        <v/>
      </c>
      <c r="F142" s="27"/>
      <c r="G142" s="29"/>
      <c r="H142" s="27"/>
      <c r="I142" s="27"/>
      <c r="J142" s="10"/>
      <c r="K142" s="27"/>
      <c r="L142" s="29" t="str">
        <f t="shared" si="65"/>
        <v/>
      </c>
      <c r="M142" s="29" t="str">
        <f t="shared" si="66"/>
        <v/>
      </c>
      <c r="N142" s="29" t="str">
        <f t="shared" si="67"/>
        <v/>
      </c>
      <c r="O142" s="29" t="str">
        <f t="shared" si="68"/>
        <v/>
      </c>
      <c r="P142" s="33" t="str">
        <f t="shared" si="69"/>
        <v/>
      </c>
      <c r="Q142" s="27"/>
      <c r="AG142" s="3">
        <f t="shared" si="70"/>
        <v>0</v>
      </c>
    </row>
    <row r="143" spans="1:33" x14ac:dyDescent="0.45">
      <c r="A143" s="27"/>
      <c r="B143" s="27"/>
      <c r="C143" s="27"/>
      <c r="D143" s="27"/>
      <c r="E143" s="29" t="str">
        <f t="shared" si="71"/>
        <v/>
      </c>
      <c r="F143" s="27"/>
      <c r="G143" s="29"/>
      <c r="H143" s="27"/>
      <c r="I143" s="27"/>
      <c r="J143" s="10"/>
      <c r="K143" s="27"/>
      <c r="L143" s="29" t="str">
        <f t="shared" si="65"/>
        <v/>
      </c>
      <c r="M143" s="29" t="str">
        <f t="shared" si="66"/>
        <v/>
      </c>
      <c r="N143" s="29" t="str">
        <f t="shared" si="67"/>
        <v/>
      </c>
      <c r="O143" s="29" t="str">
        <f t="shared" si="68"/>
        <v/>
      </c>
      <c r="P143" s="33" t="str">
        <f t="shared" si="69"/>
        <v/>
      </c>
      <c r="Q143" s="27"/>
      <c r="AG143" s="3">
        <f t="shared" si="70"/>
        <v>0</v>
      </c>
    </row>
    <row r="144" spans="1:33" x14ac:dyDescent="0.45">
      <c r="A144" s="27"/>
      <c r="B144" s="27"/>
      <c r="C144" s="27"/>
      <c r="D144" s="27"/>
      <c r="E144" s="29" t="str">
        <f t="shared" si="71"/>
        <v/>
      </c>
      <c r="F144" s="27"/>
      <c r="G144" s="29"/>
      <c r="H144" s="27"/>
      <c r="I144" s="27"/>
      <c r="J144" s="10"/>
      <c r="K144" s="27"/>
      <c r="L144" s="29" t="str">
        <f t="shared" si="65"/>
        <v/>
      </c>
      <c r="M144" s="29" t="str">
        <f t="shared" si="66"/>
        <v/>
      </c>
      <c r="N144" s="29" t="str">
        <f t="shared" si="67"/>
        <v/>
      </c>
      <c r="O144" s="29" t="str">
        <f t="shared" si="68"/>
        <v/>
      </c>
      <c r="P144" s="33" t="str">
        <f t="shared" si="69"/>
        <v/>
      </c>
      <c r="Q144" s="27"/>
      <c r="AG144" s="3">
        <f t="shared" si="70"/>
        <v>0</v>
      </c>
    </row>
    <row r="145" spans="1:33" x14ac:dyDescent="0.45">
      <c r="A145" s="27"/>
      <c r="B145" s="27"/>
      <c r="C145" s="27"/>
      <c r="D145" s="27"/>
      <c r="E145" s="29" t="str">
        <f t="shared" si="71"/>
        <v/>
      </c>
      <c r="F145" s="27"/>
      <c r="G145" s="29"/>
      <c r="H145" s="27"/>
      <c r="I145" s="27"/>
      <c r="J145" s="10"/>
      <c r="K145" s="27"/>
      <c r="L145" s="29" t="str">
        <f t="shared" si="65"/>
        <v/>
      </c>
      <c r="M145" s="29" t="str">
        <f t="shared" si="66"/>
        <v/>
      </c>
      <c r="N145" s="29" t="str">
        <f t="shared" si="67"/>
        <v/>
      </c>
      <c r="O145" s="29" t="str">
        <f t="shared" si="68"/>
        <v/>
      </c>
      <c r="P145" s="33" t="str">
        <f t="shared" si="69"/>
        <v/>
      </c>
      <c r="Q145" s="27"/>
      <c r="AG145" s="3">
        <f t="shared" si="70"/>
        <v>0</v>
      </c>
    </row>
    <row r="146" spans="1:33" x14ac:dyDescent="0.45">
      <c r="A146" s="27"/>
      <c r="B146" s="27"/>
      <c r="C146" s="27"/>
      <c r="D146" s="27"/>
      <c r="E146" s="29" t="str">
        <f t="shared" si="71"/>
        <v/>
      </c>
      <c r="F146" s="27"/>
      <c r="G146" s="29"/>
      <c r="H146" s="27"/>
      <c r="I146" s="27"/>
      <c r="J146" s="10"/>
      <c r="K146" s="27"/>
      <c r="L146" s="29" t="str">
        <f t="shared" si="65"/>
        <v/>
      </c>
      <c r="M146" s="29" t="str">
        <f t="shared" si="66"/>
        <v/>
      </c>
      <c r="N146" s="29" t="str">
        <f t="shared" si="67"/>
        <v/>
      </c>
      <c r="O146" s="29" t="str">
        <f t="shared" si="68"/>
        <v/>
      </c>
      <c r="P146" s="33" t="str">
        <f t="shared" si="69"/>
        <v/>
      </c>
      <c r="Q146" s="27"/>
      <c r="AG146" s="3">
        <f t="shared" si="70"/>
        <v>0</v>
      </c>
    </row>
    <row r="147" spans="1:33" x14ac:dyDescent="0.45">
      <c r="A147" s="27"/>
      <c r="B147" s="27"/>
      <c r="C147" s="27"/>
      <c r="D147" s="27"/>
      <c r="E147" s="29" t="str">
        <f t="shared" si="71"/>
        <v/>
      </c>
      <c r="F147" s="27"/>
      <c r="G147" s="29"/>
      <c r="H147" s="27"/>
      <c r="I147" s="27"/>
      <c r="J147" s="10"/>
      <c r="K147" s="27"/>
      <c r="L147" s="29" t="str">
        <f t="shared" si="65"/>
        <v/>
      </c>
      <c r="M147" s="29" t="str">
        <f t="shared" si="66"/>
        <v/>
      </c>
      <c r="N147" s="29" t="str">
        <f t="shared" si="67"/>
        <v/>
      </c>
      <c r="O147" s="29" t="str">
        <f t="shared" si="68"/>
        <v/>
      </c>
      <c r="P147" s="33" t="str">
        <f t="shared" si="69"/>
        <v/>
      </c>
      <c r="Q147" s="27"/>
      <c r="AG147" s="3">
        <f t="shared" si="70"/>
        <v>0</v>
      </c>
    </row>
    <row r="148" spans="1:33" x14ac:dyDescent="0.45">
      <c r="A148" s="27"/>
      <c r="B148" s="27"/>
      <c r="C148" s="27"/>
      <c r="D148" s="27"/>
      <c r="E148" s="29" t="str">
        <f t="shared" si="71"/>
        <v/>
      </c>
      <c r="F148" s="27"/>
      <c r="G148" s="29"/>
      <c r="H148" s="27"/>
      <c r="I148" s="27"/>
      <c r="J148" s="10"/>
      <c r="K148" s="27"/>
      <c r="L148" s="29" t="str">
        <f t="shared" si="65"/>
        <v/>
      </c>
      <c r="M148" s="29" t="str">
        <f t="shared" si="66"/>
        <v/>
      </c>
      <c r="N148" s="29" t="str">
        <f t="shared" si="67"/>
        <v/>
      </c>
      <c r="O148" s="29" t="str">
        <f t="shared" si="68"/>
        <v/>
      </c>
      <c r="P148" s="33" t="str">
        <f t="shared" si="69"/>
        <v/>
      </c>
      <c r="Q148" s="27"/>
      <c r="AG148" s="3">
        <f t="shared" si="70"/>
        <v>0</v>
      </c>
    </row>
    <row r="149" spans="1:33" x14ac:dyDescent="0.45">
      <c r="A149" s="27"/>
      <c r="B149" s="27"/>
      <c r="C149" s="27"/>
      <c r="D149" s="27"/>
      <c r="E149" s="29" t="str">
        <f t="shared" si="71"/>
        <v/>
      </c>
      <c r="F149" s="27"/>
      <c r="G149" s="29"/>
      <c r="H149" s="27"/>
      <c r="I149" s="27"/>
      <c r="J149" s="10"/>
      <c r="K149" s="27"/>
      <c r="L149" s="29" t="str">
        <f t="shared" si="65"/>
        <v/>
      </c>
      <c r="M149" s="29" t="str">
        <f t="shared" si="66"/>
        <v/>
      </c>
      <c r="N149" s="29" t="str">
        <f t="shared" si="67"/>
        <v/>
      </c>
      <c r="O149" s="29" t="str">
        <f t="shared" si="68"/>
        <v/>
      </c>
      <c r="P149" s="33" t="str">
        <f t="shared" si="69"/>
        <v/>
      </c>
      <c r="Q149" s="27"/>
      <c r="AG149" s="3">
        <f t="shared" si="70"/>
        <v>0</v>
      </c>
    </row>
    <row r="150" spans="1:33" x14ac:dyDescent="0.45">
      <c r="A150" s="27"/>
      <c r="B150" s="27"/>
      <c r="C150" s="27"/>
      <c r="D150" s="27"/>
      <c r="E150" s="29" t="str">
        <f t="shared" si="71"/>
        <v/>
      </c>
      <c r="F150" s="27"/>
      <c r="G150" s="29"/>
      <c r="H150" s="27"/>
      <c r="I150" s="27"/>
      <c r="J150" s="10"/>
      <c r="K150" s="27"/>
      <c r="L150" s="29" t="str">
        <f t="shared" si="65"/>
        <v/>
      </c>
      <c r="M150" s="29" t="str">
        <f t="shared" si="66"/>
        <v/>
      </c>
      <c r="N150" s="29" t="str">
        <f t="shared" si="67"/>
        <v/>
      </c>
      <c r="O150" s="29" t="str">
        <f t="shared" si="68"/>
        <v/>
      </c>
      <c r="P150" s="33" t="str">
        <f t="shared" si="69"/>
        <v/>
      </c>
      <c r="Q150" s="27"/>
      <c r="AG150" s="3">
        <f t="shared" si="70"/>
        <v>0</v>
      </c>
    </row>
    <row r="151" spans="1:33" x14ac:dyDescent="0.45">
      <c r="A151" s="27"/>
      <c r="B151" s="27"/>
      <c r="C151" s="27"/>
      <c r="D151" s="27"/>
      <c r="E151" s="29" t="str">
        <f t="shared" si="71"/>
        <v/>
      </c>
      <c r="F151" s="27"/>
      <c r="G151" s="29"/>
      <c r="H151" s="27"/>
      <c r="I151" s="27"/>
      <c r="J151" s="10"/>
      <c r="K151" s="27"/>
      <c r="L151" s="29" t="str">
        <f t="shared" si="65"/>
        <v/>
      </c>
      <c r="M151" s="29" t="str">
        <f t="shared" si="66"/>
        <v/>
      </c>
      <c r="N151" s="29" t="str">
        <f t="shared" si="67"/>
        <v/>
      </c>
      <c r="O151" s="29" t="str">
        <f t="shared" si="68"/>
        <v/>
      </c>
      <c r="P151" s="33" t="str">
        <f t="shared" si="69"/>
        <v/>
      </c>
      <c r="Q151" s="27"/>
      <c r="AG151" s="3">
        <f t="shared" si="70"/>
        <v>0</v>
      </c>
    </row>
    <row r="152" spans="1:33" x14ac:dyDescent="0.45">
      <c r="A152" s="27"/>
      <c r="B152" s="27"/>
      <c r="C152" s="27"/>
      <c r="D152" s="27"/>
      <c r="E152" s="29" t="str">
        <f t="shared" si="71"/>
        <v/>
      </c>
      <c r="F152" s="27"/>
      <c r="G152" s="29"/>
      <c r="H152" s="27"/>
      <c r="I152" s="27"/>
      <c r="J152" s="10"/>
      <c r="K152" s="27"/>
      <c r="L152" s="29" t="str">
        <f t="shared" si="65"/>
        <v/>
      </c>
      <c r="M152" s="29" t="str">
        <f t="shared" si="66"/>
        <v/>
      </c>
      <c r="N152" s="29" t="str">
        <f t="shared" si="67"/>
        <v/>
      </c>
      <c r="O152" s="29" t="str">
        <f t="shared" si="68"/>
        <v/>
      </c>
      <c r="P152" s="33" t="str">
        <f t="shared" si="69"/>
        <v/>
      </c>
      <c r="Q152" s="27"/>
      <c r="AG152" s="3">
        <f t="shared" si="70"/>
        <v>0</v>
      </c>
    </row>
    <row r="153" spans="1:33" x14ac:dyDescent="0.45">
      <c r="A153" s="27"/>
      <c r="B153" s="27"/>
      <c r="C153" s="27"/>
      <c r="D153" s="27"/>
      <c r="E153" s="29" t="str">
        <f t="shared" si="71"/>
        <v/>
      </c>
      <c r="F153" s="27"/>
      <c r="G153" s="29"/>
      <c r="H153" s="27"/>
      <c r="I153" s="27"/>
      <c r="J153" s="10"/>
      <c r="K153" s="27"/>
      <c r="L153" s="29" t="str">
        <f t="shared" si="65"/>
        <v/>
      </c>
      <c r="M153" s="29" t="str">
        <f t="shared" si="66"/>
        <v/>
      </c>
      <c r="N153" s="29" t="str">
        <f t="shared" si="67"/>
        <v/>
      </c>
      <c r="O153" s="29" t="str">
        <f t="shared" si="68"/>
        <v/>
      </c>
      <c r="P153" s="33" t="str">
        <f t="shared" si="69"/>
        <v/>
      </c>
      <c r="Q153" s="27"/>
      <c r="AG153" s="3">
        <f t="shared" si="70"/>
        <v>0</v>
      </c>
    </row>
    <row r="154" spans="1:33" x14ac:dyDescent="0.45">
      <c r="A154" s="27"/>
      <c r="B154" s="27"/>
      <c r="C154" s="27"/>
      <c r="D154" s="27"/>
      <c r="E154" s="29" t="str">
        <f t="shared" si="71"/>
        <v/>
      </c>
      <c r="F154" s="27"/>
      <c r="G154" s="29"/>
      <c r="H154" s="27"/>
      <c r="I154" s="27"/>
      <c r="J154" s="10"/>
      <c r="K154" s="27"/>
      <c r="L154" s="29" t="str">
        <f t="shared" si="65"/>
        <v/>
      </c>
      <c r="M154" s="29" t="str">
        <f t="shared" si="66"/>
        <v/>
      </c>
      <c r="N154" s="29" t="str">
        <f t="shared" si="67"/>
        <v/>
      </c>
      <c r="O154" s="29" t="str">
        <f t="shared" si="68"/>
        <v/>
      </c>
      <c r="P154" s="33" t="str">
        <f t="shared" si="69"/>
        <v/>
      </c>
      <c r="Q154" s="27"/>
      <c r="AG154" s="3">
        <f t="shared" si="70"/>
        <v>0</v>
      </c>
    </row>
    <row r="155" spans="1:33" x14ac:dyDescent="0.45">
      <c r="A155" s="27"/>
      <c r="B155" s="27"/>
      <c r="C155" s="27"/>
      <c r="D155" s="27"/>
      <c r="E155" s="29" t="str">
        <f t="shared" si="71"/>
        <v/>
      </c>
      <c r="F155" s="27"/>
      <c r="G155" s="29"/>
      <c r="H155" s="27"/>
      <c r="I155" s="27"/>
      <c r="J155" s="10"/>
      <c r="K155" s="27"/>
      <c r="L155" s="29" t="str">
        <f t="shared" si="65"/>
        <v/>
      </c>
      <c r="M155" s="29" t="str">
        <f t="shared" si="66"/>
        <v/>
      </c>
      <c r="N155" s="29" t="str">
        <f t="shared" si="67"/>
        <v/>
      </c>
      <c r="O155" s="29" t="str">
        <f t="shared" si="68"/>
        <v/>
      </c>
      <c r="P155" s="33" t="str">
        <f t="shared" si="69"/>
        <v/>
      </c>
      <c r="Q155" s="27"/>
      <c r="AG155" s="3">
        <f t="shared" si="70"/>
        <v>0</v>
      </c>
    </row>
    <row r="156" spans="1:33" x14ac:dyDescent="0.45">
      <c r="A156" s="27"/>
      <c r="B156" s="27"/>
      <c r="C156" s="27"/>
      <c r="D156" s="27"/>
      <c r="E156" s="29" t="str">
        <f t="shared" si="71"/>
        <v/>
      </c>
      <c r="F156" s="27"/>
      <c r="G156" s="29"/>
      <c r="H156" s="27"/>
      <c r="I156" s="27"/>
      <c r="J156" s="10"/>
      <c r="K156" s="27"/>
      <c r="L156" s="29" t="str">
        <f t="shared" si="65"/>
        <v/>
      </c>
      <c r="M156" s="29" t="str">
        <f t="shared" si="66"/>
        <v/>
      </c>
      <c r="N156" s="29" t="str">
        <f t="shared" si="67"/>
        <v/>
      </c>
      <c r="O156" s="29" t="str">
        <f t="shared" si="68"/>
        <v/>
      </c>
      <c r="P156" s="33" t="str">
        <f t="shared" si="69"/>
        <v/>
      </c>
      <c r="Q156" s="27"/>
      <c r="AG156" s="3">
        <f t="shared" si="70"/>
        <v>0</v>
      </c>
    </row>
    <row r="157" spans="1:33" x14ac:dyDescent="0.45">
      <c r="A157" s="27"/>
      <c r="B157" s="27"/>
      <c r="C157" s="27"/>
      <c r="D157" s="27"/>
      <c r="E157" s="29" t="str">
        <f t="shared" si="71"/>
        <v/>
      </c>
      <c r="F157" s="27"/>
      <c r="G157" s="29"/>
      <c r="H157" s="27"/>
      <c r="I157" s="27"/>
      <c r="J157" s="10"/>
      <c r="K157" s="27"/>
      <c r="L157" s="29" t="str">
        <f t="shared" si="65"/>
        <v/>
      </c>
      <c r="M157" s="29" t="str">
        <f t="shared" si="66"/>
        <v/>
      </c>
      <c r="N157" s="29" t="str">
        <f t="shared" si="67"/>
        <v/>
      </c>
      <c r="O157" s="29" t="str">
        <f t="shared" si="68"/>
        <v/>
      </c>
      <c r="P157" s="33" t="str">
        <f t="shared" si="69"/>
        <v/>
      </c>
      <c r="Q157" s="27"/>
      <c r="AG157" s="3">
        <f t="shared" si="70"/>
        <v>0</v>
      </c>
    </row>
    <row r="158" spans="1:33" x14ac:dyDescent="0.45">
      <c r="A158" s="27"/>
      <c r="B158" s="27"/>
      <c r="C158" s="27"/>
      <c r="D158" s="27"/>
      <c r="E158" s="29" t="str">
        <f t="shared" si="71"/>
        <v/>
      </c>
      <c r="F158" s="27"/>
      <c r="G158" s="29"/>
      <c r="H158" s="27"/>
      <c r="I158" s="27"/>
      <c r="J158" s="10"/>
      <c r="K158" s="27"/>
      <c r="L158" s="29" t="str">
        <f t="shared" si="65"/>
        <v/>
      </c>
      <c r="M158" s="29" t="str">
        <f t="shared" si="66"/>
        <v/>
      </c>
      <c r="N158" s="29" t="str">
        <f t="shared" si="67"/>
        <v/>
      </c>
      <c r="O158" s="29" t="str">
        <f t="shared" si="68"/>
        <v/>
      </c>
      <c r="P158" s="33" t="str">
        <f t="shared" si="69"/>
        <v/>
      </c>
      <c r="Q158" s="27"/>
    </row>
    <row r="159" spans="1:33" x14ac:dyDescent="0.45">
      <c r="A159" s="27"/>
      <c r="B159" s="27"/>
      <c r="C159" s="27"/>
      <c r="D159" s="27"/>
      <c r="E159" s="29" t="str">
        <f t="shared" si="71"/>
        <v/>
      </c>
      <c r="F159" s="27"/>
      <c r="G159" s="29"/>
      <c r="H159" s="27"/>
      <c r="I159" s="27"/>
      <c r="J159" s="10"/>
      <c r="K159" s="27"/>
      <c r="L159" s="29" t="str">
        <f t="shared" si="65"/>
        <v/>
      </c>
      <c r="M159" s="29" t="str">
        <f t="shared" si="66"/>
        <v/>
      </c>
      <c r="N159" s="29" t="str">
        <f t="shared" si="67"/>
        <v/>
      </c>
      <c r="O159" s="29" t="str">
        <f t="shared" si="68"/>
        <v/>
      </c>
      <c r="P159" s="33" t="str">
        <f t="shared" si="69"/>
        <v/>
      </c>
      <c r="Q159" s="27"/>
    </row>
    <row r="160" spans="1:33" x14ac:dyDescent="0.45">
      <c r="A160" s="27"/>
      <c r="B160" s="27"/>
      <c r="C160" s="27"/>
      <c r="D160" s="27"/>
      <c r="E160" s="29" t="str">
        <f t="shared" si="71"/>
        <v/>
      </c>
      <c r="F160" s="27"/>
      <c r="G160" s="29"/>
      <c r="H160" s="27"/>
      <c r="I160" s="27"/>
      <c r="J160" s="10"/>
      <c r="K160" s="27"/>
      <c r="L160" s="29" t="str">
        <f t="shared" si="65"/>
        <v/>
      </c>
      <c r="M160" s="29" t="str">
        <f t="shared" si="66"/>
        <v/>
      </c>
      <c r="N160" s="29" t="str">
        <f t="shared" si="67"/>
        <v/>
      </c>
      <c r="O160" s="29" t="str">
        <f t="shared" si="68"/>
        <v/>
      </c>
      <c r="P160" s="33" t="str">
        <f t="shared" si="69"/>
        <v/>
      </c>
      <c r="Q160" s="27"/>
    </row>
    <row r="161" spans="1:17" x14ac:dyDescent="0.45">
      <c r="A161" s="27"/>
      <c r="B161" s="27"/>
      <c r="C161" s="27"/>
      <c r="D161" s="27"/>
      <c r="E161" s="29" t="str">
        <f t="shared" si="71"/>
        <v/>
      </c>
      <c r="F161" s="27"/>
      <c r="G161" s="29"/>
      <c r="H161" s="27"/>
      <c r="I161" s="27"/>
      <c r="J161" s="10"/>
      <c r="K161" s="27"/>
      <c r="L161" s="29" t="str">
        <f t="shared" si="65"/>
        <v/>
      </c>
      <c r="M161" s="29" t="str">
        <f t="shared" si="66"/>
        <v/>
      </c>
      <c r="N161" s="29" t="str">
        <f t="shared" si="67"/>
        <v/>
      </c>
      <c r="O161" s="29" t="str">
        <f t="shared" si="68"/>
        <v/>
      </c>
      <c r="P161" s="33" t="str">
        <f t="shared" si="69"/>
        <v/>
      </c>
      <c r="Q161" s="27"/>
    </row>
    <row r="162" spans="1:17" x14ac:dyDescent="0.45">
      <c r="A162" s="27"/>
      <c r="B162" s="27"/>
      <c r="C162" s="27"/>
      <c r="D162" s="27"/>
      <c r="E162" s="29" t="str">
        <f t="shared" si="71"/>
        <v/>
      </c>
      <c r="F162" s="27"/>
      <c r="G162" s="29"/>
      <c r="H162" s="27"/>
      <c r="I162" s="27"/>
      <c r="J162" s="10"/>
      <c r="K162" s="27"/>
      <c r="L162" s="29" t="str">
        <f t="shared" si="65"/>
        <v/>
      </c>
      <c r="M162" s="29" t="str">
        <f t="shared" si="66"/>
        <v/>
      </c>
      <c r="N162" s="29" t="str">
        <f t="shared" si="67"/>
        <v/>
      </c>
      <c r="O162" s="29" t="str">
        <f t="shared" si="68"/>
        <v/>
      </c>
      <c r="P162" s="33" t="str">
        <f t="shared" si="69"/>
        <v/>
      </c>
      <c r="Q162" s="27"/>
    </row>
    <row r="163" spans="1:17" x14ac:dyDescent="0.45">
      <c r="A163" s="27"/>
      <c r="B163" s="27"/>
      <c r="C163" s="27"/>
      <c r="D163" s="27"/>
      <c r="E163" s="29" t="str">
        <f t="shared" si="71"/>
        <v/>
      </c>
      <c r="F163" s="27"/>
      <c r="G163" s="29"/>
      <c r="H163" s="27"/>
      <c r="I163" s="27"/>
      <c r="J163" s="10"/>
      <c r="K163" s="27"/>
      <c r="L163" s="29" t="str">
        <f t="shared" si="65"/>
        <v/>
      </c>
      <c r="M163" s="29" t="str">
        <f t="shared" si="66"/>
        <v/>
      </c>
      <c r="N163" s="29" t="str">
        <f t="shared" si="67"/>
        <v/>
      </c>
      <c r="O163" s="29" t="str">
        <f t="shared" si="68"/>
        <v/>
      </c>
      <c r="P163" s="33" t="str">
        <f t="shared" si="69"/>
        <v/>
      </c>
      <c r="Q163" s="27"/>
    </row>
    <row r="164" spans="1:17" x14ac:dyDescent="0.45">
      <c r="A164" s="27"/>
      <c r="B164" s="27"/>
      <c r="C164" s="27"/>
      <c r="D164" s="27"/>
      <c r="E164" s="29" t="str">
        <f t="shared" si="71"/>
        <v/>
      </c>
      <c r="F164" s="27"/>
      <c r="G164" s="29"/>
      <c r="H164" s="27"/>
      <c r="I164" s="27"/>
      <c r="J164" s="10"/>
      <c r="K164" s="27"/>
      <c r="L164" s="29" t="str">
        <f t="shared" si="65"/>
        <v/>
      </c>
      <c r="M164" s="29" t="str">
        <f t="shared" si="66"/>
        <v/>
      </c>
      <c r="N164" s="29" t="str">
        <f t="shared" si="67"/>
        <v/>
      </c>
      <c r="O164" s="29" t="str">
        <f t="shared" si="68"/>
        <v/>
      </c>
      <c r="P164" s="33" t="str">
        <f t="shared" si="69"/>
        <v/>
      </c>
      <c r="Q164" s="27"/>
    </row>
    <row r="165" spans="1:17" x14ac:dyDescent="0.45">
      <c r="A165" s="27"/>
      <c r="B165" s="27"/>
      <c r="C165" s="27"/>
      <c r="D165" s="27"/>
      <c r="E165" s="29" t="str">
        <f t="shared" si="71"/>
        <v/>
      </c>
      <c r="F165" s="27"/>
      <c r="G165" s="29"/>
      <c r="H165" s="27"/>
      <c r="I165" s="27"/>
      <c r="J165" s="10"/>
      <c r="K165" s="27"/>
      <c r="L165" s="29" t="str">
        <f t="shared" si="65"/>
        <v/>
      </c>
      <c r="M165" s="29" t="str">
        <f t="shared" si="66"/>
        <v/>
      </c>
      <c r="N165" s="29" t="str">
        <f t="shared" si="67"/>
        <v/>
      </c>
      <c r="O165" s="29" t="str">
        <f t="shared" si="68"/>
        <v/>
      </c>
      <c r="P165" s="33" t="str">
        <f t="shared" si="69"/>
        <v/>
      </c>
      <c r="Q165" s="27"/>
    </row>
    <row r="166" spans="1:17" x14ac:dyDescent="0.45">
      <c r="A166" s="27"/>
      <c r="B166" s="27"/>
      <c r="C166" s="27"/>
      <c r="D166" s="27"/>
      <c r="E166" s="29" t="str">
        <f t="shared" si="71"/>
        <v/>
      </c>
      <c r="F166" s="27"/>
      <c r="G166" s="29"/>
      <c r="H166" s="27"/>
      <c r="I166" s="27"/>
      <c r="J166" s="10"/>
      <c r="K166" s="27"/>
      <c r="L166" s="29" t="str">
        <f t="shared" si="65"/>
        <v/>
      </c>
      <c r="M166" s="29" t="str">
        <f t="shared" si="66"/>
        <v/>
      </c>
      <c r="N166" s="29" t="str">
        <f t="shared" si="67"/>
        <v/>
      </c>
      <c r="O166" s="29" t="str">
        <f t="shared" si="68"/>
        <v/>
      </c>
      <c r="P166" s="33" t="str">
        <f t="shared" si="69"/>
        <v/>
      </c>
      <c r="Q166" s="27"/>
    </row>
    <row r="167" spans="1:17" x14ac:dyDescent="0.45">
      <c r="A167" s="27"/>
      <c r="B167" s="27"/>
      <c r="C167" s="27"/>
      <c r="D167" s="27"/>
      <c r="E167" s="29" t="str">
        <f t="shared" si="71"/>
        <v/>
      </c>
      <c r="F167" s="27"/>
      <c r="G167" s="29"/>
      <c r="H167" s="27"/>
      <c r="I167" s="27"/>
      <c r="J167" s="10"/>
      <c r="K167" s="27"/>
      <c r="L167" s="29" t="str">
        <f t="shared" si="65"/>
        <v/>
      </c>
      <c r="M167" s="29" t="str">
        <f t="shared" si="66"/>
        <v/>
      </c>
      <c r="N167" s="29" t="str">
        <f t="shared" si="67"/>
        <v/>
      </c>
      <c r="O167" s="29" t="str">
        <f t="shared" si="68"/>
        <v/>
      </c>
      <c r="P167" s="33" t="str">
        <f t="shared" si="69"/>
        <v/>
      </c>
      <c r="Q167" s="27"/>
    </row>
    <row r="168" spans="1:17" x14ac:dyDescent="0.45">
      <c r="A168" s="27"/>
      <c r="B168" s="27"/>
      <c r="C168" s="27"/>
      <c r="D168" s="27"/>
      <c r="E168" s="29" t="str">
        <f t="shared" si="71"/>
        <v/>
      </c>
      <c r="F168" s="27"/>
      <c r="G168" s="29"/>
      <c r="H168" s="27"/>
      <c r="I168" s="27"/>
      <c r="J168" s="10"/>
      <c r="K168" s="27"/>
      <c r="L168" s="29" t="str">
        <f t="shared" si="65"/>
        <v/>
      </c>
      <c r="M168" s="29" t="str">
        <f t="shared" si="66"/>
        <v/>
      </c>
      <c r="N168" s="29" t="str">
        <f t="shared" si="67"/>
        <v/>
      </c>
      <c r="O168" s="29" t="str">
        <f t="shared" si="68"/>
        <v/>
      </c>
      <c r="P168" s="33" t="str">
        <f t="shared" si="69"/>
        <v/>
      </c>
      <c r="Q168" s="27"/>
    </row>
    <row r="169" spans="1:17" x14ac:dyDescent="0.45">
      <c r="A169" s="27"/>
      <c r="B169" s="27"/>
      <c r="C169" s="27"/>
      <c r="D169" s="27"/>
      <c r="E169" s="29" t="str">
        <f t="shared" si="71"/>
        <v/>
      </c>
      <c r="F169" s="27"/>
      <c r="G169" s="29"/>
      <c r="H169" s="27"/>
      <c r="I169" s="27"/>
      <c r="J169" s="10"/>
      <c r="K169" s="27"/>
      <c r="L169" s="29" t="str">
        <f t="shared" si="65"/>
        <v/>
      </c>
      <c r="M169" s="29" t="str">
        <f t="shared" si="66"/>
        <v/>
      </c>
      <c r="N169" s="29" t="str">
        <f t="shared" si="67"/>
        <v/>
      </c>
      <c r="O169" s="29" t="str">
        <f t="shared" si="68"/>
        <v/>
      </c>
      <c r="P169" s="33" t="str">
        <f t="shared" si="69"/>
        <v/>
      </c>
      <c r="Q169" s="27"/>
    </row>
    <row r="170" spans="1:17" x14ac:dyDescent="0.45">
      <c r="A170" s="27"/>
      <c r="B170" s="27"/>
      <c r="C170" s="27"/>
      <c r="D170" s="27"/>
      <c r="E170" s="29" t="str">
        <f t="shared" si="71"/>
        <v/>
      </c>
      <c r="F170" s="27"/>
      <c r="G170" s="29"/>
      <c r="H170" s="27"/>
      <c r="I170" s="27"/>
      <c r="J170" s="10"/>
      <c r="K170" s="27"/>
      <c r="L170" s="29" t="str">
        <f t="shared" si="65"/>
        <v/>
      </c>
      <c r="M170" s="29" t="str">
        <f t="shared" si="66"/>
        <v/>
      </c>
      <c r="N170" s="29" t="str">
        <f t="shared" si="67"/>
        <v/>
      </c>
      <c r="O170" s="29" t="str">
        <f t="shared" si="68"/>
        <v/>
      </c>
      <c r="P170" s="33" t="str">
        <f t="shared" si="69"/>
        <v/>
      </c>
      <c r="Q170" s="27"/>
    </row>
    <row r="171" spans="1:17" x14ac:dyDescent="0.45">
      <c r="A171" s="27"/>
      <c r="B171" s="27"/>
      <c r="C171" s="27"/>
      <c r="D171" s="27"/>
      <c r="E171" s="29" t="str">
        <f t="shared" si="71"/>
        <v/>
      </c>
      <c r="F171" s="27"/>
      <c r="G171" s="29"/>
      <c r="H171" s="27"/>
      <c r="I171" s="27"/>
      <c r="J171" s="10"/>
      <c r="K171" s="27"/>
      <c r="L171" s="29" t="str">
        <f t="shared" si="65"/>
        <v/>
      </c>
      <c r="M171" s="29" t="str">
        <f t="shared" si="66"/>
        <v/>
      </c>
      <c r="N171" s="29" t="str">
        <f t="shared" si="67"/>
        <v/>
      </c>
      <c r="O171" s="29" t="str">
        <f t="shared" si="68"/>
        <v/>
      </c>
      <c r="P171" s="33" t="str">
        <f t="shared" si="69"/>
        <v/>
      </c>
      <c r="Q171" s="27"/>
    </row>
    <row r="172" spans="1:17" x14ac:dyDescent="0.45">
      <c r="A172" s="27"/>
      <c r="B172" s="27"/>
      <c r="C172" s="27"/>
      <c r="D172" s="27"/>
      <c r="E172" s="29" t="str">
        <f t="shared" si="71"/>
        <v/>
      </c>
      <c r="F172" s="27"/>
      <c r="G172" s="29"/>
      <c r="H172" s="27"/>
      <c r="I172" s="27"/>
      <c r="J172" s="10"/>
      <c r="K172" s="27"/>
      <c r="L172" s="29" t="str">
        <f t="shared" si="65"/>
        <v/>
      </c>
      <c r="M172" s="29" t="str">
        <f t="shared" si="66"/>
        <v/>
      </c>
      <c r="N172" s="29" t="str">
        <f t="shared" si="67"/>
        <v/>
      </c>
      <c r="O172" s="29" t="str">
        <f t="shared" si="68"/>
        <v/>
      </c>
      <c r="P172" s="33" t="str">
        <f t="shared" si="69"/>
        <v/>
      </c>
      <c r="Q172" s="27"/>
    </row>
    <row r="173" spans="1:17" x14ac:dyDescent="0.45">
      <c r="A173" s="27"/>
      <c r="B173" s="27"/>
      <c r="C173" s="27"/>
      <c r="D173" s="27"/>
      <c r="E173" s="29" t="str">
        <f t="shared" si="71"/>
        <v/>
      </c>
      <c r="F173" s="27"/>
      <c r="G173" s="29"/>
      <c r="H173" s="27"/>
      <c r="I173" s="27"/>
      <c r="J173" s="10"/>
      <c r="K173" s="27"/>
      <c r="L173" s="29" t="str">
        <f t="shared" si="65"/>
        <v/>
      </c>
      <c r="M173" s="29" t="str">
        <f t="shared" si="66"/>
        <v/>
      </c>
      <c r="N173" s="29" t="str">
        <f t="shared" si="67"/>
        <v/>
      </c>
      <c r="O173" s="29" t="str">
        <f t="shared" si="68"/>
        <v/>
      </c>
      <c r="P173" s="33" t="str">
        <f t="shared" si="69"/>
        <v/>
      </c>
      <c r="Q173" s="27"/>
    </row>
    <row r="174" spans="1:17" x14ac:dyDescent="0.45">
      <c r="A174" s="27"/>
      <c r="B174" s="27"/>
      <c r="C174" s="27"/>
      <c r="D174" s="27"/>
      <c r="E174" s="29" t="str">
        <f t="shared" si="71"/>
        <v/>
      </c>
      <c r="F174" s="27"/>
      <c r="G174" s="29"/>
      <c r="H174" s="27"/>
      <c r="I174" s="27"/>
      <c r="J174" s="10"/>
      <c r="K174" s="27"/>
      <c r="L174" s="29" t="str">
        <f t="shared" si="65"/>
        <v/>
      </c>
      <c r="M174" s="29" t="str">
        <f t="shared" si="66"/>
        <v/>
      </c>
      <c r="N174" s="29" t="str">
        <f t="shared" si="67"/>
        <v/>
      </c>
      <c r="O174" s="29" t="str">
        <f t="shared" si="68"/>
        <v/>
      </c>
      <c r="P174" s="33" t="str">
        <f t="shared" si="69"/>
        <v/>
      </c>
      <c r="Q174" s="27"/>
    </row>
    <row r="175" spans="1:17" x14ac:dyDescent="0.45">
      <c r="A175" s="27"/>
      <c r="B175" s="27"/>
      <c r="C175" s="27"/>
      <c r="D175" s="27"/>
      <c r="E175" s="29" t="str">
        <f t="shared" si="71"/>
        <v/>
      </c>
      <c r="F175" s="27"/>
      <c r="G175" s="29"/>
      <c r="H175" s="27"/>
      <c r="I175" s="27"/>
      <c r="J175" s="10"/>
      <c r="K175" s="27"/>
      <c r="L175" s="29" t="str">
        <f t="shared" si="65"/>
        <v/>
      </c>
      <c r="M175" s="29" t="str">
        <f t="shared" si="66"/>
        <v/>
      </c>
      <c r="N175" s="29" t="str">
        <f t="shared" si="67"/>
        <v/>
      </c>
      <c r="O175" s="29" t="str">
        <f t="shared" si="68"/>
        <v/>
      </c>
      <c r="P175" s="33" t="str">
        <f t="shared" si="69"/>
        <v/>
      </c>
      <c r="Q175" s="27"/>
    </row>
    <row r="176" spans="1:17" x14ac:dyDescent="0.45">
      <c r="A176" s="27"/>
      <c r="B176" s="27"/>
      <c r="C176" s="27"/>
      <c r="D176" s="27"/>
      <c r="E176" s="29" t="str">
        <f t="shared" si="71"/>
        <v/>
      </c>
      <c r="F176" s="27"/>
      <c r="G176" s="29"/>
      <c r="H176" s="27"/>
      <c r="I176" s="27"/>
      <c r="J176" s="10"/>
      <c r="K176" s="27"/>
      <c r="L176" s="29" t="str">
        <f t="shared" si="65"/>
        <v/>
      </c>
      <c r="M176" s="29" t="str">
        <f t="shared" si="66"/>
        <v/>
      </c>
      <c r="N176" s="29" t="str">
        <f t="shared" si="67"/>
        <v/>
      </c>
      <c r="O176" s="29" t="str">
        <f t="shared" si="68"/>
        <v/>
      </c>
      <c r="P176" s="33" t="str">
        <f t="shared" si="69"/>
        <v/>
      </c>
      <c r="Q176" s="27"/>
    </row>
    <row r="177" spans="1:17" x14ac:dyDescent="0.45">
      <c r="A177" s="27"/>
      <c r="B177" s="27"/>
      <c r="C177" s="27"/>
      <c r="D177" s="27"/>
      <c r="E177" s="29" t="str">
        <f t="shared" si="71"/>
        <v/>
      </c>
      <c r="F177" s="27"/>
      <c r="G177" s="29"/>
      <c r="H177" s="27"/>
      <c r="I177" s="27"/>
      <c r="J177" s="10"/>
      <c r="K177" s="27"/>
      <c r="L177" s="29" t="str">
        <f t="shared" si="65"/>
        <v/>
      </c>
      <c r="M177" s="29" t="str">
        <f t="shared" si="66"/>
        <v/>
      </c>
      <c r="N177" s="29" t="str">
        <f t="shared" si="67"/>
        <v/>
      </c>
      <c r="O177" s="29" t="str">
        <f t="shared" si="68"/>
        <v/>
      </c>
      <c r="P177" s="33" t="str">
        <f t="shared" si="69"/>
        <v/>
      </c>
      <c r="Q177" s="27"/>
    </row>
    <row r="178" spans="1:17" x14ac:dyDescent="0.45">
      <c r="A178" s="27"/>
      <c r="B178" s="27"/>
      <c r="C178" s="27"/>
      <c r="D178" s="27"/>
      <c r="E178" s="29" t="str">
        <f t="shared" si="71"/>
        <v/>
      </c>
      <c r="F178" s="27"/>
      <c r="G178" s="29"/>
      <c r="H178" s="27"/>
      <c r="I178" s="27"/>
      <c r="J178" s="10"/>
      <c r="K178" s="27"/>
      <c r="L178" s="29" t="str">
        <f t="shared" si="65"/>
        <v/>
      </c>
      <c r="M178" s="29" t="str">
        <f t="shared" si="66"/>
        <v/>
      </c>
      <c r="N178" s="29" t="str">
        <f t="shared" si="67"/>
        <v/>
      </c>
      <c r="O178" s="29" t="str">
        <f t="shared" si="68"/>
        <v/>
      </c>
      <c r="P178" s="33" t="str">
        <f t="shared" si="69"/>
        <v/>
      </c>
      <c r="Q178" s="27"/>
    </row>
    <row r="179" spans="1:17" x14ac:dyDescent="0.45">
      <c r="A179" s="27"/>
      <c r="B179" s="27"/>
      <c r="C179" s="27"/>
      <c r="D179" s="27"/>
      <c r="E179" s="29" t="str">
        <f t="shared" si="71"/>
        <v/>
      </c>
      <c r="F179" s="27"/>
      <c r="G179" s="29"/>
      <c r="H179" s="27"/>
      <c r="I179" s="27"/>
      <c r="J179" s="10"/>
      <c r="K179" s="27"/>
      <c r="L179" s="29" t="str">
        <f t="shared" si="65"/>
        <v/>
      </c>
      <c r="M179" s="29" t="str">
        <f t="shared" si="66"/>
        <v/>
      </c>
      <c r="N179" s="29" t="str">
        <f t="shared" si="67"/>
        <v/>
      </c>
      <c r="O179" s="29" t="str">
        <f t="shared" si="68"/>
        <v/>
      </c>
      <c r="P179" s="33" t="str">
        <f t="shared" si="69"/>
        <v/>
      </c>
      <c r="Q179" s="27"/>
    </row>
    <row r="180" spans="1:17" x14ac:dyDescent="0.45">
      <c r="A180" s="27"/>
      <c r="B180" s="27"/>
      <c r="C180" s="27"/>
      <c r="D180" s="27"/>
      <c r="E180" s="29" t="str">
        <f t="shared" si="71"/>
        <v/>
      </c>
      <c r="F180" s="27"/>
      <c r="G180" s="29"/>
      <c r="H180" s="27"/>
      <c r="I180" s="27"/>
      <c r="J180" s="10"/>
      <c r="K180" s="27"/>
      <c r="L180" s="29" t="str">
        <f t="shared" si="65"/>
        <v/>
      </c>
      <c r="M180" s="29" t="str">
        <f t="shared" si="66"/>
        <v/>
      </c>
      <c r="N180" s="29" t="str">
        <f t="shared" si="67"/>
        <v/>
      </c>
      <c r="O180" s="29" t="str">
        <f t="shared" si="68"/>
        <v/>
      </c>
      <c r="P180" s="33" t="str">
        <f t="shared" si="69"/>
        <v/>
      </c>
      <c r="Q180" s="27"/>
    </row>
    <row r="181" spans="1:17" x14ac:dyDescent="0.45">
      <c r="A181" s="27"/>
      <c r="B181" s="27"/>
      <c r="C181" s="27"/>
      <c r="D181" s="27"/>
      <c r="E181" s="29" t="str">
        <f t="shared" si="71"/>
        <v/>
      </c>
      <c r="F181" s="27"/>
      <c r="G181" s="29"/>
      <c r="H181" s="27"/>
      <c r="I181" s="27"/>
      <c r="J181" s="10"/>
      <c r="K181" s="27"/>
      <c r="L181" s="29" t="str">
        <f t="shared" si="65"/>
        <v/>
      </c>
      <c r="M181" s="29" t="str">
        <f t="shared" si="66"/>
        <v/>
      </c>
      <c r="N181" s="29" t="str">
        <f t="shared" si="67"/>
        <v/>
      </c>
      <c r="O181" s="29" t="str">
        <f t="shared" si="68"/>
        <v/>
      </c>
      <c r="P181" s="33" t="str">
        <f t="shared" si="69"/>
        <v/>
      </c>
      <c r="Q181" s="27"/>
    </row>
    <row r="182" spans="1:17" x14ac:dyDescent="0.45">
      <c r="A182" s="27"/>
      <c r="B182" s="27"/>
      <c r="C182" s="27"/>
      <c r="D182" s="27"/>
      <c r="E182" s="29" t="str">
        <f t="shared" si="71"/>
        <v/>
      </c>
      <c r="F182" s="27"/>
      <c r="G182" s="29"/>
      <c r="H182" s="27"/>
      <c r="I182" s="27"/>
      <c r="J182" s="10"/>
      <c r="K182" s="27"/>
      <c r="L182" s="29" t="str">
        <f t="shared" si="65"/>
        <v/>
      </c>
      <c r="M182" s="29" t="str">
        <f t="shared" si="66"/>
        <v/>
      </c>
      <c r="N182" s="29" t="str">
        <f t="shared" si="67"/>
        <v/>
      </c>
      <c r="O182" s="29" t="str">
        <f t="shared" si="68"/>
        <v/>
      </c>
      <c r="P182" s="33" t="str">
        <f t="shared" si="69"/>
        <v/>
      </c>
      <c r="Q182" s="27"/>
    </row>
    <row r="183" spans="1:17" x14ac:dyDescent="0.45">
      <c r="A183" s="27"/>
      <c r="B183" s="27"/>
      <c r="C183" s="27"/>
      <c r="D183" s="27"/>
      <c r="E183" s="29" t="str">
        <f t="shared" si="71"/>
        <v/>
      </c>
      <c r="F183" s="27"/>
      <c r="G183" s="29"/>
      <c r="H183" s="27"/>
      <c r="I183" s="27"/>
      <c r="J183" s="10"/>
      <c r="K183" s="27"/>
      <c r="L183" s="29" t="str">
        <f t="shared" si="65"/>
        <v/>
      </c>
      <c r="M183" s="29" t="str">
        <f t="shared" si="66"/>
        <v/>
      </c>
      <c r="N183" s="29" t="str">
        <f t="shared" si="67"/>
        <v/>
      </c>
      <c r="O183" s="29" t="str">
        <f t="shared" si="68"/>
        <v/>
      </c>
      <c r="P183" s="33" t="str">
        <f t="shared" si="69"/>
        <v/>
      </c>
      <c r="Q183" s="27"/>
    </row>
    <row r="184" spans="1:17" x14ac:dyDescent="0.45">
      <c r="A184" s="27"/>
      <c r="B184" s="27"/>
      <c r="C184" s="27"/>
      <c r="D184" s="27"/>
      <c r="E184" s="29" t="str">
        <f t="shared" si="71"/>
        <v/>
      </c>
      <c r="F184" s="27"/>
      <c r="G184" s="29"/>
      <c r="H184" s="27"/>
      <c r="I184" s="27"/>
      <c r="J184" s="10"/>
      <c r="K184" s="27"/>
      <c r="L184" s="29" t="str">
        <f t="shared" si="65"/>
        <v/>
      </c>
      <c r="M184" s="29" t="str">
        <f t="shared" si="66"/>
        <v/>
      </c>
      <c r="N184" s="29" t="str">
        <f t="shared" si="67"/>
        <v/>
      </c>
      <c r="O184" s="29" t="str">
        <f t="shared" si="68"/>
        <v/>
      </c>
      <c r="P184" s="33" t="str">
        <f t="shared" si="69"/>
        <v/>
      </c>
      <c r="Q184" s="27"/>
    </row>
    <row r="185" spans="1:17" x14ac:dyDescent="0.45">
      <c r="A185" s="27"/>
      <c r="B185" s="27"/>
      <c r="C185" s="27"/>
      <c r="D185" s="27"/>
      <c r="E185" s="29" t="str">
        <f t="shared" si="71"/>
        <v/>
      </c>
      <c r="F185" s="27"/>
      <c r="G185" s="29"/>
      <c r="H185" s="27"/>
      <c r="I185" s="27"/>
      <c r="J185" s="10"/>
      <c r="K185" s="27"/>
      <c r="L185" s="29" t="str">
        <f t="shared" si="65"/>
        <v/>
      </c>
      <c r="M185" s="29" t="str">
        <f t="shared" si="66"/>
        <v/>
      </c>
      <c r="N185" s="29" t="str">
        <f t="shared" si="67"/>
        <v/>
      </c>
      <c r="O185" s="29" t="str">
        <f t="shared" si="68"/>
        <v/>
      </c>
      <c r="P185" s="33" t="str">
        <f t="shared" si="69"/>
        <v/>
      </c>
      <c r="Q185" s="27"/>
    </row>
    <row r="186" spans="1:17" x14ac:dyDescent="0.45">
      <c r="A186" s="27"/>
      <c r="B186" s="27"/>
      <c r="C186" s="27"/>
      <c r="D186" s="27"/>
      <c r="E186" s="29" t="str">
        <f t="shared" si="71"/>
        <v/>
      </c>
      <c r="F186" s="27"/>
      <c r="G186" s="29"/>
      <c r="H186" s="27"/>
      <c r="I186" s="27"/>
      <c r="J186" s="10"/>
      <c r="K186" s="27"/>
      <c r="L186" s="29" t="str">
        <f t="shared" si="65"/>
        <v/>
      </c>
      <c r="M186" s="29" t="str">
        <f t="shared" si="66"/>
        <v/>
      </c>
      <c r="N186" s="29" t="str">
        <f t="shared" si="67"/>
        <v/>
      </c>
      <c r="O186" s="29" t="str">
        <f t="shared" si="68"/>
        <v/>
      </c>
      <c r="P186" s="33" t="str">
        <f t="shared" si="69"/>
        <v/>
      </c>
      <c r="Q186" s="27"/>
    </row>
    <row r="187" spans="1:17" x14ac:dyDescent="0.45">
      <c r="A187" s="27"/>
      <c r="B187" s="27"/>
      <c r="C187" s="27"/>
      <c r="D187" s="27"/>
      <c r="E187" s="29" t="str">
        <f t="shared" si="71"/>
        <v/>
      </c>
      <c r="F187" s="27"/>
      <c r="G187" s="29"/>
      <c r="H187" s="27"/>
      <c r="I187" s="27"/>
      <c r="J187" s="10"/>
      <c r="K187" s="27"/>
      <c r="L187" s="29" t="str">
        <f t="shared" si="65"/>
        <v/>
      </c>
      <c r="M187" s="29" t="str">
        <f t="shared" si="66"/>
        <v/>
      </c>
      <c r="N187" s="29" t="str">
        <f t="shared" si="67"/>
        <v/>
      </c>
      <c r="O187" s="29" t="str">
        <f t="shared" si="68"/>
        <v/>
      </c>
      <c r="P187" s="33" t="str">
        <f t="shared" si="69"/>
        <v/>
      </c>
      <c r="Q187" s="27"/>
    </row>
    <row r="188" spans="1:17" x14ac:dyDescent="0.45">
      <c r="A188" s="27"/>
      <c r="B188" s="27"/>
      <c r="C188" s="27"/>
      <c r="D188" s="27"/>
      <c r="E188" s="29" t="str">
        <f t="shared" si="71"/>
        <v/>
      </c>
      <c r="F188" s="27"/>
      <c r="G188" s="29"/>
      <c r="H188" s="27"/>
      <c r="I188" s="27"/>
      <c r="J188" s="10"/>
      <c r="K188" s="27"/>
      <c r="L188" s="29" t="str">
        <f t="shared" si="65"/>
        <v/>
      </c>
      <c r="M188" s="29" t="str">
        <f t="shared" si="66"/>
        <v/>
      </c>
      <c r="N188" s="29" t="str">
        <f t="shared" si="67"/>
        <v/>
      </c>
      <c r="O188" s="29" t="str">
        <f t="shared" si="68"/>
        <v/>
      </c>
      <c r="P188" s="33" t="str">
        <f t="shared" si="69"/>
        <v/>
      </c>
      <c r="Q188" s="27"/>
    </row>
    <row r="189" spans="1:17" x14ac:dyDescent="0.45">
      <c r="A189" s="27"/>
      <c r="B189" s="27"/>
      <c r="C189" s="27"/>
      <c r="D189" s="27"/>
      <c r="E189" s="29" t="str">
        <f t="shared" si="71"/>
        <v/>
      </c>
      <c r="F189" s="27"/>
      <c r="G189" s="29"/>
      <c r="H189" s="27"/>
      <c r="I189" s="27"/>
      <c r="J189" s="10"/>
      <c r="K189" s="27"/>
      <c r="L189" s="29" t="str">
        <f t="shared" si="65"/>
        <v/>
      </c>
      <c r="M189" s="29" t="str">
        <f t="shared" si="66"/>
        <v/>
      </c>
      <c r="N189" s="29" t="str">
        <f t="shared" si="67"/>
        <v/>
      </c>
      <c r="O189" s="29" t="str">
        <f t="shared" si="68"/>
        <v/>
      </c>
      <c r="P189" s="33" t="str">
        <f t="shared" si="69"/>
        <v/>
      </c>
      <c r="Q189" s="27"/>
    </row>
    <row r="190" spans="1:17" x14ac:dyDescent="0.45">
      <c r="A190" s="27"/>
      <c r="B190" s="27"/>
      <c r="C190" s="27"/>
      <c r="D190" s="27"/>
      <c r="E190" s="29" t="str">
        <f t="shared" si="71"/>
        <v/>
      </c>
      <c r="F190" s="27"/>
      <c r="G190" s="29"/>
      <c r="H190" s="27"/>
      <c r="I190" s="27"/>
      <c r="J190" s="10"/>
      <c r="K190" s="27"/>
      <c r="L190" s="29" t="str">
        <f t="shared" si="65"/>
        <v/>
      </c>
      <c r="M190" s="29" t="str">
        <f t="shared" si="66"/>
        <v/>
      </c>
      <c r="N190" s="29" t="str">
        <f t="shared" si="67"/>
        <v/>
      </c>
      <c r="O190" s="29" t="str">
        <f t="shared" si="68"/>
        <v/>
      </c>
      <c r="P190" s="33" t="str">
        <f t="shared" si="69"/>
        <v/>
      </c>
      <c r="Q190" s="27"/>
    </row>
    <row r="191" spans="1:17" x14ac:dyDescent="0.45">
      <c r="A191" s="27"/>
      <c r="B191" s="27"/>
      <c r="C191" s="27"/>
      <c r="D191" s="27"/>
      <c r="E191" s="29" t="str">
        <f t="shared" si="71"/>
        <v/>
      </c>
      <c r="F191" s="27"/>
      <c r="G191" s="29"/>
      <c r="H191" s="27"/>
      <c r="I191" s="27"/>
      <c r="J191" s="10"/>
      <c r="K191" s="27"/>
      <c r="L191" s="29" t="str">
        <f t="shared" si="65"/>
        <v/>
      </c>
      <c r="M191" s="29" t="str">
        <f t="shared" si="66"/>
        <v/>
      </c>
      <c r="N191" s="29" t="str">
        <f t="shared" si="67"/>
        <v/>
      </c>
      <c r="O191" s="29" t="str">
        <f t="shared" si="68"/>
        <v/>
      </c>
      <c r="P191" s="33" t="str">
        <f t="shared" si="69"/>
        <v/>
      </c>
      <c r="Q191" s="27"/>
    </row>
    <row r="192" spans="1:17" x14ac:dyDescent="0.45">
      <c r="A192" s="27"/>
      <c r="B192" s="27"/>
      <c r="C192" s="27"/>
      <c r="D192" s="27"/>
      <c r="E192" s="29" t="str">
        <f t="shared" si="71"/>
        <v/>
      </c>
      <c r="F192" s="27"/>
      <c r="G192" s="29"/>
      <c r="H192" s="27"/>
      <c r="I192" s="27"/>
      <c r="J192" s="10"/>
      <c r="K192" s="27"/>
      <c r="L192" s="29" t="str">
        <f t="shared" si="65"/>
        <v/>
      </c>
      <c r="M192" s="29" t="str">
        <f t="shared" si="66"/>
        <v/>
      </c>
      <c r="N192" s="29" t="str">
        <f t="shared" si="67"/>
        <v/>
      </c>
      <c r="O192" s="29" t="str">
        <f t="shared" si="68"/>
        <v/>
      </c>
      <c r="P192" s="33" t="str">
        <f t="shared" si="69"/>
        <v/>
      </c>
      <c r="Q192" s="27"/>
    </row>
    <row r="193" spans="1:17" x14ac:dyDescent="0.45">
      <c r="A193" s="27"/>
      <c r="B193" s="27"/>
      <c r="C193" s="27"/>
      <c r="D193" s="27"/>
      <c r="E193" s="29" t="str">
        <f t="shared" si="71"/>
        <v/>
      </c>
      <c r="F193" s="27"/>
      <c r="G193" s="29"/>
      <c r="H193" s="27"/>
      <c r="I193" s="27"/>
      <c r="J193" s="10"/>
      <c r="K193" s="27"/>
      <c r="L193" s="29" t="str">
        <f t="shared" si="65"/>
        <v/>
      </c>
      <c r="M193" s="29" t="str">
        <f t="shared" si="66"/>
        <v/>
      </c>
      <c r="N193" s="29" t="str">
        <f t="shared" si="67"/>
        <v/>
      </c>
      <c r="O193" s="29" t="str">
        <f t="shared" si="68"/>
        <v/>
      </c>
      <c r="P193" s="33" t="str">
        <f t="shared" si="69"/>
        <v/>
      </c>
      <c r="Q193" s="27"/>
    </row>
    <row r="194" spans="1:17" x14ac:dyDescent="0.45">
      <c r="A194" s="27"/>
      <c r="B194" s="27"/>
      <c r="C194" s="27"/>
      <c r="D194" s="27"/>
      <c r="E194" s="29" t="str">
        <f t="shared" si="71"/>
        <v/>
      </c>
      <c r="F194" s="27"/>
      <c r="G194" s="29"/>
      <c r="H194" s="27"/>
      <c r="I194" s="27"/>
      <c r="J194" s="10"/>
      <c r="K194" s="27"/>
      <c r="L194" s="29" t="str">
        <f t="shared" si="65"/>
        <v/>
      </c>
      <c r="M194" s="29" t="str">
        <f t="shared" si="66"/>
        <v/>
      </c>
      <c r="N194" s="29" t="str">
        <f t="shared" si="67"/>
        <v/>
      </c>
      <c r="O194" s="29" t="str">
        <f t="shared" si="68"/>
        <v/>
      </c>
      <c r="P194" s="33" t="str">
        <f t="shared" si="69"/>
        <v/>
      </c>
      <c r="Q194" s="27"/>
    </row>
    <row r="195" spans="1:17" x14ac:dyDescent="0.45">
      <c r="A195" s="27"/>
      <c r="B195" s="27"/>
      <c r="C195" s="27"/>
      <c r="D195" s="27"/>
      <c r="E195" s="29" t="str">
        <f t="shared" si="71"/>
        <v/>
      </c>
      <c r="F195" s="27"/>
      <c r="G195" s="29"/>
      <c r="H195" s="27"/>
      <c r="I195" s="27"/>
      <c r="J195" s="10"/>
      <c r="K195" s="27"/>
      <c r="L195" s="29" t="str">
        <f t="shared" ref="L195:L200" si="72">IF(G195="Y", (P195*E195),(""))</f>
        <v/>
      </c>
      <c r="M195" s="29" t="str">
        <f t="shared" ref="M195:M200" si="73">IF(G195="Y", (L195*2),(""))</f>
        <v/>
      </c>
      <c r="N195" s="29" t="str">
        <f t="shared" ref="N195:N200" si="74">IF(G195="Y", (L195*3),(""))</f>
        <v/>
      </c>
      <c r="O195" s="29" t="str">
        <f t="shared" ref="O195:O200" si="75">IF(G195="Y", (L195*4),(""))</f>
        <v/>
      </c>
      <c r="P195" s="33" t="str">
        <f t="shared" ref="P195:P200" si="76">IF(Q195&gt;0,((AcctSize/Q195)/H195),(""))</f>
        <v/>
      </c>
      <c r="Q195" s="27"/>
    </row>
    <row r="196" spans="1:17" x14ac:dyDescent="0.45">
      <c r="A196" s="27"/>
      <c r="B196" s="27"/>
      <c r="C196" s="27"/>
      <c r="D196" s="27"/>
      <c r="E196" s="29" t="str">
        <f t="shared" si="71"/>
        <v/>
      </c>
      <c r="F196" s="27"/>
      <c r="G196" s="29"/>
      <c r="H196" s="27"/>
      <c r="I196" s="27"/>
      <c r="J196" s="10"/>
      <c r="K196" s="27"/>
      <c r="L196" s="29" t="str">
        <f t="shared" si="72"/>
        <v/>
      </c>
      <c r="M196" s="29" t="str">
        <f t="shared" si="73"/>
        <v/>
      </c>
      <c r="N196" s="29" t="str">
        <f t="shared" si="74"/>
        <v/>
      </c>
      <c r="O196" s="29" t="str">
        <f t="shared" si="75"/>
        <v/>
      </c>
      <c r="P196" s="33" t="str">
        <f t="shared" si="76"/>
        <v/>
      </c>
      <c r="Q196" s="27"/>
    </row>
    <row r="197" spans="1:17" x14ac:dyDescent="0.45">
      <c r="A197" s="27"/>
      <c r="B197" s="27"/>
      <c r="C197" s="27"/>
      <c r="D197" s="27"/>
      <c r="E197" s="29" t="str">
        <f t="shared" ref="E197:E200" si="77">IF(G197="Y",AG197,"")</f>
        <v/>
      </c>
      <c r="F197" s="27"/>
      <c r="G197" s="29"/>
      <c r="H197" s="27"/>
      <c r="I197" s="27"/>
      <c r="J197" s="10"/>
      <c r="K197" s="27"/>
      <c r="L197" s="29" t="str">
        <f t="shared" si="72"/>
        <v/>
      </c>
      <c r="M197" s="29" t="str">
        <f t="shared" si="73"/>
        <v/>
      </c>
      <c r="N197" s="29" t="str">
        <f t="shared" si="74"/>
        <v/>
      </c>
      <c r="O197" s="29" t="str">
        <f t="shared" si="75"/>
        <v/>
      </c>
      <c r="P197" s="33" t="str">
        <f t="shared" si="76"/>
        <v/>
      </c>
      <c r="Q197" s="27"/>
    </row>
    <row r="198" spans="1:17" x14ac:dyDescent="0.45">
      <c r="A198" s="27"/>
      <c r="B198" s="27"/>
      <c r="C198" s="27"/>
      <c r="D198" s="27"/>
      <c r="E198" s="29" t="str">
        <f t="shared" si="77"/>
        <v/>
      </c>
      <c r="F198" s="27"/>
      <c r="G198" s="29"/>
      <c r="H198" s="27"/>
      <c r="I198" s="27"/>
      <c r="J198" s="10"/>
      <c r="K198" s="27"/>
      <c r="L198" s="29" t="str">
        <f t="shared" si="72"/>
        <v/>
      </c>
      <c r="M198" s="29" t="str">
        <f t="shared" si="73"/>
        <v/>
      </c>
      <c r="N198" s="29" t="str">
        <f t="shared" si="74"/>
        <v/>
      </c>
      <c r="O198" s="29" t="str">
        <f t="shared" si="75"/>
        <v/>
      </c>
      <c r="P198" s="33" t="str">
        <f t="shared" si="76"/>
        <v/>
      </c>
      <c r="Q198" s="27"/>
    </row>
    <row r="199" spans="1:17" x14ac:dyDescent="0.45">
      <c r="A199" s="27"/>
      <c r="B199" s="27"/>
      <c r="C199" s="27"/>
      <c r="D199" s="27"/>
      <c r="E199" s="29" t="str">
        <f t="shared" si="77"/>
        <v/>
      </c>
      <c r="F199" s="27"/>
      <c r="G199" s="29"/>
      <c r="H199" s="27"/>
      <c r="I199" s="27"/>
      <c r="J199" s="10"/>
      <c r="K199" s="27"/>
      <c r="L199" s="29" t="str">
        <f t="shared" si="72"/>
        <v/>
      </c>
      <c r="M199" s="29" t="str">
        <f t="shared" si="73"/>
        <v/>
      </c>
      <c r="N199" s="29" t="str">
        <f t="shared" si="74"/>
        <v/>
      </c>
      <c r="O199" s="29" t="str">
        <f t="shared" si="75"/>
        <v/>
      </c>
      <c r="P199" s="33" t="str">
        <f t="shared" si="76"/>
        <v/>
      </c>
      <c r="Q199" s="27"/>
    </row>
    <row r="200" spans="1:17" x14ac:dyDescent="0.45">
      <c r="A200" s="27"/>
      <c r="B200" s="27"/>
      <c r="C200" s="27"/>
      <c r="D200" s="27"/>
      <c r="E200" s="29" t="str">
        <f t="shared" si="77"/>
        <v/>
      </c>
      <c r="F200" s="27"/>
      <c r="G200" s="29"/>
      <c r="H200" s="27"/>
      <c r="I200" s="27"/>
      <c r="J200" s="10"/>
      <c r="K200" s="27"/>
      <c r="L200" s="29" t="str">
        <f t="shared" si="72"/>
        <v/>
      </c>
      <c r="M200" s="29" t="str">
        <f t="shared" si="73"/>
        <v/>
      </c>
      <c r="N200" s="29" t="str">
        <f t="shared" si="74"/>
        <v/>
      </c>
      <c r="O200" s="29" t="str">
        <f t="shared" si="75"/>
        <v/>
      </c>
      <c r="P200" s="33" t="str">
        <f t="shared" si="76"/>
        <v/>
      </c>
      <c r="Q200" s="27"/>
    </row>
  </sheetData>
  <sheetProtection selectLockedCells="1"/>
  <mergeCells count="10">
    <mergeCell ref="T91:V91"/>
    <mergeCell ref="T3:V3"/>
    <mergeCell ref="T19:V19"/>
    <mergeCell ref="T35:V35"/>
    <mergeCell ref="T51:V51"/>
    <mergeCell ref="T75:V75"/>
    <mergeCell ref="T57:V57"/>
    <mergeCell ref="T58:V58"/>
    <mergeCell ref="T66:V66"/>
    <mergeCell ref="T67:V67"/>
  </mergeCells>
  <pageMargins left="0.7" right="0.7" top="0.75" bottom="0.75" header="0.3" footer="0.3"/>
  <pageSetup scale="2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8">
    <pageSetUpPr fitToPage="1"/>
  </sheetPr>
  <dimension ref="A1:AG200"/>
  <sheetViews>
    <sheetView showGridLines="0" topLeftCell="A2" zoomScaleNormal="100" workbookViewId="0">
      <selection activeCell="A2" sqref="A2"/>
    </sheetView>
  </sheetViews>
  <sheetFormatPr defaultRowHeight="14.25" x14ac:dyDescent="0.45"/>
  <cols>
    <col min="1" max="1" width="9.59765625" bestFit="1" customWidth="1"/>
    <col min="2" max="2" width="13.59765625" customWidth="1"/>
    <col min="3" max="3" width="12.59765625" customWidth="1"/>
    <col min="4" max="4" width="9.59765625" customWidth="1"/>
    <col min="5" max="5" width="12.59765625" customWidth="1"/>
    <col min="7" max="7" width="10" style="2" customWidth="1"/>
    <col min="8" max="8" width="13.59765625" style="25" customWidth="1"/>
    <col min="9" max="9" width="13.3984375" style="25" customWidth="1"/>
    <col min="10" max="10" width="22.1328125" style="25" customWidth="1"/>
    <col min="11" max="11" width="12.59765625" customWidth="1"/>
    <col min="12" max="12" width="30" style="27" customWidth="1"/>
    <col min="13" max="13" width="32" style="27" customWidth="1"/>
    <col min="14" max="14" width="31.1328125" style="27" customWidth="1"/>
    <col min="15" max="15" width="31" style="27" customWidth="1"/>
    <col min="16" max="16" width="16.1328125" style="27" customWidth="1"/>
    <col min="17" max="17" width="22.86328125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3" max="33" width="9.59765625" style="8" customWidth="1"/>
  </cols>
  <sheetData>
    <row r="1" spans="1:33" ht="19.5" x14ac:dyDescent="0.6">
      <c r="H1"/>
      <c r="I1"/>
      <c r="J1"/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38" t="s">
        <v>48</v>
      </c>
    </row>
    <row r="3" spans="1:33" ht="14.65" thickTop="1" x14ac:dyDescent="0.45">
      <c r="A3" s="28">
        <v>42795</v>
      </c>
      <c r="B3" s="27" t="s">
        <v>188</v>
      </c>
      <c r="C3" s="27" t="s">
        <v>33</v>
      </c>
      <c r="D3" s="27"/>
      <c r="E3" s="29" t="str">
        <f>IF(G3="Y",AG3,"")</f>
        <v/>
      </c>
      <c r="F3" s="27" t="s">
        <v>32</v>
      </c>
      <c r="G3" s="29" t="s">
        <v>34</v>
      </c>
      <c r="H3" s="29">
        <v>38.11</v>
      </c>
      <c r="I3" s="29">
        <v>38.520000000000003</v>
      </c>
      <c r="J3" s="27">
        <v>37.56</v>
      </c>
      <c r="K3" s="29"/>
      <c r="L3" s="29" t="str">
        <f t="shared" ref="L3:L66" si="0">IF(G3="Y", (P3*E3),(""))</f>
        <v/>
      </c>
      <c r="M3" s="29" t="str">
        <f t="shared" ref="M3:M66" si="1">IF(G3="Y", (L3*2),(""))</f>
        <v/>
      </c>
      <c r="N3" s="29" t="str">
        <f t="shared" ref="N3:N66" si="2">IF(G3="Y", (L3*3),(""))</f>
        <v/>
      </c>
      <c r="O3" s="29" t="str">
        <f t="shared" ref="O3:O66" si="3">IF(G3="Y", (L3*4),(""))</f>
        <v/>
      </c>
      <c r="P3" s="33">
        <f t="shared" ref="P3:P66" si="4">IF(Q3&gt;0,((AcctSize/Q3)/H3),(""))</f>
        <v>218.66526720895655</v>
      </c>
      <c r="Q3" s="27">
        <v>6</v>
      </c>
      <c r="T3" s="67" t="s">
        <v>10</v>
      </c>
      <c r="U3" s="67"/>
      <c r="V3" s="67"/>
      <c r="AG3" s="3">
        <f>IF(F3="L",(K3-H3),(H3-K3))</f>
        <v>38.11</v>
      </c>
    </row>
    <row r="4" spans="1:33" x14ac:dyDescent="0.45">
      <c r="A4" s="28">
        <v>42795</v>
      </c>
      <c r="B4" s="27" t="s">
        <v>189</v>
      </c>
      <c r="C4" s="27" t="s">
        <v>79</v>
      </c>
      <c r="D4" s="27"/>
      <c r="E4" s="29" t="str">
        <f>IF(G4="Y",AG4,"")</f>
        <v/>
      </c>
      <c r="F4" s="27" t="s">
        <v>32</v>
      </c>
      <c r="G4" s="29" t="s">
        <v>34</v>
      </c>
      <c r="H4" s="29">
        <v>35.67</v>
      </c>
      <c r="I4" s="29">
        <v>35.950000000000003</v>
      </c>
      <c r="J4" s="27">
        <v>35.229999999999997</v>
      </c>
      <c r="K4" s="29"/>
      <c r="L4" s="29" t="str">
        <f t="shared" si="0"/>
        <v/>
      </c>
      <c r="M4" s="29" t="str">
        <f t="shared" si="1"/>
        <v/>
      </c>
      <c r="N4" s="29" t="str">
        <f t="shared" si="2"/>
        <v/>
      </c>
      <c r="O4" s="29" t="str">
        <f t="shared" si="3"/>
        <v/>
      </c>
      <c r="P4" s="33">
        <f t="shared" si="4"/>
        <v>233.62302588543128</v>
      </c>
      <c r="Q4" s="27">
        <v>6</v>
      </c>
      <c r="T4" t="s">
        <v>11</v>
      </c>
      <c r="V4">
        <f>COUNTIF(C3:C1048576,"FB")</f>
        <v>33</v>
      </c>
      <c r="AG4" s="3">
        <f t="shared" ref="AG4:AG67" si="5">IF(F4="L",(K4-H4),(H4-K4))</f>
        <v>35.67</v>
      </c>
    </row>
    <row r="5" spans="1:33" x14ac:dyDescent="0.45">
      <c r="A5" s="28">
        <v>42795</v>
      </c>
      <c r="B5" s="27" t="s">
        <v>151</v>
      </c>
      <c r="C5" s="27" t="s">
        <v>33</v>
      </c>
      <c r="D5" s="27"/>
      <c r="E5" s="29" t="str">
        <f t="shared" ref="E5:E68" si="6">IF(G5="Y",AG5,"")</f>
        <v/>
      </c>
      <c r="F5" s="27" t="s">
        <v>32</v>
      </c>
      <c r="G5" s="29" t="s">
        <v>34</v>
      </c>
      <c r="H5" s="29">
        <v>72.2</v>
      </c>
      <c r="I5" s="29">
        <v>72.680000000000007</v>
      </c>
      <c r="J5" s="26">
        <v>71.52</v>
      </c>
      <c r="K5" s="29"/>
      <c r="L5" s="29" t="str">
        <f t="shared" si="0"/>
        <v/>
      </c>
      <c r="M5" s="29" t="str">
        <f t="shared" si="1"/>
        <v/>
      </c>
      <c r="N5" s="29" t="str">
        <f t="shared" si="2"/>
        <v/>
      </c>
      <c r="O5" s="29" t="str">
        <f t="shared" si="3"/>
        <v/>
      </c>
      <c r="P5" s="33">
        <f t="shared" si="4"/>
        <v>115.42012927054479</v>
      </c>
      <c r="Q5" s="27">
        <v>6</v>
      </c>
      <c r="T5" t="s">
        <v>12</v>
      </c>
      <c r="V5">
        <f>COUNTIF(C3:C1048576,"IF")</f>
        <v>30</v>
      </c>
      <c r="AG5" s="3">
        <f t="shared" si="5"/>
        <v>72.2</v>
      </c>
    </row>
    <row r="6" spans="1:33" x14ac:dyDescent="0.45">
      <c r="A6" s="28">
        <v>42795</v>
      </c>
      <c r="B6" s="27" t="s">
        <v>187</v>
      </c>
      <c r="C6" s="27" t="s">
        <v>88</v>
      </c>
      <c r="D6" s="27"/>
      <c r="E6" s="29" t="str">
        <f t="shared" si="6"/>
        <v/>
      </c>
      <c r="F6" s="27" t="s">
        <v>32</v>
      </c>
      <c r="G6" s="29" t="s">
        <v>34</v>
      </c>
      <c r="H6" s="29">
        <v>86.72</v>
      </c>
      <c r="I6" s="29">
        <v>87.15</v>
      </c>
      <c r="J6" s="26">
        <v>85.91</v>
      </c>
      <c r="K6" s="29"/>
      <c r="L6" s="29" t="str">
        <f t="shared" si="0"/>
        <v/>
      </c>
      <c r="M6" s="29" t="str">
        <f t="shared" si="1"/>
        <v/>
      </c>
      <c r="N6" s="29" t="str">
        <f t="shared" si="2"/>
        <v/>
      </c>
      <c r="O6" s="29" t="str">
        <f t="shared" si="3"/>
        <v/>
      </c>
      <c r="P6" s="33">
        <f t="shared" si="4"/>
        <v>96.094710947109476</v>
      </c>
      <c r="Q6" s="27">
        <v>6</v>
      </c>
      <c r="T6" t="s">
        <v>13</v>
      </c>
      <c r="V6">
        <f>COUNTIF(C3:C1048576,"LD")</f>
        <v>2</v>
      </c>
      <c r="AG6" s="3">
        <f t="shared" si="5"/>
        <v>86.72</v>
      </c>
    </row>
    <row r="7" spans="1:33" x14ac:dyDescent="0.45">
      <c r="A7" s="28">
        <v>42795</v>
      </c>
      <c r="B7" s="27" t="s">
        <v>190</v>
      </c>
      <c r="C7" s="27" t="s">
        <v>33</v>
      </c>
      <c r="D7" s="27"/>
      <c r="E7" s="29">
        <f t="shared" si="6"/>
        <v>-0.23999999999999844</v>
      </c>
      <c r="F7" s="27" t="s">
        <v>32</v>
      </c>
      <c r="G7" s="29" t="s">
        <v>69</v>
      </c>
      <c r="H7" s="29">
        <v>26.89</v>
      </c>
      <c r="I7" s="29">
        <v>27.13</v>
      </c>
      <c r="J7" s="26">
        <v>26.44</v>
      </c>
      <c r="K7" s="29">
        <v>27.13</v>
      </c>
      <c r="L7" s="29">
        <f t="shared" si="0"/>
        <v>-74.37709185570796</v>
      </c>
      <c r="M7" s="29">
        <f t="shared" si="1"/>
        <v>-148.75418371141592</v>
      </c>
      <c r="N7" s="29">
        <f t="shared" si="2"/>
        <v>-223.13127556712388</v>
      </c>
      <c r="O7" s="29">
        <f t="shared" si="3"/>
        <v>-297.50836742283184</v>
      </c>
      <c r="P7" s="33">
        <f t="shared" si="4"/>
        <v>309.90454939878521</v>
      </c>
      <c r="Q7" s="27">
        <v>6</v>
      </c>
      <c r="T7" t="s">
        <v>14</v>
      </c>
      <c r="V7">
        <f>COUNTIF(C3:C1048576,"32")</f>
        <v>1</v>
      </c>
      <c r="AG7" s="3">
        <f t="shared" si="5"/>
        <v>-0.23999999999999844</v>
      </c>
    </row>
    <row r="8" spans="1:33" x14ac:dyDescent="0.45">
      <c r="A8" s="28">
        <v>42795</v>
      </c>
      <c r="B8" s="27" t="s">
        <v>191</v>
      </c>
      <c r="C8" s="27" t="s">
        <v>139</v>
      </c>
      <c r="D8" s="27"/>
      <c r="E8" s="29" t="str">
        <f t="shared" ref="E8:E9" si="7">IF(G8="Y",AG8,"")</f>
        <v/>
      </c>
      <c r="F8" s="27" t="s">
        <v>32</v>
      </c>
      <c r="G8" s="29" t="s">
        <v>34</v>
      </c>
      <c r="H8" s="29">
        <v>79.989999999999995</v>
      </c>
      <c r="I8" s="29">
        <v>80.349999999999994</v>
      </c>
      <c r="J8" s="26">
        <v>79.23</v>
      </c>
      <c r="K8" s="29"/>
      <c r="L8" s="29" t="str">
        <f t="shared" ref="L8:L9" si="8">IF(G8="Y", (P8*E8),(""))</f>
        <v/>
      </c>
      <c r="M8" s="29" t="str">
        <f t="shared" ref="M8:M9" si="9">IF(G8="Y", (L8*2),(""))</f>
        <v/>
      </c>
      <c r="N8" s="29" t="str">
        <f t="shared" ref="N8:N9" si="10">IF(G8="Y", (L8*3),(""))</f>
        <v/>
      </c>
      <c r="O8" s="29" t="str">
        <f t="shared" ref="O8:O9" si="11">IF(G8="Y", (L8*4),(""))</f>
        <v/>
      </c>
      <c r="P8" s="33">
        <f t="shared" ref="P8:P9" si="12">IF(Q8&gt;0,((AcctSize/Q8)/H8),(""))</f>
        <v>104.17968912780766</v>
      </c>
      <c r="Q8" s="27">
        <v>6</v>
      </c>
      <c r="T8" t="s">
        <v>15</v>
      </c>
      <c r="V8">
        <f>COUNTIF(C3:C1048576,"BS")</f>
        <v>3</v>
      </c>
      <c r="AG8" s="3">
        <f t="shared" si="5"/>
        <v>79.989999999999995</v>
      </c>
    </row>
    <row r="9" spans="1:33" x14ac:dyDescent="0.45">
      <c r="A9" s="28">
        <v>42797</v>
      </c>
      <c r="B9" s="27" t="s">
        <v>192</v>
      </c>
      <c r="C9" s="27" t="s">
        <v>88</v>
      </c>
      <c r="D9" s="27"/>
      <c r="E9" s="29" t="str">
        <f t="shared" si="7"/>
        <v/>
      </c>
      <c r="F9" s="27" t="s">
        <v>32</v>
      </c>
      <c r="G9" s="29" t="s">
        <v>34</v>
      </c>
      <c r="H9" s="29">
        <v>51.96</v>
      </c>
      <c r="I9" s="29">
        <v>52.37</v>
      </c>
      <c r="J9" s="26">
        <v>51.37</v>
      </c>
      <c r="K9" s="29"/>
      <c r="L9" s="29" t="str">
        <f t="shared" si="8"/>
        <v/>
      </c>
      <c r="M9" s="29" t="str">
        <f t="shared" si="9"/>
        <v/>
      </c>
      <c r="N9" s="29" t="str">
        <f t="shared" si="10"/>
        <v/>
      </c>
      <c r="O9" s="29" t="str">
        <f t="shared" si="11"/>
        <v/>
      </c>
      <c r="P9" s="33">
        <f t="shared" si="12"/>
        <v>320.75955863484734</v>
      </c>
      <c r="Q9" s="27">
        <v>3</v>
      </c>
      <c r="T9" t="s">
        <v>16</v>
      </c>
      <c r="V9">
        <f>COUNTIF(C3:C1048576,"SH")</f>
        <v>6</v>
      </c>
      <c r="AG9" s="3">
        <f t="shared" si="5"/>
        <v>51.96</v>
      </c>
    </row>
    <row r="10" spans="1:33" x14ac:dyDescent="0.45">
      <c r="A10" s="28">
        <v>42797</v>
      </c>
      <c r="B10" s="27" t="s">
        <v>193</v>
      </c>
      <c r="C10" s="27" t="s">
        <v>73</v>
      </c>
      <c r="D10" s="27"/>
      <c r="E10" s="29" t="str">
        <f t="shared" si="6"/>
        <v/>
      </c>
      <c r="F10" s="27" t="s">
        <v>32</v>
      </c>
      <c r="G10" s="29" t="s">
        <v>34</v>
      </c>
      <c r="H10" s="29">
        <v>80.180000000000007</v>
      </c>
      <c r="I10" s="29">
        <v>80.5</v>
      </c>
      <c r="J10" s="26">
        <v>76.69</v>
      </c>
      <c r="K10" s="29"/>
      <c r="L10" s="29" t="str">
        <f t="shared" si="0"/>
        <v/>
      </c>
      <c r="M10" s="29" t="str">
        <f t="shared" si="1"/>
        <v/>
      </c>
      <c r="N10" s="29" t="str">
        <f t="shared" si="2"/>
        <v/>
      </c>
      <c r="O10" s="29" t="str">
        <f t="shared" si="3"/>
        <v/>
      </c>
      <c r="P10" s="33">
        <f t="shared" si="4"/>
        <v>207.86563565311383</v>
      </c>
      <c r="Q10" s="27">
        <v>3</v>
      </c>
      <c r="T10" t="s">
        <v>17</v>
      </c>
      <c r="V10">
        <f>COUNTIF(C3:C1048576,"DH")</f>
        <v>14</v>
      </c>
      <c r="AG10" s="3">
        <f t="shared" si="5"/>
        <v>80.180000000000007</v>
      </c>
    </row>
    <row r="11" spans="1:33" x14ac:dyDescent="0.45">
      <c r="A11" s="28">
        <v>42797</v>
      </c>
      <c r="B11" s="27" t="s">
        <v>194</v>
      </c>
      <c r="C11" s="27" t="s">
        <v>33</v>
      </c>
      <c r="D11" s="27"/>
      <c r="E11" s="29" t="str">
        <f t="shared" si="6"/>
        <v/>
      </c>
      <c r="F11" s="27" t="s">
        <v>32</v>
      </c>
      <c r="G11" s="29" t="s">
        <v>34</v>
      </c>
      <c r="H11" s="29">
        <v>83.11</v>
      </c>
      <c r="I11" s="29">
        <v>83.52</v>
      </c>
      <c r="J11" s="26">
        <v>82.53</v>
      </c>
      <c r="K11" s="29"/>
      <c r="L11" s="29" t="str">
        <f t="shared" si="0"/>
        <v/>
      </c>
      <c r="M11" s="29" t="str">
        <f t="shared" si="1"/>
        <v/>
      </c>
      <c r="N11" s="29" t="str">
        <f t="shared" si="2"/>
        <v/>
      </c>
      <c r="O11" s="29" t="str">
        <f t="shared" si="3"/>
        <v/>
      </c>
      <c r="P11" s="33">
        <f t="shared" si="4"/>
        <v>200.53744034011152</v>
      </c>
      <c r="Q11" s="27">
        <v>3</v>
      </c>
      <c r="T11" t="s">
        <v>19</v>
      </c>
      <c r="V11">
        <f>COUNTIF(C3:C1048576,"S")</f>
        <v>1</v>
      </c>
      <c r="AG11" s="3">
        <f t="shared" si="5"/>
        <v>83.11</v>
      </c>
    </row>
    <row r="12" spans="1:33" x14ac:dyDescent="0.45">
      <c r="A12" s="28">
        <v>42800</v>
      </c>
      <c r="B12" s="27" t="s">
        <v>195</v>
      </c>
      <c r="C12" s="27" t="s">
        <v>73</v>
      </c>
      <c r="D12" s="27"/>
      <c r="E12" s="29">
        <f t="shared" si="6"/>
        <v>8.9999999999996305E-2</v>
      </c>
      <c r="F12" s="27" t="s">
        <v>32</v>
      </c>
      <c r="G12" s="29" t="s">
        <v>69</v>
      </c>
      <c r="H12" s="29">
        <v>48.04</v>
      </c>
      <c r="I12" s="29">
        <v>48.53</v>
      </c>
      <c r="J12" s="26">
        <v>47.42</v>
      </c>
      <c r="K12" s="29">
        <v>47.95</v>
      </c>
      <c r="L12" s="29">
        <f t="shared" si="0"/>
        <v>93.671940049954529</v>
      </c>
      <c r="M12" s="29">
        <f t="shared" si="1"/>
        <v>187.34388009990906</v>
      </c>
      <c r="N12" s="29">
        <f t="shared" si="2"/>
        <v>281.0158201498636</v>
      </c>
      <c r="O12" s="29">
        <f t="shared" si="3"/>
        <v>374.68776019981811</v>
      </c>
      <c r="P12" s="33">
        <f t="shared" si="4"/>
        <v>1040.7993338884264</v>
      </c>
      <c r="Q12" s="27">
        <v>1</v>
      </c>
      <c r="AG12" s="3">
        <f t="shared" si="5"/>
        <v>8.9999999999996305E-2</v>
      </c>
    </row>
    <row r="13" spans="1:33" x14ac:dyDescent="0.45">
      <c r="A13" s="28">
        <v>42802</v>
      </c>
      <c r="B13" s="27" t="s">
        <v>196</v>
      </c>
      <c r="C13" s="27" t="s">
        <v>73</v>
      </c>
      <c r="D13" s="27"/>
      <c r="E13" s="29" t="str">
        <f t="shared" si="6"/>
        <v/>
      </c>
      <c r="F13" s="27" t="s">
        <v>32</v>
      </c>
      <c r="G13" s="29" t="s">
        <v>34</v>
      </c>
      <c r="H13" s="29">
        <v>82.71</v>
      </c>
      <c r="I13" s="29">
        <v>83.26</v>
      </c>
      <c r="J13" s="26">
        <v>82.01</v>
      </c>
      <c r="K13" s="29"/>
      <c r="L13" s="29" t="str">
        <f t="shared" si="0"/>
        <v/>
      </c>
      <c r="M13" s="29" t="str">
        <f t="shared" si="1"/>
        <v/>
      </c>
      <c r="N13" s="29" t="str">
        <f t="shared" si="2"/>
        <v/>
      </c>
      <c r="O13" s="29" t="str">
        <f t="shared" si="3"/>
        <v/>
      </c>
      <c r="P13" s="33">
        <f t="shared" si="4"/>
        <v>120.90436464756378</v>
      </c>
      <c r="Q13" s="27">
        <v>5</v>
      </c>
      <c r="AG13" s="3">
        <f t="shared" si="5"/>
        <v>82.71</v>
      </c>
    </row>
    <row r="14" spans="1:33" x14ac:dyDescent="0.45">
      <c r="A14" s="28">
        <v>42802</v>
      </c>
      <c r="B14" s="27" t="s">
        <v>105</v>
      </c>
      <c r="C14" s="27" t="s">
        <v>33</v>
      </c>
      <c r="D14" s="27"/>
      <c r="E14" s="29">
        <f t="shared" ref="E14" si="13">IF(G14="Y",AG14,"")</f>
        <v>0.31000000000000227</v>
      </c>
      <c r="F14" s="27" t="s">
        <v>32</v>
      </c>
      <c r="G14" s="29" t="s">
        <v>69</v>
      </c>
      <c r="H14" s="29">
        <v>52.7</v>
      </c>
      <c r="I14" s="29">
        <v>53.18</v>
      </c>
      <c r="J14" s="26">
        <v>52.09</v>
      </c>
      <c r="K14" s="29">
        <v>52.39</v>
      </c>
      <c r="L14" s="29">
        <f t="shared" ref="L14" si="14">IF(G14="Y", (P14*E14),(""))</f>
        <v>58.823529411765136</v>
      </c>
      <c r="M14" s="29">
        <f t="shared" ref="M14" si="15">IF(G14="Y", (L14*2),(""))</f>
        <v>117.64705882353027</v>
      </c>
      <c r="N14" s="29">
        <f t="shared" ref="N14" si="16">IF(G14="Y", (L14*3),(""))</f>
        <v>176.47058823529539</v>
      </c>
      <c r="O14" s="29">
        <f t="shared" ref="O14" si="17">IF(G14="Y", (L14*4),(""))</f>
        <v>235.29411764706055</v>
      </c>
      <c r="P14" s="33">
        <f t="shared" ref="P14" si="18">IF(Q14&gt;0,((AcctSize/Q14)/H14),(""))</f>
        <v>189.75332068311195</v>
      </c>
      <c r="Q14" s="27">
        <v>5</v>
      </c>
      <c r="AG14" s="3">
        <f t="shared" si="5"/>
        <v>0.31000000000000227</v>
      </c>
    </row>
    <row r="15" spans="1:33" x14ac:dyDescent="0.45">
      <c r="A15" s="28">
        <v>42802</v>
      </c>
      <c r="B15" s="27" t="s">
        <v>197</v>
      </c>
      <c r="C15" s="27" t="s">
        <v>33</v>
      </c>
      <c r="D15" s="27"/>
      <c r="E15" s="29">
        <f t="shared" si="6"/>
        <v>-0.25999999999999801</v>
      </c>
      <c r="F15" s="27" t="s">
        <v>32</v>
      </c>
      <c r="G15" s="29" t="s">
        <v>69</v>
      </c>
      <c r="H15" s="29">
        <v>44.1</v>
      </c>
      <c r="I15" s="29">
        <v>44.36</v>
      </c>
      <c r="J15" s="26">
        <v>43.59</v>
      </c>
      <c r="K15" s="29">
        <v>44.36</v>
      </c>
      <c r="L15" s="29">
        <f t="shared" si="0"/>
        <v>-58.956916099772791</v>
      </c>
      <c r="M15" s="29">
        <f t="shared" si="1"/>
        <v>-117.91383219954558</v>
      </c>
      <c r="N15" s="29">
        <f t="shared" si="2"/>
        <v>-176.87074829931836</v>
      </c>
      <c r="O15" s="29">
        <f t="shared" si="3"/>
        <v>-235.82766439909116</v>
      </c>
      <c r="P15" s="33">
        <f t="shared" si="4"/>
        <v>226.75736961451247</v>
      </c>
      <c r="Q15" s="27">
        <v>5</v>
      </c>
      <c r="AG15" s="3">
        <f t="shared" si="5"/>
        <v>-0.25999999999999801</v>
      </c>
    </row>
    <row r="16" spans="1:33" x14ac:dyDescent="0.45">
      <c r="A16" s="28">
        <v>42802</v>
      </c>
      <c r="B16" s="27" t="s">
        <v>198</v>
      </c>
      <c r="C16" s="27" t="s">
        <v>33</v>
      </c>
      <c r="D16" s="27"/>
      <c r="E16" s="29">
        <f t="shared" si="6"/>
        <v>-0.42000000000000171</v>
      </c>
      <c r="F16" s="27" t="s">
        <v>32</v>
      </c>
      <c r="G16" s="29" t="s">
        <v>69</v>
      </c>
      <c r="H16" s="29">
        <v>96.69</v>
      </c>
      <c r="I16" s="29">
        <v>97.11</v>
      </c>
      <c r="J16" s="26">
        <v>96.07</v>
      </c>
      <c r="K16" s="29">
        <v>97.11</v>
      </c>
      <c r="L16" s="29">
        <f t="shared" si="0"/>
        <v>-43.437790878064092</v>
      </c>
      <c r="M16" s="29">
        <f t="shared" si="1"/>
        <v>-86.875581756128184</v>
      </c>
      <c r="N16" s="29">
        <f t="shared" si="2"/>
        <v>-130.31337263419226</v>
      </c>
      <c r="O16" s="29">
        <f t="shared" si="3"/>
        <v>-173.75116351225637</v>
      </c>
      <c r="P16" s="33">
        <f t="shared" si="4"/>
        <v>103.42331161443789</v>
      </c>
      <c r="Q16" s="27">
        <v>5</v>
      </c>
      <c r="AG16" s="3">
        <f t="shared" si="5"/>
        <v>-0.42000000000000171</v>
      </c>
    </row>
    <row r="17" spans="1:33" x14ac:dyDescent="0.45">
      <c r="A17" s="28">
        <v>42802</v>
      </c>
      <c r="B17" s="27" t="s">
        <v>199</v>
      </c>
      <c r="C17" s="27" t="s">
        <v>33</v>
      </c>
      <c r="D17" s="27"/>
      <c r="E17" s="29" t="str">
        <f t="shared" si="6"/>
        <v/>
      </c>
      <c r="F17" s="27" t="s">
        <v>32</v>
      </c>
      <c r="G17" s="29" t="s">
        <v>34</v>
      </c>
      <c r="H17" s="29">
        <v>32.49</v>
      </c>
      <c r="I17" s="29">
        <v>32.72</v>
      </c>
      <c r="J17" s="26">
        <v>31.96</v>
      </c>
      <c r="K17" s="29"/>
      <c r="L17" s="29" t="str">
        <f t="shared" si="0"/>
        <v/>
      </c>
      <c r="M17" s="29" t="str">
        <f t="shared" si="1"/>
        <v/>
      </c>
      <c r="N17" s="29" t="str">
        <f t="shared" si="2"/>
        <v/>
      </c>
      <c r="O17" s="29" t="str">
        <f t="shared" si="3"/>
        <v/>
      </c>
      <c r="P17" s="33">
        <f t="shared" si="4"/>
        <v>307.78701138811942</v>
      </c>
      <c r="Q17" s="27">
        <v>5</v>
      </c>
      <c r="AG17" s="3">
        <f t="shared" si="5"/>
        <v>32.49</v>
      </c>
    </row>
    <row r="18" spans="1:33" x14ac:dyDescent="0.45">
      <c r="A18" s="28">
        <v>42802</v>
      </c>
      <c r="B18" s="27" t="s">
        <v>198</v>
      </c>
      <c r="C18" s="27" t="s">
        <v>33</v>
      </c>
      <c r="D18" s="27"/>
      <c r="E18" s="29">
        <f t="shared" ref="E18" si="19">IF(G18="Y",AG18,"")</f>
        <v>0</v>
      </c>
      <c r="F18" s="27" t="s">
        <v>32</v>
      </c>
      <c r="G18" s="29" t="s">
        <v>69</v>
      </c>
      <c r="H18" s="29">
        <v>96.69</v>
      </c>
      <c r="I18" s="29">
        <v>97.11</v>
      </c>
      <c r="J18" s="26">
        <v>96.07</v>
      </c>
      <c r="K18" s="29">
        <v>96.69</v>
      </c>
      <c r="L18" s="29">
        <f t="shared" ref="L18" si="20">IF(G18="Y", (P18*E18),(""))</f>
        <v>0</v>
      </c>
      <c r="M18" s="29">
        <f t="shared" ref="M18" si="21">IF(G18="Y", (L18*2),(""))</f>
        <v>0</v>
      </c>
      <c r="N18" s="29">
        <f t="shared" ref="N18" si="22">IF(G18="Y", (L18*3),(""))</f>
        <v>0</v>
      </c>
      <c r="O18" s="29">
        <f t="shared" ref="O18" si="23">IF(G18="Y", (L18*4),(""))</f>
        <v>0</v>
      </c>
      <c r="P18" s="33">
        <f t="shared" ref="P18" si="24">IF(Q18&gt;0,((AcctSize/Q18)/H18),(""))</f>
        <v>103.42331161443789</v>
      </c>
      <c r="Q18" s="27">
        <v>5</v>
      </c>
      <c r="AG18" s="3">
        <f t="shared" si="5"/>
        <v>0</v>
      </c>
    </row>
    <row r="19" spans="1:33" x14ac:dyDescent="0.45">
      <c r="A19" s="28">
        <v>42803</v>
      </c>
      <c r="B19" s="27" t="s">
        <v>200</v>
      </c>
      <c r="C19" s="27" t="s">
        <v>33</v>
      </c>
      <c r="D19" s="27"/>
      <c r="E19" s="29">
        <f t="shared" si="6"/>
        <v>-0.29999999999999716</v>
      </c>
      <c r="F19" s="27" t="s">
        <v>32</v>
      </c>
      <c r="G19" s="29" t="s">
        <v>69</v>
      </c>
      <c r="H19" s="29">
        <v>45.71</v>
      </c>
      <c r="I19" s="29">
        <v>46.01</v>
      </c>
      <c r="J19" s="26">
        <v>45.13</v>
      </c>
      <c r="K19" s="29">
        <v>46.01</v>
      </c>
      <c r="L19" s="29">
        <f t="shared" si="0"/>
        <v>-65.631152920585677</v>
      </c>
      <c r="M19" s="29">
        <f t="shared" si="1"/>
        <v>-131.26230584117135</v>
      </c>
      <c r="N19" s="29">
        <f t="shared" si="2"/>
        <v>-196.89345876175702</v>
      </c>
      <c r="O19" s="29">
        <f t="shared" si="3"/>
        <v>-262.52461168234271</v>
      </c>
      <c r="P19" s="33">
        <f t="shared" si="4"/>
        <v>218.77050973528767</v>
      </c>
      <c r="Q19" s="27">
        <v>5</v>
      </c>
      <c r="T19" s="68" t="s">
        <v>28</v>
      </c>
      <c r="U19" s="68"/>
      <c r="V19" s="68"/>
      <c r="AG19" s="3">
        <f t="shared" si="5"/>
        <v>-0.29999999999999716</v>
      </c>
    </row>
    <row r="20" spans="1:33" x14ac:dyDescent="0.45">
      <c r="A20" s="28">
        <v>42803</v>
      </c>
      <c r="B20" s="27" t="s">
        <v>201</v>
      </c>
      <c r="C20" s="27" t="s">
        <v>33</v>
      </c>
      <c r="D20" s="27"/>
      <c r="E20" s="29">
        <f t="shared" ref="E20:E21" si="25">IF(G20="Y",AG20,"")</f>
        <v>0.64000000000000057</v>
      </c>
      <c r="F20" s="27" t="s">
        <v>32</v>
      </c>
      <c r="G20" s="29" t="s">
        <v>69</v>
      </c>
      <c r="H20" s="29">
        <v>104.19</v>
      </c>
      <c r="I20" s="29">
        <v>104.58</v>
      </c>
      <c r="J20" s="26">
        <v>103.55</v>
      </c>
      <c r="K20" s="29">
        <v>103.55</v>
      </c>
      <c r="L20" s="29">
        <f t="shared" ref="L20:L21" si="26">IF(G20="Y", (P20*E20),(""))</f>
        <v>61.426240522123095</v>
      </c>
      <c r="M20" s="29">
        <f t="shared" ref="M20:M21" si="27">IF(G20="Y", (L20*2),(""))</f>
        <v>122.85248104424619</v>
      </c>
      <c r="N20" s="29">
        <f t="shared" ref="N20:N21" si="28">IF(G20="Y", (L20*3),(""))</f>
        <v>184.27872156636928</v>
      </c>
      <c r="O20" s="29">
        <f t="shared" ref="O20:O21" si="29">IF(G20="Y", (L20*4),(""))</f>
        <v>245.70496208849238</v>
      </c>
      <c r="P20" s="33">
        <f t="shared" ref="P20:P21" si="30">IF(Q20&gt;0,((AcctSize/Q20)/H20),(""))</f>
        <v>95.978500815817256</v>
      </c>
      <c r="Q20" s="27">
        <v>5</v>
      </c>
      <c r="T20" t="s">
        <v>11</v>
      </c>
      <c r="V20">
        <f>COUNTIFS(C3:C1048576,"FB",G3:G1048576,"Y")+COUNTIFS(D3:D1048576,"FB",G3:G1048576,"Y")</f>
        <v>21</v>
      </c>
      <c r="AG20" s="3">
        <f t="shared" si="5"/>
        <v>0.64000000000000057</v>
      </c>
    </row>
    <row r="21" spans="1:33" x14ac:dyDescent="0.45">
      <c r="A21" s="28">
        <v>42803</v>
      </c>
      <c r="B21" s="27" t="s">
        <v>202</v>
      </c>
      <c r="C21" s="27" t="s">
        <v>33</v>
      </c>
      <c r="D21" s="27"/>
      <c r="E21" s="29" t="str">
        <f t="shared" si="25"/>
        <v/>
      </c>
      <c r="F21" s="27" t="s">
        <v>61</v>
      </c>
      <c r="G21" s="29" t="s">
        <v>34</v>
      </c>
      <c r="H21" s="29">
        <v>77.8</v>
      </c>
      <c r="I21" s="29">
        <v>77.319999999999993</v>
      </c>
      <c r="J21" s="26">
        <v>78.58</v>
      </c>
      <c r="K21" s="29"/>
      <c r="L21" s="29" t="str">
        <f t="shared" si="26"/>
        <v/>
      </c>
      <c r="M21" s="29" t="str">
        <f t="shared" si="27"/>
        <v/>
      </c>
      <c r="N21" s="29" t="str">
        <f t="shared" si="28"/>
        <v/>
      </c>
      <c r="O21" s="29" t="str">
        <f t="shared" si="29"/>
        <v/>
      </c>
      <c r="P21" s="33">
        <f t="shared" si="30"/>
        <v>128.53470437017995</v>
      </c>
      <c r="Q21" s="27">
        <v>5</v>
      </c>
      <c r="T21" t="s">
        <v>12</v>
      </c>
      <c r="V21">
        <f>COUNTIFS(C3:C1048576,"IF",G3:G1048576,"Y")+COUNTIFS(D3:D1048576,"IF",G3:G1048576,"Y")</f>
        <v>18</v>
      </c>
      <c r="AG21" s="3">
        <f t="shared" si="5"/>
        <v>-77.8</v>
      </c>
    </row>
    <row r="22" spans="1:33" x14ac:dyDescent="0.45">
      <c r="A22" s="28">
        <v>42803</v>
      </c>
      <c r="B22" s="27" t="s">
        <v>111</v>
      </c>
      <c r="C22" s="27" t="s">
        <v>33</v>
      </c>
      <c r="D22" s="27"/>
      <c r="E22" s="29">
        <f t="shared" si="6"/>
        <v>0.46000000000000085</v>
      </c>
      <c r="F22" s="27" t="s">
        <v>32</v>
      </c>
      <c r="G22" s="29" t="s">
        <v>69</v>
      </c>
      <c r="H22" s="29">
        <v>34.64</v>
      </c>
      <c r="I22" s="29">
        <v>34.909999999999997</v>
      </c>
      <c r="J22" s="26">
        <v>34.18</v>
      </c>
      <c r="K22" s="29">
        <v>34.18</v>
      </c>
      <c r="L22" s="29">
        <f t="shared" si="0"/>
        <v>132.79445727482704</v>
      </c>
      <c r="M22" s="29">
        <f t="shared" si="1"/>
        <v>265.58891454965408</v>
      </c>
      <c r="N22" s="29">
        <f t="shared" si="2"/>
        <v>398.38337182448112</v>
      </c>
      <c r="O22" s="29">
        <f t="shared" si="3"/>
        <v>531.17782909930816</v>
      </c>
      <c r="P22" s="33">
        <f t="shared" si="4"/>
        <v>288.68360277136259</v>
      </c>
      <c r="Q22" s="27">
        <v>5</v>
      </c>
      <c r="T22" t="s">
        <v>13</v>
      </c>
      <c r="V22">
        <f>COUNTIFS(C3:C1048576,"LD",G3:G1048576,"Y")+COUNTIFS(D3:D1048576,"LD",G3:G1048576,"Y")</f>
        <v>1</v>
      </c>
      <c r="AG22" s="3">
        <f t="shared" si="5"/>
        <v>0.46000000000000085</v>
      </c>
    </row>
    <row r="23" spans="1:33" x14ac:dyDescent="0.45">
      <c r="A23" s="28">
        <v>42803</v>
      </c>
      <c r="B23" s="27" t="s">
        <v>203</v>
      </c>
      <c r="C23" s="27" t="s">
        <v>33</v>
      </c>
      <c r="D23" s="27"/>
      <c r="E23" s="29">
        <f t="shared" si="6"/>
        <v>0</v>
      </c>
      <c r="F23" s="27" t="s">
        <v>61</v>
      </c>
      <c r="G23" s="29" t="s">
        <v>69</v>
      </c>
      <c r="H23" s="29">
        <v>52.52</v>
      </c>
      <c r="I23" s="29">
        <v>52.03</v>
      </c>
      <c r="J23" s="26">
        <v>53.11</v>
      </c>
      <c r="K23" s="29">
        <v>52.52</v>
      </c>
      <c r="L23" s="29">
        <f t="shared" si="0"/>
        <v>0</v>
      </c>
      <c r="M23" s="29">
        <f t="shared" si="1"/>
        <v>0</v>
      </c>
      <c r="N23" s="29">
        <f t="shared" si="2"/>
        <v>0</v>
      </c>
      <c r="O23" s="29">
        <f t="shared" si="3"/>
        <v>0</v>
      </c>
      <c r="P23" s="33">
        <f t="shared" si="4"/>
        <v>190.40365575019038</v>
      </c>
      <c r="Q23" s="27">
        <v>5</v>
      </c>
      <c r="T23" t="s">
        <v>14</v>
      </c>
      <c r="V23">
        <f>COUNTIFS(C3:C1048576,"32",G3:G1048576,"Y")+COUNTIFS(D3:D1048576,"32",G3:G1048576,"Y")</f>
        <v>0</v>
      </c>
      <c r="AG23" s="3">
        <f t="shared" si="5"/>
        <v>0</v>
      </c>
    </row>
    <row r="24" spans="1:33" x14ac:dyDescent="0.45">
      <c r="A24" s="28">
        <v>42803</v>
      </c>
      <c r="B24" s="27" t="s">
        <v>201</v>
      </c>
      <c r="C24" s="27" t="s">
        <v>33</v>
      </c>
      <c r="D24" s="27"/>
      <c r="E24" s="29">
        <f t="shared" si="6"/>
        <v>0</v>
      </c>
      <c r="F24" s="27" t="s">
        <v>32</v>
      </c>
      <c r="G24" s="29" t="s">
        <v>69</v>
      </c>
      <c r="H24" s="29">
        <v>104.19</v>
      </c>
      <c r="I24" s="29">
        <v>104.58</v>
      </c>
      <c r="J24" s="26">
        <v>103.55</v>
      </c>
      <c r="K24" s="29">
        <v>104.19</v>
      </c>
      <c r="L24" s="29">
        <f t="shared" si="0"/>
        <v>0</v>
      </c>
      <c r="M24" s="29">
        <f t="shared" si="1"/>
        <v>0</v>
      </c>
      <c r="N24" s="29">
        <f t="shared" si="2"/>
        <v>0</v>
      </c>
      <c r="O24" s="29">
        <f t="shared" si="3"/>
        <v>0</v>
      </c>
      <c r="P24" s="33">
        <f t="shared" si="4"/>
        <v>95.978500815817256</v>
      </c>
      <c r="Q24" s="27">
        <v>5</v>
      </c>
      <c r="R24" s="27"/>
      <c r="T24" t="s">
        <v>15</v>
      </c>
      <c r="V24">
        <f>COUNTIFS(C3:C1048576,"BS",G3:G1048576,"Y")+COUNTIFS(D3:D1048576,"BS",G3:G1048576,"Y")</f>
        <v>0</v>
      </c>
      <c r="AG24" s="3">
        <f t="shared" si="5"/>
        <v>0</v>
      </c>
    </row>
    <row r="25" spans="1:33" x14ac:dyDescent="0.45">
      <c r="A25" s="28">
        <v>42804</v>
      </c>
      <c r="B25" s="27" t="s">
        <v>203</v>
      </c>
      <c r="C25" s="27" t="s">
        <v>73</v>
      </c>
      <c r="D25" s="27"/>
      <c r="E25" s="29" t="str">
        <f t="shared" si="6"/>
        <v/>
      </c>
      <c r="F25" s="27" t="s">
        <v>32</v>
      </c>
      <c r="G25" s="29" t="s">
        <v>34</v>
      </c>
      <c r="H25" s="29">
        <v>51.19</v>
      </c>
      <c r="I25" s="29">
        <v>51.68</v>
      </c>
      <c r="J25" s="26">
        <v>50.51</v>
      </c>
      <c r="K25" s="29"/>
      <c r="L25" s="29" t="str">
        <f t="shared" si="0"/>
        <v/>
      </c>
      <c r="M25" s="29" t="str">
        <f t="shared" si="1"/>
        <v/>
      </c>
      <c r="N25" s="29" t="str">
        <f t="shared" si="2"/>
        <v/>
      </c>
      <c r="O25" s="29" t="str">
        <f t="shared" si="3"/>
        <v/>
      </c>
      <c r="P25" s="33">
        <f t="shared" si="4"/>
        <v>488.37663606173084</v>
      </c>
      <c r="Q25" s="27">
        <v>2</v>
      </c>
      <c r="T25" t="s">
        <v>16</v>
      </c>
      <c r="V25">
        <f>COUNTIFS(C3:C1048576,"SH",G3:G1048576,"Y")+COUNTIFS(D3:D1048576,"SH",G3:G1048576,"Y")</f>
        <v>1</v>
      </c>
      <c r="AG25" s="3">
        <f t="shared" si="5"/>
        <v>51.19</v>
      </c>
    </row>
    <row r="26" spans="1:33" x14ac:dyDescent="0.45">
      <c r="A26" s="28">
        <v>42804</v>
      </c>
      <c r="B26" s="27" t="s">
        <v>204</v>
      </c>
      <c r="C26" s="27" t="s">
        <v>33</v>
      </c>
      <c r="D26" s="27"/>
      <c r="E26" s="29">
        <f t="shared" si="6"/>
        <v>0.60000000000000142</v>
      </c>
      <c r="F26" s="27" t="s">
        <v>32</v>
      </c>
      <c r="G26" s="29" t="s">
        <v>69</v>
      </c>
      <c r="H26" s="29">
        <v>46.61</v>
      </c>
      <c r="I26" s="29">
        <v>46.94</v>
      </c>
      <c r="J26" s="26">
        <v>46.01</v>
      </c>
      <c r="K26" s="29">
        <v>46.01</v>
      </c>
      <c r="L26" s="29">
        <f t="shared" si="0"/>
        <v>321.81935207037191</v>
      </c>
      <c r="M26" s="29">
        <f t="shared" si="1"/>
        <v>643.63870414074381</v>
      </c>
      <c r="N26" s="29">
        <f t="shared" si="2"/>
        <v>965.45805621111572</v>
      </c>
      <c r="O26" s="29">
        <f t="shared" si="3"/>
        <v>1287.2774082814876</v>
      </c>
      <c r="P26" s="33">
        <f t="shared" si="4"/>
        <v>536.36558678395193</v>
      </c>
      <c r="Q26" s="27">
        <v>2</v>
      </c>
      <c r="T26" t="s">
        <v>17</v>
      </c>
      <c r="V26">
        <f>COUNTIFS(C3:C1048576,"DH",G3:G1048576,"Y")+COUNTIFS(D3:D1048576,"DH",G3:G1048576,"Y")</f>
        <v>10</v>
      </c>
      <c r="AG26" s="3">
        <f t="shared" si="5"/>
        <v>0.60000000000000142</v>
      </c>
    </row>
    <row r="27" spans="1:33" x14ac:dyDescent="0.45">
      <c r="A27" s="28">
        <v>42807</v>
      </c>
      <c r="B27" s="27" t="s">
        <v>205</v>
      </c>
      <c r="C27" s="27" t="s">
        <v>73</v>
      </c>
      <c r="D27" s="27"/>
      <c r="E27" s="29" t="str">
        <f t="shared" si="6"/>
        <v/>
      </c>
      <c r="F27" s="27" t="s">
        <v>32</v>
      </c>
      <c r="G27" s="29" t="s">
        <v>34</v>
      </c>
      <c r="H27" s="29">
        <v>51.66</v>
      </c>
      <c r="I27" s="29">
        <v>51.96</v>
      </c>
      <c r="J27" s="26">
        <v>51.29</v>
      </c>
      <c r="K27" s="29"/>
      <c r="L27" s="29" t="str">
        <f t="shared" si="0"/>
        <v/>
      </c>
      <c r="M27" s="29" t="str">
        <f t="shared" si="1"/>
        <v/>
      </c>
      <c r="N27" s="29" t="str">
        <f t="shared" si="2"/>
        <v/>
      </c>
      <c r="O27" s="29" t="str">
        <f t="shared" si="3"/>
        <v/>
      </c>
      <c r="P27" s="33">
        <f t="shared" si="4"/>
        <v>322.62227384178607</v>
      </c>
      <c r="Q27" s="27">
        <v>3</v>
      </c>
      <c r="T27" t="s">
        <v>19</v>
      </c>
      <c r="V27">
        <f>COUNTIFS(C3:C1048576,"S",G3:G1048576,"Y")+COUNTIFS(D3:D1048576,"S",G3:G1048576,"Y")</f>
        <v>0</v>
      </c>
      <c r="AG27" s="3">
        <f t="shared" si="5"/>
        <v>51.66</v>
      </c>
    </row>
    <row r="28" spans="1:33" x14ac:dyDescent="0.45">
      <c r="A28" s="28">
        <v>42807</v>
      </c>
      <c r="B28" s="27" t="s">
        <v>206</v>
      </c>
      <c r="C28" s="27" t="s">
        <v>139</v>
      </c>
      <c r="D28" s="27"/>
      <c r="E28" s="29" t="str">
        <f t="shared" si="6"/>
        <v/>
      </c>
      <c r="F28" s="27" t="s">
        <v>32</v>
      </c>
      <c r="G28" s="29" t="s">
        <v>34</v>
      </c>
      <c r="H28" s="29">
        <v>43.31</v>
      </c>
      <c r="I28" s="29">
        <v>43.7</v>
      </c>
      <c r="J28" s="26">
        <v>42.85</v>
      </c>
      <c r="K28" s="29"/>
      <c r="L28" s="29" t="str">
        <f t="shared" si="0"/>
        <v/>
      </c>
      <c r="M28" s="29" t="str">
        <f t="shared" si="1"/>
        <v/>
      </c>
      <c r="N28" s="29" t="str">
        <f t="shared" si="2"/>
        <v/>
      </c>
      <c r="O28" s="29" t="str">
        <f t="shared" si="3"/>
        <v/>
      </c>
      <c r="P28" s="33">
        <f t="shared" si="4"/>
        <v>384.82259678288312</v>
      </c>
      <c r="Q28" s="27">
        <v>3</v>
      </c>
      <c r="AG28" s="3">
        <f t="shared" si="5"/>
        <v>43.31</v>
      </c>
    </row>
    <row r="29" spans="1:33" x14ac:dyDescent="0.45">
      <c r="A29" s="28">
        <v>42807</v>
      </c>
      <c r="B29" s="27" t="s">
        <v>207</v>
      </c>
      <c r="C29" s="27" t="s">
        <v>73</v>
      </c>
      <c r="D29" s="27"/>
      <c r="E29" s="29" t="str">
        <f t="shared" ref="E29:E30" si="31">IF(G29="Y",AG29,"")</f>
        <v/>
      </c>
      <c r="F29" s="27" t="s">
        <v>32</v>
      </c>
      <c r="G29" s="29" t="s">
        <v>34</v>
      </c>
      <c r="H29" s="29">
        <v>99.81</v>
      </c>
      <c r="I29" s="29">
        <v>100.17</v>
      </c>
      <c r="J29" s="26">
        <v>99.39</v>
      </c>
      <c r="K29" s="29"/>
      <c r="L29" s="29" t="str">
        <f t="shared" si="0"/>
        <v/>
      </c>
      <c r="M29" s="29" t="str">
        <f t="shared" si="1"/>
        <v/>
      </c>
      <c r="N29" s="29" t="str">
        <f t="shared" si="2"/>
        <v/>
      </c>
      <c r="O29" s="29" t="str">
        <f t="shared" si="3"/>
        <v/>
      </c>
      <c r="P29" s="33">
        <f t="shared" si="4"/>
        <v>166.98393614534282</v>
      </c>
      <c r="Q29" s="27">
        <v>3</v>
      </c>
      <c r="AG29" s="3">
        <f t="shared" si="5"/>
        <v>99.81</v>
      </c>
    </row>
    <row r="30" spans="1:33" x14ac:dyDescent="0.45">
      <c r="A30" s="28">
        <v>42808</v>
      </c>
      <c r="B30" s="27" t="s">
        <v>208</v>
      </c>
      <c r="C30" s="27" t="s">
        <v>79</v>
      </c>
      <c r="D30" s="27"/>
      <c r="E30" s="29">
        <f t="shared" si="31"/>
        <v>-0.21000000000000085</v>
      </c>
      <c r="F30" s="27" t="s">
        <v>32</v>
      </c>
      <c r="G30" s="29" t="s">
        <v>69</v>
      </c>
      <c r="H30" s="29">
        <v>42</v>
      </c>
      <c r="I30" s="29">
        <v>42.21</v>
      </c>
      <c r="J30" s="26">
        <v>41.61</v>
      </c>
      <c r="K30" s="29">
        <v>42.21</v>
      </c>
      <c r="L30" s="29">
        <f t="shared" ref="L30" si="32">IF(G30="Y", (P30*E30),(""))</f>
        <v>-62.500000000000249</v>
      </c>
      <c r="M30" s="29">
        <f t="shared" ref="M30" si="33">IF(G30="Y", (L30*2),(""))</f>
        <v>-125.0000000000005</v>
      </c>
      <c r="N30" s="29">
        <f t="shared" ref="N30" si="34">IF(G30="Y", (L30*3),(""))</f>
        <v>-187.50000000000074</v>
      </c>
      <c r="O30" s="29">
        <f t="shared" ref="O30" si="35">IF(G30="Y", (L30*4),(""))</f>
        <v>-250.00000000000099</v>
      </c>
      <c r="P30" s="33">
        <f t="shared" ref="P30" si="36">IF(Q30&gt;0,((AcctSize/Q30)/H30),(""))</f>
        <v>297.61904761904759</v>
      </c>
      <c r="Q30" s="27">
        <v>4</v>
      </c>
      <c r="AG30" s="3">
        <f t="shared" si="5"/>
        <v>-0.21000000000000085</v>
      </c>
    </row>
    <row r="31" spans="1:33" x14ac:dyDescent="0.45">
      <c r="A31" s="28">
        <v>42808</v>
      </c>
      <c r="B31" s="27" t="s">
        <v>154</v>
      </c>
      <c r="C31" s="27" t="s">
        <v>33</v>
      </c>
      <c r="D31" s="27"/>
      <c r="E31" s="29">
        <f t="shared" si="6"/>
        <v>0.22999999999999687</v>
      </c>
      <c r="F31" s="27" t="s">
        <v>32</v>
      </c>
      <c r="G31" s="29" t="s">
        <v>69</v>
      </c>
      <c r="H31" s="29">
        <v>49.08</v>
      </c>
      <c r="I31" s="29">
        <v>49.93</v>
      </c>
      <c r="J31" s="26">
        <v>48.62</v>
      </c>
      <c r="K31" s="29">
        <v>48.85</v>
      </c>
      <c r="L31" s="29">
        <f t="shared" si="0"/>
        <v>58.577832110838649</v>
      </c>
      <c r="M31" s="29">
        <f t="shared" si="1"/>
        <v>117.1556642216773</v>
      </c>
      <c r="N31" s="29">
        <f t="shared" si="2"/>
        <v>175.73349633251595</v>
      </c>
      <c r="O31" s="29">
        <f t="shared" si="3"/>
        <v>234.3113284433546</v>
      </c>
      <c r="P31" s="33">
        <f t="shared" si="4"/>
        <v>254.68622656886717</v>
      </c>
      <c r="Q31" s="27">
        <v>4</v>
      </c>
      <c r="AG31" s="3">
        <f t="shared" si="5"/>
        <v>0.22999999999999687</v>
      </c>
    </row>
    <row r="32" spans="1:33" x14ac:dyDescent="0.45">
      <c r="A32" s="28">
        <v>42808</v>
      </c>
      <c r="B32" s="27" t="s">
        <v>209</v>
      </c>
      <c r="C32" s="27" t="s">
        <v>79</v>
      </c>
      <c r="D32" s="27"/>
      <c r="E32" s="29">
        <f t="shared" si="6"/>
        <v>0.20000000000000284</v>
      </c>
      <c r="F32" s="27" t="s">
        <v>32</v>
      </c>
      <c r="G32" s="29" t="s">
        <v>69</v>
      </c>
      <c r="H32" s="29">
        <v>35.74</v>
      </c>
      <c r="I32" s="29">
        <v>36.03</v>
      </c>
      <c r="J32" s="26">
        <v>35.35</v>
      </c>
      <c r="K32" s="29">
        <v>35.54</v>
      </c>
      <c r="L32" s="29">
        <f t="shared" si="0"/>
        <v>69.949636261892422</v>
      </c>
      <c r="M32" s="29">
        <f t="shared" si="1"/>
        <v>139.89927252378484</v>
      </c>
      <c r="N32" s="29">
        <f t="shared" si="2"/>
        <v>209.84890878567728</v>
      </c>
      <c r="O32" s="29">
        <f t="shared" si="3"/>
        <v>279.79854504756969</v>
      </c>
      <c r="P32" s="33">
        <f t="shared" si="4"/>
        <v>349.74818130945715</v>
      </c>
      <c r="Q32" s="27">
        <v>4</v>
      </c>
      <c r="AG32" s="3">
        <f t="shared" si="5"/>
        <v>0.20000000000000284</v>
      </c>
    </row>
    <row r="33" spans="1:33" x14ac:dyDescent="0.45">
      <c r="A33" s="28">
        <v>42808</v>
      </c>
      <c r="B33" s="27" t="s">
        <v>210</v>
      </c>
      <c r="C33" s="27" t="s">
        <v>33</v>
      </c>
      <c r="D33" s="27"/>
      <c r="E33" s="29" t="str">
        <f t="shared" si="6"/>
        <v/>
      </c>
      <c r="F33" s="27" t="s">
        <v>61</v>
      </c>
      <c r="G33" s="29" t="s">
        <v>34</v>
      </c>
      <c r="H33" s="29">
        <v>46.93</v>
      </c>
      <c r="I33" s="29">
        <v>46.61</v>
      </c>
      <c r="J33" s="26">
        <v>47.37</v>
      </c>
      <c r="K33" s="29"/>
      <c r="L33" s="29" t="str">
        <f t="shared" si="0"/>
        <v/>
      </c>
      <c r="M33" s="29" t="str">
        <f t="shared" si="1"/>
        <v/>
      </c>
      <c r="N33" s="29" t="str">
        <f t="shared" si="2"/>
        <v/>
      </c>
      <c r="O33" s="29" t="str">
        <f t="shared" si="3"/>
        <v/>
      </c>
      <c r="P33" s="33">
        <f t="shared" si="4"/>
        <v>266.35414447048794</v>
      </c>
      <c r="Q33" s="27">
        <v>4</v>
      </c>
      <c r="AG33" s="3">
        <f t="shared" si="5"/>
        <v>-46.93</v>
      </c>
    </row>
    <row r="34" spans="1:33" x14ac:dyDescent="0.45">
      <c r="A34" s="28">
        <v>42808</v>
      </c>
      <c r="B34" s="27" t="s">
        <v>208</v>
      </c>
      <c r="C34" s="27" t="s">
        <v>79</v>
      </c>
      <c r="D34" s="27"/>
      <c r="E34" s="29">
        <f t="shared" si="6"/>
        <v>-9.0000000000003411E-2</v>
      </c>
      <c r="F34" s="27" t="s">
        <v>32</v>
      </c>
      <c r="G34" s="29" t="s">
        <v>69</v>
      </c>
      <c r="H34" s="29">
        <v>42</v>
      </c>
      <c r="I34" s="29">
        <v>42.21</v>
      </c>
      <c r="J34" s="26">
        <v>41.61</v>
      </c>
      <c r="K34" s="29">
        <v>42.09</v>
      </c>
      <c r="L34" s="29">
        <f t="shared" si="0"/>
        <v>-26.785714285715297</v>
      </c>
      <c r="M34" s="29">
        <f t="shared" si="1"/>
        <v>-53.571428571430594</v>
      </c>
      <c r="N34" s="29">
        <f t="shared" si="2"/>
        <v>-80.357142857145888</v>
      </c>
      <c r="O34" s="29">
        <f t="shared" si="3"/>
        <v>-107.14285714286119</v>
      </c>
      <c r="P34" s="33">
        <f t="shared" si="4"/>
        <v>297.61904761904759</v>
      </c>
      <c r="Q34" s="27">
        <v>4</v>
      </c>
      <c r="AG34" s="3">
        <f t="shared" si="5"/>
        <v>-9.0000000000003411E-2</v>
      </c>
    </row>
    <row r="35" spans="1:33" x14ac:dyDescent="0.45">
      <c r="A35" s="28">
        <v>42808</v>
      </c>
      <c r="B35" s="27" t="s">
        <v>154</v>
      </c>
      <c r="C35" s="27" t="s">
        <v>33</v>
      </c>
      <c r="D35" s="27"/>
      <c r="E35" s="29">
        <f t="shared" ref="E35" si="37">IF(G35="Y",AG35,"")</f>
        <v>0.46000000000000085</v>
      </c>
      <c r="F35" s="27" t="s">
        <v>32</v>
      </c>
      <c r="G35" s="29" t="s">
        <v>69</v>
      </c>
      <c r="H35" s="29">
        <v>49.08</v>
      </c>
      <c r="I35" s="29">
        <v>49.93</v>
      </c>
      <c r="J35" s="26">
        <v>48.62</v>
      </c>
      <c r="K35" s="29">
        <v>48.62</v>
      </c>
      <c r="L35" s="29">
        <f t="shared" ref="L35" si="38">IF(G35="Y", (P35*E35),(""))</f>
        <v>117.15566422167912</v>
      </c>
      <c r="M35" s="29">
        <f t="shared" ref="M35" si="39">IF(G35="Y", (L35*2),(""))</f>
        <v>234.31132844335824</v>
      </c>
      <c r="N35" s="29">
        <f t="shared" ref="N35" si="40">IF(G35="Y", (L35*3),(""))</f>
        <v>351.46699266503737</v>
      </c>
      <c r="O35" s="29">
        <f t="shared" ref="O35" si="41">IF(G35="Y", (L35*4),(""))</f>
        <v>468.62265688671647</v>
      </c>
      <c r="P35" s="33">
        <f t="shared" ref="P35" si="42">IF(Q35&gt;0,((AcctSize/Q35)/H35),(""))</f>
        <v>254.68622656886717</v>
      </c>
      <c r="Q35" s="27">
        <v>4</v>
      </c>
      <c r="T35" s="69" t="s">
        <v>18</v>
      </c>
      <c r="U35" s="69"/>
      <c r="V35" s="69"/>
      <c r="AG35" s="3">
        <f t="shared" si="5"/>
        <v>0.46000000000000085</v>
      </c>
    </row>
    <row r="36" spans="1:33" x14ac:dyDescent="0.45">
      <c r="A36" s="28">
        <v>42809</v>
      </c>
      <c r="B36" s="27" t="s">
        <v>211</v>
      </c>
      <c r="C36" s="27" t="s">
        <v>79</v>
      </c>
      <c r="D36" s="27"/>
      <c r="E36" s="29">
        <f t="shared" ref="E36" si="43">IF(G36="Y",AG36,"")</f>
        <v>-0.20999999999999375</v>
      </c>
      <c r="F36" s="27" t="s">
        <v>32</v>
      </c>
      <c r="G36" s="29" t="s">
        <v>69</v>
      </c>
      <c r="H36" s="29">
        <v>97.78</v>
      </c>
      <c r="I36" s="29">
        <v>97.99</v>
      </c>
      <c r="J36" s="26">
        <v>97.25</v>
      </c>
      <c r="K36" s="29">
        <v>97.99</v>
      </c>
      <c r="L36" s="29">
        <f t="shared" ref="L36" si="44">IF(G36="Y", (P36*E36),(""))</f>
        <v>-26.845980773163447</v>
      </c>
      <c r="M36" s="29">
        <f t="shared" ref="M36" si="45">IF(G36="Y", (L36*2),(""))</f>
        <v>-53.691961546326894</v>
      </c>
      <c r="N36" s="29">
        <f t="shared" ref="N36" si="46">IF(G36="Y", (L36*3),(""))</f>
        <v>-80.537942319490341</v>
      </c>
      <c r="O36" s="29">
        <f t="shared" ref="O36" si="47">IF(G36="Y", (L36*4),(""))</f>
        <v>-107.38392309265379</v>
      </c>
      <c r="P36" s="33">
        <f t="shared" ref="P36" si="48">IF(Q36&gt;0,((AcctSize/Q36)/H36),(""))</f>
        <v>127.83800368173451</v>
      </c>
      <c r="Q36" s="27">
        <v>4</v>
      </c>
      <c r="T36" t="s">
        <v>11</v>
      </c>
      <c r="V36" s="2">
        <f>SUMIF(C3:C1048576,"FB",E3:E1048576)+SUMIF(D3:D1048576,"FB",E3:E1048576)</f>
        <v>2.840000000000007</v>
      </c>
      <c r="AG36" s="3">
        <f t="shared" si="5"/>
        <v>-0.20999999999999375</v>
      </c>
    </row>
    <row r="37" spans="1:33" x14ac:dyDescent="0.45">
      <c r="A37" s="28">
        <v>42809</v>
      </c>
      <c r="B37" s="27" t="s">
        <v>168</v>
      </c>
      <c r="C37" s="27" t="s">
        <v>79</v>
      </c>
      <c r="D37" s="27"/>
      <c r="E37" s="29">
        <f t="shared" si="6"/>
        <v>0.54000000000000625</v>
      </c>
      <c r="F37" s="27" t="s">
        <v>61</v>
      </c>
      <c r="G37" s="29" t="s">
        <v>69</v>
      </c>
      <c r="H37" s="29">
        <v>74.25</v>
      </c>
      <c r="I37" s="29">
        <v>73.790000000000006</v>
      </c>
      <c r="J37" s="26">
        <v>74.790000000000006</v>
      </c>
      <c r="K37" s="29">
        <v>74.790000000000006</v>
      </c>
      <c r="L37" s="29">
        <f t="shared" si="0"/>
        <v>90.909090909091972</v>
      </c>
      <c r="M37" s="29">
        <f t="shared" si="1"/>
        <v>181.81818181818394</v>
      </c>
      <c r="N37" s="29">
        <f t="shared" si="2"/>
        <v>272.72727272727593</v>
      </c>
      <c r="O37" s="29">
        <f t="shared" si="3"/>
        <v>363.63636363636789</v>
      </c>
      <c r="P37" s="33">
        <f t="shared" si="4"/>
        <v>168.35016835016836</v>
      </c>
      <c r="Q37" s="27">
        <v>4</v>
      </c>
      <c r="T37" t="s">
        <v>12</v>
      </c>
      <c r="V37" s="2">
        <f>SUMIF(C3:C1048576,"IF",E3:E1048576)+SUMIF(D3:D1048576,"IF",E3:E1048576)</f>
        <v>0.7900000000000027</v>
      </c>
      <c r="AG37" s="3">
        <f t="shared" si="5"/>
        <v>0.54000000000000625</v>
      </c>
    </row>
    <row r="38" spans="1:33" x14ac:dyDescent="0.45">
      <c r="A38" s="28">
        <v>42809</v>
      </c>
      <c r="B38" s="27" t="s">
        <v>212</v>
      </c>
      <c r="C38" s="27" t="s">
        <v>73</v>
      </c>
      <c r="D38" s="27"/>
      <c r="E38" s="29" t="str">
        <f t="shared" ref="E38" si="49">IF(G38="Y",AG38,"")</f>
        <v/>
      </c>
      <c r="F38" s="27" t="s">
        <v>32</v>
      </c>
      <c r="G38" s="29" t="s">
        <v>34</v>
      </c>
      <c r="H38" s="29">
        <v>126.67</v>
      </c>
      <c r="I38" s="29">
        <v>127.03</v>
      </c>
      <c r="J38" s="26">
        <v>126.23</v>
      </c>
      <c r="K38" s="29"/>
      <c r="L38" s="29" t="str">
        <f t="shared" ref="L38" si="50">IF(G38="Y", (P38*E38),(""))</f>
        <v/>
      </c>
      <c r="M38" s="29" t="str">
        <f t="shared" ref="M38" si="51">IF(G38="Y", (L38*2),(""))</f>
        <v/>
      </c>
      <c r="N38" s="29" t="str">
        <f t="shared" ref="N38" si="52">IF(G38="Y", (L38*3),(""))</f>
        <v/>
      </c>
      <c r="O38" s="29" t="str">
        <f t="shared" ref="O38" si="53">IF(G38="Y", (L38*4),(""))</f>
        <v/>
      </c>
      <c r="P38" s="33">
        <f t="shared" ref="P38" si="54">IF(Q38&gt;0,((AcctSize/Q38)/H38),(""))</f>
        <v>98.681613641746267</v>
      </c>
      <c r="Q38" s="27">
        <v>4</v>
      </c>
      <c r="T38" t="s">
        <v>13</v>
      </c>
      <c r="V38" s="2">
        <f>SUMIF(C3:C1048576,"LD",E3:E1048576)+SUMIF(D3:D1048576,"LD",E3:E1048576)</f>
        <v>0.60999999999999943</v>
      </c>
      <c r="AG38" s="3">
        <f t="shared" si="5"/>
        <v>126.67</v>
      </c>
    </row>
    <row r="39" spans="1:33" x14ac:dyDescent="0.45">
      <c r="A39" s="28">
        <v>42809</v>
      </c>
      <c r="B39" s="27" t="s">
        <v>213</v>
      </c>
      <c r="C39" s="27" t="s">
        <v>33</v>
      </c>
      <c r="D39" s="29"/>
      <c r="E39" s="29" t="str">
        <f t="shared" si="6"/>
        <v/>
      </c>
      <c r="F39" s="27" t="s">
        <v>32</v>
      </c>
      <c r="G39" s="29" t="s">
        <v>34</v>
      </c>
      <c r="H39" s="29">
        <v>66.239999999999995</v>
      </c>
      <c r="I39" s="29">
        <v>66.760000000000005</v>
      </c>
      <c r="J39" s="26">
        <v>65.599999999999994</v>
      </c>
      <c r="K39" s="29"/>
      <c r="L39" s="29" t="str">
        <f t="shared" si="0"/>
        <v/>
      </c>
      <c r="M39" s="29" t="str">
        <f t="shared" si="1"/>
        <v/>
      </c>
      <c r="N39" s="29" t="str">
        <f t="shared" si="2"/>
        <v/>
      </c>
      <c r="O39" s="29" t="str">
        <f t="shared" si="3"/>
        <v/>
      </c>
      <c r="P39" s="33">
        <f t="shared" si="4"/>
        <v>188.70772946859904</v>
      </c>
      <c r="Q39" s="27">
        <v>4</v>
      </c>
      <c r="T39" t="s">
        <v>14</v>
      </c>
      <c r="V39" s="2">
        <f>SUMIF(C3:C1048576,"32",E3:E1048576)+SUMIF(D3:D1048576,"32",E3:E1048576)</f>
        <v>0</v>
      </c>
      <c r="AG39" s="3">
        <f t="shared" si="5"/>
        <v>66.239999999999995</v>
      </c>
    </row>
    <row r="40" spans="1:33" x14ac:dyDescent="0.45">
      <c r="A40" s="28">
        <v>42809</v>
      </c>
      <c r="B40" s="27" t="s">
        <v>211</v>
      </c>
      <c r="C40" s="27" t="s">
        <v>79</v>
      </c>
      <c r="D40" s="27"/>
      <c r="E40" s="29">
        <f t="shared" si="6"/>
        <v>0.53000000000000114</v>
      </c>
      <c r="F40" s="27" t="s">
        <v>32</v>
      </c>
      <c r="G40" s="29" t="s">
        <v>69</v>
      </c>
      <c r="H40" s="29">
        <v>97.78</v>
      </c>
      <c r="I40" s="29">
        <v>97.99</v>
      </c>
      <c r="J40" s="26">
        <v>97.25</v>
      </c>
      <c r="K40" s="29">
        <v>97.25</v>
      </c>
      <c r="L40" s="29">
        <f t="shared" si="0"/>
        <v>67.75414195131944</v>
      </c>
      <c r="M40" s="29">
        <f t="shared" si="1"/>
        <v>135.50828390263888</v>
      </c>
      <c r="N40" s="29">
        <f t="shared" si="2"/>
        <v>203.26242585395832</v>
      </c>
      <c r="O40" s="29">
        <f t="shared" si="3"/>
        <v>271.01656780527776</v>
      </c>
      <c r="P40" s="33">
        <f t="shared" si="4"/>
        <v>127.83800368173451</v>
      </c>
      <c r="Q40" s="27">
        <v>4</v>
      </c>
      <c r="T40" t="s">
        <v>15</v>
      </c>
      <c r="V40" s="2">
        <f>SUMIF(C3:C1048576,"BS",E3:E1048576)+SUMIF(D3:D1048576,"BS",E3:E1048576)</f>
        <v>0</v>
      </c>
      <c r="AG40" s="3">
        <f t="shared" si="5"/>
        <v>0.53000000000000114</v>
      </c>
    </row>
    <row r="41" spans="1:33" x14ac:dyDescent="0.45">
      <c r="A41" s="28">
        <v>42809</v>
      </c>
      <c r="B41" s="27" t="s">
        <v>168</v>
      </c>
      <c r="C41" s="27" t="s">
        <v>79</v>
      </c>
      <c r="D41" s="27"/>
      <c r="E41" s="29">
        <f t="shared" ref="E41" si="55">IF(G41="Y",AG41,"")</f>
        <v>0.54000000000000625</v>
      </c>
      <c r="F41" s="27" t="s">
        <v>61</v>
      </c>
      <c r="G41" s="29" t="s">
        <v>69</v>
      </c>
      <c r="H41" s="29">
        <v>74.25</v>
      </c>
      <c r="I41" s="29">
        <v>73.790000000000006</v>
      </c>
      <c r="J41" s="26">
        <v>74.790000000000006</v>
      </c>
      <c r="K41" s="29">
        <v>74.790000000000006</v>
      </c>
      <c r="L41" s="29">
        <f t="shared" ref="L41" si="56">IF(G41="Y", (P41*E41),(""))</f>
        <v>90.909090909091972</v>
      </c>
      <c r="M41" s="29">
        <f t="shared" ref="M41" si="57">IF(G41="Y", (L41*2),(""))</f>
        <v>181.81818181818394</v>
      </c>
      <c r="N41" s="29">
        <f t="shared" ref="N41" si="58">IF(G41="Y", (L41*3),(""))</f>
        <v>272.72727272727593</v>
      </c>
      <c r="O41" s="29">
        <f t="shared" ref="O41" si="59">IF(G41="Y", (L41*4),(""))</f>
        <v>363.63636363636789</v>
      </c>
      <c r="P41" s="33">
        <f t="shared" ref="P41" si="60">IF(Q41&gt;0,((AcctSize/Q41)/H41),(""))</f>
        <v>168.35016835016836</v>
      </c>
      <c r="Q41" s="27">
        <v>4</v>
      </c>
      <c r="T41" t="s">
        <v>16</v>
      </c>
      <c r="V41" s="2">
        <f>SUMIF(C3:C1048576,"SH",E3:E1048576)+SUMIF(D3:D1048576,"SH",E3:E1048576)</f>
        <v>-8.9999999999996305E-2</v>
      </c>
      <c r="AG41" s="3">
        <f t="shared" si="5"/>
        <v>0.54000000000000625</v>
      </c>
    </row>
    <row r="42" spans="1:33" x14ac:dyDescent="0.45">
      <c r="A42" s="28">
        <v>42809</v>
      </c>
      <c r="B42" s="27" t="s">
        <v>168</v>
      </c>
      <c r="C42" s="27" t="s">
        <v>79</v>
      </c>
      <c r="D42" s="27"/>
      <c r="E42" s="29">
        <f t="shared" ref="E42" si="61">IF(G42="Y",AG42,"")</f>
        <v>0</v>
      </c>
      <c r="F42" s="27" t="s">
        <v>61</v>
      </c>
      <c r="G42" s="29" t="s">
        <v>69</v>
      </c>
      <c r="H42" s="29">
        <v>74.25</v>
      </c>
      <c r="I42" s="29">
        <v>73.790000000000006</v>
      </c>
      <c r="J42" s="26">
        <v>74.790000000000006</v>
      </c>
      <c r="K42" s="29">
        <v>74.25</v>
      </c>
      <c r="L42" s="29">
        <f t="shared" si="0"/>
        <v>0</v>
      </c>
      <c r="M42" s="29">
        <f t="shared" si="1"/>
        <v>0</v>
      </c>
      <c r="N42" s="29">
        <f t="shared" si="2"/>
        <v>0</v>
      </c>
      <c r="O42" s="29">
        <f t="shared" si="3"/>
        <v>0</v>
      </c>
      <c r="P42" s="33">
        <f t="shared" si="4"/>
        <v>168.35016835016836</v>
      </c>
      <c r="Q42" s="27">
        <v>4</v>
      </c>
      <c r="T42" t="s">
        <v>17</v>
      </c>
      <c r="V42" s="2">
        <f>SUMIF(C3:C1048576,"DH",E3:E1048576)+SUMIF(D3:D1048576,"DH",E3:E1048576)</f>
        <v>2.1300000000000239</v>
      </c>
      <c r="AG42" s="3">
        <f t="shared" si="5"/>
        <v>0</v>
      </c>
    </row>
    <row r="43" spans="1:33" x14ac:dyDescent="0.45">
      <c r="A43" s="28">
        <v>42810</v>
      </c>
      <c r="B43" s="27" t="s">
        <v>154</v>
      </c>
      <c r="C43" s="27" t="s">
        <v>79</v>
      </c>
      <c r="D43" s="27"/>
      <c r="E43" s="29">
        <f t="shared" si="6"/>
        <v>0.60000000000000142</v>
      </c>
      <c r="F43" s="27" t="s">
        <v>61</v>
      </c>
      <c r="G43" s="29" t="s">
        <v>69</v>
      </c>
      <c r="H43" s="29">
        <v>49.67</v>
      </c>
      <c r="I43" s="29">
        <v>49.14</v>
      </c>
      <c r="J43" s="26">
        <v>50.27</v>
      </c>
      <c r="K43" s="29">
        <v>50.27</v>
      </c>
      <c r="L43" s="29">
        <f t="shared" si="0"/>
        <v>100.66438494060826</v>
      </c>
      <c r="M43" s="29">
        <f t="shared" si="1"/>
        <v>201.32876988121652</v>
      </c>
      <c r="N43" s="29">
        <f t="shared" si="2"/>
        <v>301.99315482182476</v>
      </c>
      <c r="O43" s="29">
        <f t="shared" si="3"/>
        <v>402.65753976243303</v>
      </c>
      <c r="P43" s="33">
        <f t="shared" si="4"/>
        <v>167.77397490101336</v>
      </c>
      <c r="Q43" s="27">
        <v>6</v>
      </c>
      <c r="T43" t="s">
        <v>19</v>
      </c>
      <c r="V43" s="2">
        <f>SUMIF(C3:C1048576,"S",E3:E1048576)+SUMIF(D3:D1048576,"S",E3:E1048576)</f>
        <v>0</v>
      </c>
      <c r="AG43" s="3">
        <f t="shared" si="5"/>
        <v>0.60000000000000142</v>
      </c>
    </row>
    <row r="44" spans="1:33" x14ac:dyDescent="0.45">
      <c r="A44" s="28">
        <v>42810</v>
      </c>
      <c r="B44" s="27" t="s">
        <v>212</v>
      </c>
      <c r="C44" s="27" t="s">
        <v>32</v>
      </c>
      <c r="D44" s="27"/>
      <c r="E44" s="29" t="str">
        <f t="shared" si="6"/>
        <v/>
      </c>
      <c r="F44" s="27" t="s">
        <v>32</v>
      </c>
      <c r="G44" s="29" t="s">
        <v>34</v>
      </c>
      <c r="H44" s="29">
        <v>128.85</v>
      </c>
      <c r="I44" s="29">
        <v>129.1</v>
      </c>
      <c r="J44" s="26">
        <v>128.36000000000001</v>
      </c>
      <c r="K44" s="29"/>
      <c r="L44" s="29" t="str">
        <f t="shared" si="0"/>
        <v/>
      </c>
      <c r="M44" s="29" t="str">
        <f t="shared" si="1"/>
        <v/>
      </c>
      <c r="N44" s="29" t="str">
        <f t="shared" si="2"/>
        <v/>
      </c>
      <c r="O44" s="29" t="str">
        <f t="shared" si="3"/>
        <v/>
      </c>
      <c r="P44" s="33">
        <f t="shared" si="4"/>
        <v>64.674686327771312</v>
      </c>
      <c r="Q44" s="27">
        <v>6</v>
      </c>
      <c r="AG44" s="3">
        <f t="shared" si="5"/>
        <v>128.85</v>
      </c>
    </row>
    <row r="45" spans="1:33" x14ac:dyDescent="0.45">
      <c r="A45" s="28">
        <v>42810</v>
      </c>
      <c r="B45" s="27" t="s">
        <v>214</v>
      </c>
      <c r="C45" s="27" t="s">
        <v>73</v>
      </c>
      <c r="D45" s="27"/>
      <c r="E45" s="29">
        <f t="shared" si="6"/>
        <v>0.28000000000000114</v>
      </c>
      <c r="F45" s="27" t="s">
        <v>32</v>
      </c>
      <c r="G45" s="29" t="s">
        <v>69</v>
      </c>
      <c r="H45" s="29">
        <v>42.18</v>
      </c>
      <c r="I45" s="29">
        <v>42.6</v>
      </c>
      <c r="J45" s="26">
        <v>41.58</v>
      </c>
      <c r="K45" s="29">
        <v>41.9</v>
      </c>
      <c r="L45" s="29">
        <f t="shared" si="0"/>
        <v>55.318476371108176</v>
      </c>
      <c r="M45" s="29">
        <f t="shared" si="1"/>
        <v>110.63695274221635</v>
      </c>
      <c r="N45" s="29">
        <f t="shared" si="2"/>
        <v>165.95542911332453</v>
      </c>
      <c r="O45" s="29">
        <f t="shared" si="3"/>
        <v>221.2739054844327</v>
      </c>
      <c r="P45" s="33">
        <f t="shared" si="4"/>
        <v>197.56598703967126</v>
      </c>
      <c r="Q45" s="27">
        <v>6</v>
      </c>
      <c r="AG45" s="3">
        <f t="shared" si="5"/>
        <v>0.28000000000000114</v>
      </c>
    </row>
    <row r="46" spans="1:33" x14ac:dyDescent="0.45">
      <c r="A46" s="28">
        <v>42810</v>
      </c>
      <c r="B46" s="27" t="s">
        <v>204</v>
      </c>
      <c r="C46" s="27" t="s">
        <v>79</v>
      </c>
      <c r="D46" s="27"/>
      <c r="E46" s="29" t="str">
        <f t="shared" si="6"/>
        <v/>
      </c>
      <c r="F46" s="27" t="s">
        <v>61</v>
      </c>
      <c r="G46" s="29" t="s">
        <v>34</v>
      </c>
      <c r="H46" s="29">
        <v>45.38</v>
      </c>
      <c r="I46" s="29">
        <v>44.97</v>
      </c>
      <c r="J46" s="26">
        <v>45.92</v>
      </c>
      <c r="K46" s="29"/>
      <c r="L46" s="29" t="str">
        <f t="shared" si="0"/>
        <v/>
      </c>
      <c r="M46" s="29" t="str">
        <f t="shared" si="1"/>
        <v/>
      </c>
      <c r="N46" s="29" t="str">
        <f t="shared" si="2"/>
        <v/>
      </c>
      <c r="O46" s="29" t="str">
        <f t="shared" si="3"/>
        <v/>
      </c>
      <c r="P46" s="33">
        <f t="shared" si="4"/>
        <v>183.6344939033348</v>
      </c>
      <c r="Q46" s="27">
        <v>6</v>
      </c>
      <c r="T46" s="70" t="s">
        <v>20</v>
      </c>
      <c r="U46" s="70"/>
      <c r="V46" s="70"/>
      <c r="AG46" s="3">
        <f t="shared" si="5"/>
        <v>-45.38</v>
      </c>
    </row>
    <row r="47" spans="1:33" x14ac:dyDescent="0.45">
      <c r="A47" s="28">
        <v>42810</v>
      </c>
      <c r="B47" s="27" t="s">
        <v>129</v>
      </c>
      <c r="C47" s="27" t="s">
        <v>33</v>
      </c>
      <c r="D47" s="27"/>
      <c r="E47" s="29" t="str">
        <f t="shared" si="6"/>
        <v/>
      </c>
      <c r="F47" s="27" t="s">
        <v>61</v>
      </c>
      <c r="G47" s="29" t="s">
        <v>34</v>
      </c>
      <c r="H47" s="29">
        <v>51</v>
      </c>
      <c r="I47" s="29">
        <v>50.62</v>
      </c>
      <c r="J47" s="26">
        <v>51.16</v>
      </c>
      <c r="K47" s="29"/>
      <c r="L47" s="29" t="str">
        <f t="shared" si="0"/>
        <v/>
      </c>
      <c r="M47" s="29" t="str">
        <f t="shared" si="1"/>
        <v/>
      </c>
      <c r="N47" s="29" t="str">
        <f t="shared" si="2"/>
        <v/>
      </c>
      <c r="O47" s="29" t="str">
        <f t="shared" si="3"/>
        <v/>
      </c>
      <c r="P47" s="33">
        <f t="shared" si="4"/>
        <v>163.39869281045753</v>
      </c>
      <c r="Q47" s="27">
        <v>6</v>
      </c>
      <c r="T47" t="s">
        <v>21</v>
      </c>
      <c r="V47">
        <f>COUNTIF(E3:E1048576,"&gt;0")</f>
        <v>28</v>
      </c>
      <c r="AG47" s="3">
        <f t="shared" si="5"/>
        <v>-51</v>
      </c>
    </row>
    <row r="48" spans="1:33" x14ac:dyDescent="0.45">
      <c r="A48" s="28">
        <v>42810</v>
      </c>
      <c r="B48" s="27" t="s">
        <v>215</v>
      </c>
      <c r="C48" s="27" t="s">
        <v>33</v>
      </c>
      <c r="D48" s="27"/>
      <c r="E48" s="29" t="str">
        <f t="shared" si="6"/>
        <v/>
      </c>
      <c r="F48" s="27" t="s">
        <v>61</v>
      </c>
      <c r="G48" s="29" t="s">
        <v>34</v>
      </c>
      <c r="H48" s="29">
        <v>58.03</v>
      </c>
      <c r="I48" s="29">
        <v>57.7</v>
      </c>
      <c r="J48" s="26">
        <v>58.51</v>
      </c>
      <c r="K48" s="29"/>
      <c r="L48" s="29" t="str">
        <f t="shared" si="0"/>
        <v/>
      </c>
      <c r="M48" s="29" t="str">
        <f t="shared" si="1"/>
        <v/>
      </c>
      <c r="N48" s="29" t="str">
        <f t="shared" si="2"/>
        <v/>
      </c>
      <c r="O48" s="29" t="str">
        <f t="shared" si="3"/>
        <v/>
      </c>
      <c r="P48" s="33">
        <f t="shared" si="4"/>
        <v>143.60388304899766</v>
      </c>
      <c r="Q48" s="27">
        <v>6</v>
      </c>
      <c r="T48" t="s">
        <v>22</v>
      </c>
      <c r="V48">
        <f>COUNTIF(E3:E1048576,"&lt;-.101")</f>
        <v>15</v>
      </c>
      <c r="AG48" s="3">
        <f t="shared" si="5"/>
        <v>-58.03</v>
      </c>
    </row>
    <row r="49" spans="1:33" x14ac:dyDescent="0.45">
      <c r="A49" s="28">
        <v>42811</v>
      </c>
      <c r="B49" s="27" t="s">
        <v>216</v>
      </c>
      <c r="C49" s="27" t="s">
        <v>79</v>
      </c>
      <c r="D49" s="27"/>
      <c r="E49" s="29" t="str">
        <f t="shared" si="6"/>
        <v/>
      </c>
      <c r="F49" s="27" t="s">
        <v>32</v>
      </c>
      <c r="G49" s="29" t="s">
        <v>34</v>
      </c>
      <c r="H49" s="29">
        <v>76.09</v>
      </c>
      <c r="I49" s="29">
        <v>76.430000000000007</v>
      </c>
      <c r="J49" s="26">
        <v>75.510000000000005</v>
      </c>
      <c r="K49" s="29"/>
      <c r="L49" s="29" t="str">
        <f t="shared" si="0"/>
        <v/>
      </c>
      <c r="M49" s="29" t="str">
        <f t="shared" si="1"/>
        <v/>
      </c>
      <c r="N49" s="29" t="str">
        <f t="shared" si="2"/>
        <v/>
      </c>
      <c r="O49" s="29" t="str">
        <f t="shared" si="3"/>
        <v/>
      </c>
      <c r="P49" s="33">
        <f t="shared" si="4"/>
        <v>109.51942874665966</v>
      </c>
      <c r="Q49" s="27">
        <v>6</v>
      </c>
      <c r="T49" t="s">
        <v>23</v>
      </c>
      <c r="V49">
        <f>COUNTIFS(E3:E1048576,"&gt;-.109",E3:E1048576,"&lt;0")</f>
        <v>2</v>
      </c>
      <c r="AG49" s="3">
        <f t="shared" si="5"/>
        <v>76.09</v>
      </c>
    </row>
    <row r="50" spans="1:33" x14ac:dyDescent="0.45">
      <c r="A50" s="28">
        <v>42811</v>
      </c>
      <c r="B50" s="27" t="s">
        <v>217</v>
      </c>
      <c r="C50" s="27" t="s">
        <v>73</v>
      </c>
      <c r="D50" s="27"/>
      <c r="E50" s="29">
        <f t="shared" ref="E50" si="62">IF(G50="Y",AG50,"")</f>
        <v>0.53999999999999915</v>
      </c>
      <c r="F50" s="27" t="s">
        <v>32</v>
      </c>
      <c r="G50" s="29" t="s">
        <v>69</v>
      </c>
      <c r="H50" s="29">
        <v>45.69</v>
      </c>
      <c r="I50" s="29">
        <v>46.07</v>
      </c>
      <c r="J50" s="26">
        <v>45.15</v>
      </c>
      <c r="K50" s="29">
        <v>45.15</v>
      </c>
      <c r="L50" s="29">
        <f t="shared" ref="L50" si="63">IF(G50="Y", (P50*E50),(""))</f>
        <v>98.489822718318962</v>
      </c>
      <c r="M50" s="29">
        <f t="shared" ref="M50" si="64">IF(G50="Y", (L50*2),(""))</f>
        <v>196.97964543663792</v>
      </c>
      <c r="N50" s="29">
        <f t="shared" ref="N50" si="65">IF(G50="Y", (L50*3),(""))</f>
        <v>295.46946815495687</v>
      </c>
      <c r="O50" s="29">
        <f t="shared" ref="O50" si="66">IF(G50="Y", (L50*4),(""))</f>
        <v>393.95929087327585</v>
      </c>
      <c r="P50" s="33">
        <f t="shared" ref="P50" si="67">IF(Q50&gt;0,((AcctSize/Q50)/H50),(""))</f>
        <v>182.38856058947985</v>
      </c>
      <c r="Q50" s="27">
        <v>6</v>
      </c>
      <c r="R50" s="27"/>
      <c r="T50" t="s">
        <v>3</v>
      </c>
      <c r="V50" s="9">
        <f>SUM(E3:E1048576)</f>
        <v>6.2800000000000367</v>
      </c>
      <c r="AG50" s="3">
        <f t="shared" si="5"/>
        <v>0.53999999999999915</v>
      </c>
    </row>
    <row r="51" spans="1:33" x14ac:dyDescent="0.45">
      <c r="A51" s="28">
        <v>42811</v>
      </c>
      <c r="B51" s="27" t="s">
        <v>193</v>
      </c>
      <c r="C51" s="27" t="s">
        <v>73</v>
      </c>
      <c r="D51" s="27"/>
      <c r="E51" s="29" t="str">
        <f t="shared" si="6"/>
        <v/>
      </c>
      <c r="F51" s="27" t="s">
        <v>32</v>
      </c>
      <c r="G51" s="29" t="s">
        <v>34</v>
      </c>
      <c r="H51" s="29">
        <v>82.97</v>
      </c>
      <c r="I51" s="29">
        <v>83.36</v>
      </c>
      <c r="J51" s="26">
        <v>82.5</v>
      </c>
      <c r="K51" s="29"/>
      <c r="L51" s="29" t="str">
        <f t="shared" si="0"/>
        <v/>
      </c>
      <c r="M51" s="29" t="str">
        <f t="shared" si="1"/>
        <v/>
      </c>
      <c r="N51" s="29" t="str">
        <f t="shared" si="2"/>
        <v/>
      </c>
      <c r="O51" s="29" t="str">
        <f t="shared" si="3"/>
        <v/>
      </c>
      <c r="P51" s="33">
        <f t="shared" si="4"/>
        <v>100.43790928448034</v>
      </c>
      <c r="Q51" s="27">
        <v>6</v>
      </c>
      <c r="AG51" s="3">
        <f t="shared" si="5"/>
        <v>82.97</v>
      </c>
    </row>
    <row r="52" spans="1:33" x14ac:dyDescent="0.45">
      <c r="A52" s="28">
        <v>42811</v>
      </c>
      <c r="B52" s="27" t="s">
        <v>96</v>
      </c>
      <c r="C52" s="27" t="s">
        <v>73</v>
      </c>
      <c r="D52" s="27"/>
      <c r="E52" s="29">
        <f t="shared" si="6"/>
        <v>-0.38999999999999346</v>
      </c>
      <c r="F52" s="27" t="s">
        <v>32</v>
      </c>
      <c r="G52" s="29" t="s">
        <v>69</v>
      </c>
      <c r="H52" s="29">
        <v>62.09</v>
      </c>
      <c r="I52" s="29">
        <v>62.48</v>
      </c>
      <c r="J52" s="26">
        <v>61.64</v>
      </c>
      <c r="K52" s="29">
        <v>62.48</v>
      </c>
      <c r="L52" s="29">
        <f t="shared" si="0"/>
        <v>-52.343372523754965</v>
      </c>
      <c r="M52" s="29">
        <f t="shared" si="1"/>
        <v>-104.68674504750993</v>
      </c>
      <c r="N52" s="29">
        <f t="shared" si="2"/>
        <v>-157.0301175712649</v>
      </c>
      <c r="O52" s="29">
        <f t="shared" si="3"/>
        <v>-209.37349009501986</v>
      </c>
      <c r="P52" s="33">
        <f t="shared" si="4"/>
        <v>134.21377570193806</v>
      </c>
      <c r="Q52" s="27">
        <v>6</v>
      </c>
      <c r="AG52" s="3">
        <f t="shared" si="5"/>
        <v>-0.38999999999999346</v>
      </c>
    </row>
    <row r="53" spans="1:33" x14ac:dyDescent="0.45">
      <c r="A53" s="28">
        <v>42811</v>
      </c>
      <c r="B53" s="27" t="s">
        <v>218</v>
      </c>
      <c r="C53" s="27" t="s">
        <v>73</v>
      </c>
      <c r="D53" s="27"/>
      <c r="E53" s="29">
        <f t="shared" ref="E53" si="68">IF(G53="Y",AG53,"")</f>
        <v>-0.10999999999999943</v>
      </c>
      <c r="F53" s="27" t="s">
        <v>32</v>
      </c>
      <c r="G53" s="29" t="s">
        <v>69</v>
      </c>
      <c r="H53" s="29">
        <v>45.55</v>
      </c>
      <c r="I53" s="29">
        <v>46.1</v>
      </c>
      <c r="J53" s="26">
        <v>44.93</v>
      </c>
      <c r="K53" s="29">
        <v>45.66</v>
      </c>
      <c r="L53" s="29">
        <f t="shared" ref="L53" si="69">IF(G53="Y", (P53*E53),(""))</f>
        <v>-20.124405415294447</v>
      </c>
      <c r="M53" s="29">
        <f t="shared" ref="M53" si="70">IF(G53="Y", (L53*2),(""))</f>
        <v>-40.248810830588894</v>
      </c>
      <c r="N53" s="29">
        <f t="shared" ref="N53" si="71">IF(G53="Y", (L53*3),(""))</f>
        <v>-60.373216245883341</v>
      </c>
      <c r="O53" s="29">
        <f t="shared" ref="O53" si="72">IF(G53="Y", (L53*4),(""))</f>
        <v>-80.497621661177789</v>
      </c>
      <c r="P53" s="33">
        <f t="shared" ref="P53" si="73">IF(Q53&gt;0,((AcctSize/Q53)/H53),(""))</f>
        <v>182.94914013904136</v>
      </c>
      <c r="Q53" s="27">
        <v>6</v>
      </c>
      <c r="T53" s="72" t="s">
        <v>41</v>
      </c>
      <c r="U53" s="72"/>
      <c r="V53" s="72"/>
      <c r="AG53" s="3">
        <f t="shared" si="5"/>
        <v>-0.10999999999999943</v>
      </c>
    </row>
    <row r="54" spans="1:33" x14ac:dyDescent="0.45">
      <c r="A54" s="28">
        <v>42811</v>
      </c>
      <c r="B54" s="27" t="s">
        <v>219</v>
      </c>
      <c r="C54" s="27" t="s">
        <v>73</v>
      </c>
      <c r="D54" s="27"/>
      <c r="E54" s="29">
        <f t="shared" si="6"/>
        <v>0.24000000000000199</v>
      </c>
      <c r="F54" s="27" t="s">
        <v>32</v>
      </c>
      <c r="G54" s="29" t="s">
        <v>69</v>
      </c>
      <c r="H54" s="29">
        <v>44.18</v>
      </c>
      <c r="I54" s="29">
        <v>44.53</v>
      </c>
      <c r="J54" s="26">
        <v>43.71</v>
      </c>
      <c r="K54" s="29">
        <v>43.94</v>
      </c>
      <c r="L54" s="29">
        <f t="shared" si="0"/>
        <v>45.269352648257509</v>
      </c>
      <c r="M54" s="29">
        <f t="shared" si="1"/>
        <v>90.538705296515019</v>
      </c>
      <c r="N54" s="29">
        <f t="shared" si="2"/>
        <v>135.80805794477254</v>
      </c>
      <c r="O54" s="29">
        <f t="shared" si="3"/>
        <v>181.07741059303004</v>
      </c>
      <c r="P54" s="33">
        <f t="shared" si="4"/>
        <v>188.62230270107139</v>
      </c>
      <c r="Q54" s="27">
        <v>6</v>
      </c>
      <c r="T54" s="73" t="s">
        <v>42</v>
      </c>
      <c r="U54" s="73"/>
      <c r="V54" s="73"/>
      <c r="AG54" s="3">
        <f t="shared" si="5"/>
        <v>0.24000000000000199</v>
      </c>
    </row>
    <row r="55" spans="1:33" x14ac:dyDescent="0.45">
      <c r="A55" s="28">
        <v>42811</v>
      </c>
      <c r="B55" s="27" t="s">
        <v>96</v>
      </c>
      <c r="C55" s="27" t="s">
        <v>73</v>
      </c>
      <c r="D55" s="27"/>
      <c r="E55" s="29">
        <f t="shared" ref="E55" si="74">IF(G55="Y",AG55,"")</f>
        <v>7.0000000000000284E-2</v>
      </c>
      <c r="F55" s="27" t="s">
        <v>32</v>
      </c>
      <c r="G55" s="29" t="s">
        <v>69</v>
      </c>
      <c r="H55" s="29">
        <v>62.09</v>
      </c>
      <c r="I55" s="29">
        <v>62.48</v>
      </c>
      <c r="J55" s="26">
        <v>61.64</v>
      </c>
      <c r="K55" s="29">
        <v>62.02</v>
      </c>
      <c r="L55" s="29">
        <f t="shared" ref="L55" si="75">IF(G55="Y", (P55*E55),(""))</f>
        <v>9.3949642991357027</v>
      </c>
      <c r="M55" s="29">
        <f t="shared" ref="M55" si="76">IF(G55="Y", (L55*2),(""))</f>
        <v>18.789928598271405</v>
      </c>
      <c r="N55" s="29">
        <f t="shared" ref="N55" si="77">IF(G55="Y", (L55*3),(""))</f>
        <v>28.18489289740711</v>
      </c>
      <c r="O55" s="29">
        <f t="shared" ref="O55" si="78">IF(G55="Y", (L55*4),(""))</f>
        <v>37.579857196542811</v>
      </c>
      <c r="P55" s="33">
        <f t="shared" ref="P55" si="79">IF(Q55&gt;0,((AcctSize/Q55)/H55),(""))</f>
        <v>134.21377570193806</v>
      </c>
      <c r="Q55" s="27">
        <v>6</v>
      </c>
      <c r="T55" s="12" t="s">
        <v>43</v>
      </c>
      <c r="U55" s="27"/>
      <c r="V55" s="14">
        <f>SUM(L3:L38)</f>
        <v>646.59309601953441</v>
      </c>
      <c r="AG55" s="3">
        <f t="shared" si="5"/>
        <v>7.0000000000000284E-2</v>
      </c>
    </row>
    <row r="56" spans="1:33" x14ac:dyDescent="0.45">
      <c r="A56" s="28">
        <v>42814</v>
      </c>
      <c r="B56" s="27" t="s">
        <v>220</v>
      </c>
      <c r="C56" s="27" t="s">
        <v>33</v>
      </c>
      <c r="D56" s="27"/>
      <c r="E56" s="29">
        <f t="shared" si="6"/>
        <v>0.39999999999999858</v>
      </c>
      <c r="F56" s="27" t="s">
        <v>32</v>
      </c>
      <c r="G56" s="29" t="s">
        <v>69</v>
      </c>
      <c r="H56" s="29">
        <v>38.94</v>
      </c>
      <c r="I56" s="29">
        <v>39.18</v>
      </c>
      <c r="J56" s="26">
        <v>38.54</v>
      </c>
      <c r="K56" s="29">
        <v>38.54</v>
      </c>
      <c r="L56" s="29">
        <f t="shared" si="0"/>
        <v>102.72213662044135</v>
      </c>
      <c r="M56" s="29">
        <f t="shared" si="1"/>
        <v>205.44427324088269</v>
      </c>
      <c r="N56" s="29">
        <f t="shared" si="2"/>
        <v>308.16640986132404</v>
      </c>
      <c r="O56" s="29">
        <f t="shared" si="3"/>
        <v>410.88854648176539</v>
      </c>
      <c r="P56" s="33">
        <f t="shared" si="4"/>
        <v>256.80534155110428</v>
      </c>
      <c r="Q56" s="27">
        <v>5</v>
      </c>
      <c r="T56" s="12" t="s">
        <v>44</v>
      </c>
      <c r="U56" s="27"/>
      <c r="V56" s="4">
        <f>V55*2</f>
        <v>1293.1861920390688</v>
      </c>
      <c r="AG56" s="3">
        <f t="shared" si="5"/>
        <v>0.39999999999999858</v>
      </c>
    </row>
    <row r="57" spans="1:33" x14ac:dyDescent="0.45">
      <c r="A57" s="28">
        <v>42814</v>
      </c>
      <c r="B57" s="29" t="s">
        <v>221</v>
      </c>
      <c r="C57" s="27" t="s">
        <v>73</v>
      </c>
      <c r="D57" s="27"/>
      <c r="E57" s="29">
        <f t="shared" si="6"/>
        <v>0.22999999999998977</v>
      </c>
      <c r="F57" s="27" t="s">
        <v>32</v>
      </c>
      <c r="G57" s="29" t="s">
        <v>69</v>
      </c>
      <c r="H57" s="29">
        <v>112.66</v>
      </c>
      <c r="I57" s="29">
        <v>113</v>
      </c>
      <c r="J57" s="26">
        <v>112.19</v>
      </c>
      <c r="K57" s="29">
        <v>112.43</v>
      </c>
      <c r="L57" s="29">
        <f t="shared" si="0"/>
        <v>20.415409195809495</v>
      </c>
      <c r="M57" s="29">
        <f t="shared" si="1"/>
        <v>40.83081839161899</v>
      </c>
      <c r="N57" s="29">
        <f t="shared" si="2"/>
        <v>61.246227587428486</v>
      </c>
      <c r="O57" s="29">
        <f t="shared" si="3"/>
        <v>81.661636783237981</v>
      </c>
      <c r="P57" s="33">
        <f t="shared" si="4"/>
        <v>88.76264867743653</v>
      </c>
      <c r="Q57" s="27">
        <v>5</v>
      </c>
      <c r="T57" s="12" t="s">
        <v>45</v>
      </c>
      <c r="U57" s="27"/>
      <c r="V57" s="4">
        <f>V55*3</f>
        <v>1939.7792880586032</v>
      </c>
      <c r="AG57" s="3">
        <f t="shared" si="5"/>
        <v>0.22999999999998977</v>
      </c>
    </row>
    <row r="58" spans="1:33" x14ac:dyDescent="0.45">
      <c r="A58" s="28">
        <v>42814</v>
      </c>
      <c r="B58" s="27" t="s">
        <v>222</v>
      </c>
      <c r="C58" s="27" t="s">
        <v>73</v>
      </c>
      <c r="D58" s="27"/>
      <c r="E58" s="29" t="str">
        <f t="shared" si="6"/>
        <v/>
      </c>
      <c r="F58" s="27" t="s">
        <v>32</v>
      </c>
      <c r="G58" s="29" t="s">
        <v>34</v>
      </c>
      <c r="H58" s="29">
        <v>52.11</v>
      </c>
      <c r="I58" s="29">
        <v>52.54</v>
      </c>
      <c r="J58" s="26">
        <v>51.61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4"/>
        <v>191.90174630589138</v>
      </c>
      <c r="Q58" s="27">
        <v>5</v>
      </c>
      <c r="T58" s="12" t="s">
        <v>46</v>
      </c>
      <c r="U58" s="27"/>
      <c r="V58" s="4">
        <f>V55*4</f>
        <v>2586.3723840781377</v>
      </c>
      <c r="AG58" s="3">
        <f t="shared" si="5"/>
        <v>52.11</v>
      </c>
    </row>
    <row r="59" spans="1:33" x14ac:dyDescent="0.45">
      <c r="A59" s="28">
        <v>42814</v>
      </c>
      <c r="B59" s="27" t="s">
        <v>223</v>
      </c>
      <c r="C59" s="27" t="s">
        <v>79</v>
      </c>
      <c r="D59" s="27"/>
      <c r="E59" s="29" t="str">
        <f t="shared" si="6"/>
        <v/>
      </c>
      <c r="F59" s="27" t="s">
        <v>32</v>
      </c>
      <c r="G59" s="29" t="s">
        <v>34</v>
      </c>
      <c r="H59" s="29">
        <v>83.51</v>
      </c>
      <c r="I59" s="29">
        <v>84.01</v>
      </c>
      <c r="J59" s="26">
        <v>82.89</v>
      </c>
      <c r="K59" s="29"/>
      <c r="L59" s="29" t="str">
        <f t="shared" si="0"/>
        <v/>
      </c>
      <c r="M59" s="29" t="str">
        <f t="shared" si="1"/>
        <v/>
      </c>
      <c r="N59" s="29" t="str">
        <f t="shared" si="2"/>
        <v/>
      </c>
      <c r="O59" s="29" t="str">
        <f t="shared" si="3"/>
        <v/>
      </c>
      <c r="P59" s="33">
        <f t="shared" si="4"/>
        <v>119.74613818704346</v>
      </c>
      <c r="Q59" s="27">
        <v>5</v>
      </c>
      <c r="T59" s="27"/>
      <c r="U59" s="27"/>
      <c r="V59" s="27"/>
      <c r="AG59" s="3">
        <f t="shared" si="5"/>
        <v>83.51</v>
      </c>
    </row>
    <row r="60" spans="1:33" x14ac:dyDescent="0.45">
      <c r="A60" s="28">
        <v>42814</v>
      </c>
      <c r="B60" s="27" t="s">
        <v>224</v>
      </c>
      <c r="C60" s="27" t="s">
        <v>73</v>
      </c>
      <c r="D60" s="27"/>
      <c r="E60" s="29">
        <f t="shared" si="6"/>
        <v>0.57999999999999829</v>
      </c>
      <c r="F60" s="27" t="s">
        <v>32</v>
      </c>
      <c r="G60" s="29" t="s">
        <v>69</v>
      </c>
      <c r="H60" s="29">
        <v>66.88</v>
      </c>
      <c r="I60" s="29">
        <v>67.2</v>
      </c>
      <c r="J60" s="26">
        <v>66.3</v>
      </c>
      <c r="K60" s="29">
        <v>66.3</v>
      </c>
      <c r="L60" s="29">
        <f t="shared" si="0"/>
        <v>86.722488038277262</v>
      </c>
      <c r="M60" s="29">
        <f t="shared" si="1"/>
        <v>173.44497607655452</v>
      </c>
      <c r="N60" s="29">
        <f t="shared" si="2"/>
        <v>260.16746411483177</v>
      </c>
      <c r="O60" s="29">
        <f t="shared" si="3"/>
        <v>346.88995215310905</v>
      </c>
      <c r="P60" s="33">
        <f t="shared" si="4"/>
        <v>149.52153110047848</v>
      </c>
      <c r="Q60" s="27">
        <v>5</v>
      </c>
      <c r="T60" s="27"/>
      <c r="U60" s="27"/>
      <c r="V60" s="27"/>
      <c r="AG60" s="3">
        <f t="shared" si="5"/>
        <v>0.57999999999999829</v>
      </c>
    </row>
    <row r="61" spans="1:33" x14ac:dyDescent="0.45">
      <c r="A61" s="28">
        <v>42815</v>
      </c>
      <c r="B61" s="27" t="s">
        <v>75</v>
      </c>
      <c r="C61" s="27" t="s">
        <v>73</v>
      </c>
      <c r="D61" s="27"/>
      <c r="E61" s="29">
        <f t="shared" ref="E61" si="80">IF(G61="Y",AG61,"")</f>
        <v>0.60000000000000142</v>
      </c>
      <c r="F61" s="27" t="s">
        <v>32</v>
      </c>
      <c r="G61" s="29" t="s">
        <v>69</v>
      </c>
      <c r="H61" s="29">
        <v>57.03</v>
      </c>
      <c r="I61" s="29">
        <v>57.42</v>
      </c>
      <c r="J61" s="26">
        <v>56.43</v>
      </c>
      <c r="K61" s="29">
        <v>56.43</v>
      </c>
      <c r="L61" s="29">
        <f t="shared" ref="L61" si="81">IF(G61="Y", (P61*E61),(""))</f>
        <v>131.50973172014761</v>
      </c>
      <c r="M61" s="29">
        <f t="shared" ref="M61" si="82">IF(G61="Y", (L61*2),(""))</f>
        <v>263.01946344029523</v>
      </c>
      <c r="N61" s="29">
        <f t="shared" ref="N61" si="83">IF(G61="Y", (L61*3),(""))</f>
        <v>394.52919516044284</v>
      </c>
      <c r="O61" s="29">
        <f t="shared" ref="O61" si="84">IF(G61="Y", (L61*4),(""))</f>
        <v>526.03892688059045</v>
      </c>
      <c r="P61" s="33">
        <f t="shared" ref="P61" si="85">IF(Q61&gt;0,((AcctSize/Q61)/H61),(""))</f>
        <v>219.18288620024549</v>
      </c>
      <c r="Q61" s="27">
        <v>4</v>
      </c>
      <c r="T61" s="27"/>
      <c r="U61" s="27"/>
      <c r="V61" s="27"/>
      <c r="AG61" s="3">
        <f t="shared" si="5"/>
        <v>0.60000000000000142</v>
      </c>
    </row>
    <row r="62" spans="1:33" x14ac:dyDescent="0.45">
      <c r="A62" s="28">
        <v>42815</v>
      </c>
      <c r="B62" s="27" t="s">
        <v>218</v>
      </c>
      <c r="C62" s="27" t="s">
        <v>79</v>
      </c>
      <c r="D62" s="27"/>
      <c r="E62" s="29">
        <f t="shared" si="6"/>
        <v>0.23000000000000398</v>
      </c>
      <c r="F62" s="27" t="s">
        <v>32</v>
      </c>
      <c r="G62" s="29" t="s">
        <v>69</v>
      </c>
      <c r="H62" s="29">
        <v>45.06</v>
      </c>
      <c r="I62" s="29">
        <v>45.36</v>
      </c>
      <c r="J62" s="26">
        <v>44.63</v>
      </c>
      <c r="K62" s="29">
        <v>44.83</v>
      </c>
      <c r="L62" s="29">
        <f t="shared" si="0"/>
        <v>63.803817132713043</v>
      </c>
      <c r="M62" s="29">
        <f t="shared" si="1"/>
        <v>127.60763426542609</v>
      </c>
      <c r="N62" s="29">
        <f t="shared" si="2"/>
        <v>191.41145139813912</v>
      </c>
      <c r="O62" s="29">
        <f t="shared" si="3"/>
        <v>255.21526853085217</v>
      </c>
      <c r="P62" s="33">
        <f t="shared" si="4"/>
        <v>277.40790057700843</v>
      </c>
      <c r="Q62" s="27">
        <v>4</v>
      </c>
      <c r="T62" s="74" t="s">
        <v>41</v>
      </c>
      <c r="U62" s="74"/>
      <c r="V62" s="74"/>
      <c r="AG62" s="3">
        <f t="shared" si="5"/>
        <v>0.23000000000000398</v>
      </c>
    </row>
    <row r="63" spans="1:33" x14ac:dyDescent="0.45">
      <c r="A63" s="28">
        <v>42815</v>
      </c>
      <c r="B63" s="27" t="s">
        <v>225</v>
      </c>
      <c r="C63" s="27" t="s">
        <v>73</v>
      </c>
      <c r="D63" s="27"/>
      <c r="E63" s="29">
        <f t="shared" si="6"/>
        <v>-0.23999999999999844</v>
      </c>
      <c r="F63" s="27" t="s">
        <v>32</v>
      </c>
      <c r="G63" s="29" t="s">
        <v>69</v>
      </c>
      <c r="H63" s="29">
        <v>31.91</v>
      </c>
      <c r="I63" s="29">
        <v>32.15</v>
      </c>
      <c r="J63" s="26">
        <v>31.55</v>
      </c>
      <c r="K63" s="29">
        <v>32.15</v>
      </c>
      <c r="L63" s="29">
        <f t="shared" si="0"/>
        <v>-94.014415543716083</v>
      </c>
      <c r="M63" s="29">
        <f t="shared" si="1"/>
        <v>-188.02883108743217</v>
      </c>
      <c r="N63" s="29">
        <f t="shared" si="2"/>
        <v>-282.04324663114824</v>
      </c>
      <c r="O63" s="29">
        <f t="shared" si="3"/>
        <v>-376.05766217486433</v>
      </c>
      <c r="P63" s="33">
        <f t="shared" si="4"/>
        <v>391.72673143215292</v>
      </c>
      <c r="Q63" s="27">
        <v>4</v>
      </c>
      <c r="T63" s="75" t="s">
        <v>47</v>
      </c>
      <c r="U63" s="75"/>
      <c r="V63" s="75"/>
      <c r="AG63" s="3">
        <f t="shared" si="5"/>
        <v>-0.23999999999999844</v>
      </c>
    </row>
    <row r="64" spans="1:33" x14ac:dyDescent="0.45">
      <c r="A64" s="28">
        <v>42815</v>
      </c>
      <c r="B64" s="27" t="s">
        <v>226</v>
      </c>
      <c r="C64" s="27" t="s">
        <v>33</v>
      </c>
      <c r="D64" s="27"/>
      <c r="E64" s="29">
        <f t="shared" si="6"/>
        <v>0.48000000000000398</v>
      </c>
      <c r="F64" s="27" t="s">
        <v>32</v>
      </c>
      <c r="G64" s="29" t="s">
        <v>69</v>
      </c>
      <c r="H64" s="29">
        <v>34.090000000000003</v>
      </c>
      <c r="I64" s="29">
        <v>34.36</v>
      </c>
      <c r="J64" s="26">
        <v>33.61</v>
      </c>
      <c r="K64" s="29">
        <v>33.61</v>
      </c>
      <c r="L64" s="29">
        <f t="shared" si="0"/>
        <v>176.00469345849368</v>
      </c>
      <c r="M64" s="29">
        <f t="shared" si="1"/>
        <v>352.00938691698735</v>
      </c>
      <c r="N64" s="29">
        <f t="shared" si="2"/>
        <v>528.01408037548106</v>
      </c>
      <c r="O64" s="29">
        <f t="shared" si="3"/>
        <v>704.01877383397471</v>
      </c>
      <c r="P64" s="33">
        <f t="shared" si="4"/>
        <v>366.67644470519213</v>
      </c>
      <c r="Q64" s="27">
        <v>4</v>
      </c>
      <c r="T64" s="12" t="s">
        <v>43</v>
      </c>
      <c r="U64" s="27"/>
      <c r="V64" s="14">
        <f>V55*2</f>
        <v>1293.1861920390688</v>
      </c>
      <c r="AG64" s="3">
        <f t="shared" si="5"/>
        <v>0.48000000000000398</v>
      </c>
    </row>
    <row r="65" spans="1:33" x14ac:dyDescent="0.45">
      <c r="A65" s="28">
        <v>42816</v>
      </c>
      <c r="B65" s="27" t="s">
        <v>127</v>
      </c>
      <c r="C65" s="27" t="s">
        <v>33</v>
      </c>
      <c r="D65" s="27"/>
      <c r="E65" s="29">
        <f t="shared" si="6"/>
        <v>0.26999999999999602</v>
      </c>
      <c r="F65" s="27" t="s">
        <v>32</v>
      </c>
      <c r="G65" s="29" t="s">
        <v>69</v>
      </c>
      <c r="H65" s="29">
        <v>65.88</v>
      </c>
      <c r="I65" s="29">
        <v>66.319999999999993</v>
      </c>
      <c r="J65" s="26">
        <v>65.34</v>
      </c>
      <c r="K65" s="29">
        <v>65.61</v>
      </c>
      <c r="L65" s="29">
        <f t="shared" si="0"/>
        <v>102.45901639344112</v>
      </c>
      <c r="M65" s="29">
        <f t="shared" si="1"/>
        <v>204.91803278688224</v>
      </c>
      <c r="N65" s="29">
        <f t="shared" si="2"/>
        <v>307.37704918032335</v>
      </c>
      <c r="O65" s="29">
        <f t="shared" si="3"/>
        <v>409.83606557376447</v>
      </c>
      <c r="P65" s="33">
        <f t="shared" si="4"/>
        <v>379.47783849423195</v>
      </c>
      <c r="Q65" s="27">
        <v>2</v>
      </c>
      <c r="T65" s="12" t="s">
        <v>44</v>
      </c>
      <c r="U65" s="27"/>
      <c r="V65" s="4">
        <f>V56*2</f>
        <v>2586.3723840781377</v>
      </c>
      <c r="AG65" s="3">
        <f t="shared" si="5"/>
        <v>0.26999999999999602</v>
      </c>
    </row>
    <row r="66" spans="1:33" x14ac:dyDescent="0.45">
      <c r="A66" s="28">
        <v>42816</v>
      </c>
      <c r="B66" s="27" t="s">
        <v>227</v>
      </c>
      <c r="C66" s="27" t="s">
        <v>73</v>
      </c>
      <c r="D66" s="27"/>
      <c r="E66" s="29">
        <f t="shared" si="6"/>
        <v>-0.3399999999999892</v>
      </c>
      <c r="F66" s="27" t="s">
        <v>32</v>
      </c>
      <c r="G66" s="29" t="s">
        <v>69</v>
      </c>
      <c r="H66" s="29">
        <v>86.29</v>
      </c>
      <c r="I66" s="29">
        <v>86.63</v>
      </c>
      <c r="J66" s="26">
        <v>85.85</v>
      </c>
      <c r="K66" s="29">
        <v>86.63</v>
      </c>
      <c r="L66" s="29">
        <f t="shared" si="0"/>
        <v>-98.505041140337582</v>
      </c>
      <c r="M66" s="29">
        <f t="shared" si="1"/>
        <v>-197.01008228067516</v>
      </c>
      <c r="N66" s="29">
        <f t="shared" si="2"/>
        <v>-295.51512342101273</v>
      </c>
      <c r="O66" s="29">
        <f t="shared" si="3"/>
        <v>-394.02016456135033</v>
      </c>
      <c r="P66" s="33">
        <f t="shared" si="4"/>
        <v>289.72070923629622</v>
      </c>
      <c r="Q66" s="27">
        <v>2</v>
      </c>
      <c r="T66" s="12" t="s">
        <v>45</v>
      </c>
      <c r="U66" s="27"/>
      <c r="V66" s="4">
        <f>V57*2</f>
        <v>3879.5585761172065</v>
      </c>
      <c r="AG66" s="3">
        <f t="shared" si="5"/>
        <v>-0.3399999999999892</v>
      </c>
    </row>
    <row r="67" spans="1:33" x14ac:dyDescent="0.45">
      <c r="A67" s="28">
        <v>42817</v>
      </c>
      <c r="B67" s="27" t="s">
        <v>228</v>
      </c>
      <c r="C67" s="27" t="s">
        <v>88</v>
      </c>
      <c r="D67" s="27"/>
      <c r="E67" s="29" t="str">
        <f t="shared" ref="E67" si="86">IF(G67="Y",AG67,"")</f>
        <v/>
      </c>
      <c r="F67" s="27" t="s">
        <v>32</v>
      </c>
      <c r="G67" s="29" t="s">
        <v>34</v>
      </c>
      <c r="H67" s="29">
        <v>47.9</v>
      </c>
      <c r="I67" s="29">
        <v>48.32</v>
      </c>
      <c r="J67" s="26">
        <v>47.37</v>
      </c>
      <c r="K67" s="29"/>
      <c r="L67" s="29" t="str">
        <f t="shared" ref="L67" si="87">IF(G67="Y", (P67*E67),(""))</f>
        <v/>
      </c>
      <c r="M67" s="29" t="str">
        <f t="shared" ref="M67" si="88">IF(G67="Y", (L67*2),(""))</f>
        <v/>
      </c>
      <c r="N67" s="29" t="str">
        <f t="shared" ref="N67" si="89">IF(G67="Y", (L67*3),(""))</f>
        <v/>
      </c>
      <c r="O67" s="29" t="str">
        <f t="shared" ref="O67" si="90">IF(G67="Y", (L67*4),(""))</f>
        <v/>
      </c>
      <c r="P67" s="33">
        <f t="shared" ref="P67" si="91">IF(Q67&gt;0,((AcctSize/Q67)/H67),(""))</f>
        <v>347.94711203897009</v>
      </c>
      <c r="Q67" s="27">
        <v>3</v>
      </c>
      <c r="T67" s="12" t="s">
        <v>46</v>
      </c>
      <c r="U67" s="27"/>
      <c r="V67" s="4">
        <f>V58*2</f>
        <v>5172.7447681562753</v>
      </c>
      <c r="AG67" s="3">
        <f t="shared" si="5"/>
        <v>47.9</v>
      </c>
    </row>
    <row r="68" spans="1:33" x14ac:dyDescent="0.45">
      <c r="A68" s="28">
        <v>42817</v>
      </c>
      <c r="B68" s="27" t="s">
        <v>135</v>
      </c>
      <c r="C68" s="27" t="s">
        <v>73</v>
      </c>
      <c r="D68" s="27"/>
      <c r="E68" s="29">
        <f t="shared" si="6"/>
        <v>-0.29999999999999716</v>
      </c>
      <c r="F68" s="27" t="s">
        <v>32</v>
      </c>
      <c r="G68" s="29" t="s">
        <v>69</v>
      </c>
      <c r="H68" s="29">
        <v>82.48</v>
      </c>
      <c r="I68" s="29">
        <v>82.78</v>
      </c>
      <c r="J68" s="26">
        <v>82.08</v>
      </c>
      <c r="K68" s="29">
        <v>82.78</v>
      </c>
      <c r="L68" s="29">
        <f t="shared" ref="L68:L130" si="92">IF(G68="Y", (P68*E68),(""))</f>
        <v>-60.620756547041132</v>
      </c>
      <c r="M68" s="29">
        <f t="shared" ref="M68:M130" si="93">IF(G68="Y", (L68*2),(""))</f>
        <v>-121.24151309408226</v>
      </c>
      <c r="N68" s="29">
        <f t="shared" ref="N68:N130" si="94">IF(G68="Y", (L68*3),(""))</f>
        <v>-181.86226964112339</v>
      </c>
      <c r="O68" s="29">
        <f t="shared" ref="O68:O130" si="95">IF(G68="Y", (L68*4),(""))</f>
        <v>-242.48302618816453</v>
      </c>
      <c r="P68" s="33">
        <f t="shared" ref="P68:P130" si="96">IF(Q68&gt;0,((AcctSize/Q68)/H68),(""))</f>
        <v>202.06918849013903</v>
      </c>
      <c r="Q68" s="27">
        <v>3</v>
      </c>
      <c r="AG68" s="3">
        <f t="shared" ref="AG68:AG114" si="97">IF(F68="L",(K68-H68),(H68-K68))</f>
        <v>-0.29999999999999716</v>
      </c>
    </row>
    <row r="69" spans="1:33" x14ac:dyDescent="0.45">
      <c r="A69" s="28">
        <v>42817</v>
      </c>
      <c r="B69" s="27" t="s">
        <v>229</v>
      </c>
      <c r="C69" s="27" t="s">
        <v>98</v>
      </c>
      <c r="D69" s="27"/>
      <c r="E69" s="29">
        <f t="shared" ref="E69:E132" si="98">IF(G69="Y",AG69,"")</f>
        <v>0.60999999999999943</v>
      </c>
      <c r="F69" s="27" t="s">
        <v>61</v>
      </c>
      <c r="G69" s="29" t="s">
        <v>69</v>
      </c>
      <c r="H69" s="29">
        <v>62.78</v>
      </c>
      <c r="I69" s="29">
        <v>62.24</v>
      </c>
      <c r="J69" s="26">
        <v>63.39</v>
      </c>
      <c r="K69" s="29">
        <v>63.39</v>
      </c>
      <c r="L69" s="29">
        <f t="shared" si="92"/>
        <v>161.94117022406274</v>
      </c>
      <c r="M69" s="29">
        <f t="shared" si="93"/>
        <v>323.88234044812549</v>
      </c>
      <c r="N69" s="29">
        <f t="shared" si="94"/>
        <v>485.82351067218826</v>
      </c>
      <c r="O69" s="29">
        <f t="shared" si="95"/>
        <v>647.76468089625098</v>
      </c>
      <c r="P69" s="33">
        <f t="shared" si="96"/>
        <v>265.47732823616866</v>
      </c>
      <c r="Q69" s="27">
        <v>3</v>
      </c>
      <c r="AG69" s="3">
        <f t="shared" si="97"/>
        <v>0.60999999999999943</v>
      </c>
    </row>
    <row r="70" spans="1:33" x14ac:dyDescent="0.45">
      <c r="A70" s="28">
        <v>42818</v>
      </c>
      <c r="B70" s="27" t="s">
        <v>154</v>
      </c>
      <c r="C70" s="27" t="s">
        <v>139</v>
      </c>
      <c r="D70" s="27"/>
      <c r="E70" s="29">
        <f t="shared" si="98"/>
        <v>-8.9999999999996305E-2</v>
      </c>
      <c r="F70" s="27" t="s">
        <v>32</v>
      </c>
      <c r="G70" s="29" t="s">
        <v>69</v>
      </c>
      <c r="H70" s="29">
        <v>48.09</v>
      </c>
      <c r="I70" s="29">
        <v>48.57</v>
      </c>
      <c r="J70" s="26">
        <v>47.53</v>
      </c>
      <c r="K70" s="29">
        <v>48.18</v>
      </c>
      <c r="L70" s="29">
        <f t="shared" si="92"/>
        <v>-18.714909544603096</v>
      </c>
      <c r="M70" s="29">
        <f t="shared" si="93"/>
        <v>-37.429819089206191</v>
      </c>
      <c r="N70" s="29">
        <f t="shared" si="94"/>
        <v>-56.144728633809287</v>
      </c>
      <c r="O70" s="29">
        <f t="shared" si="95"/>
        <v>-74.859638178412382</v>
      </c>
      <c r="P70" s="33">
        <f t="shared" si="96"/>
        <v>207.94343938448739</v>
      </c>
      <c r="Q70" s="27">
        <v>5</v>
      </c>
      <c r="AG70" s="3">
        <f t="shared" si="97"/>
        <v>-8.9999999999996305E-2</v>
      </c>
    </row>
    <row r="71" spans="1:33" x14ac:dyDescent="0.45">
      <c r="A71" s="28">
        <v>42818</v>
      </c>
      <c r="B71" s="27" t="s">
        <v>230</v>
      </c>
      <c r="C71" s="27" t="s">
        <v>139</v>
      </c>
      <c r="D71" s="27"/>
      <c r="E71" s="29" t="str">
        <f t="shared" si="98"/>
        <v/>
      </c>
      <c r="F71" s="27" t="s">
        <v>32</v>
      </c>
      <c r="G71" s="29" t="s">
        <v>34</v>
      </c>
      <c r="H71" s="29">
        <v>52.14</v>
      </c>
      <c r="I71" s="29">
        <v>52.52</v>
      </c>
      <c r="J71" s="26">
        <v>51.44</v>
      </c>
      <c r="K71" s="29"/>
      <c r="L71" s="29" t="str">
        <f t="shared" si="92"/>
        <v/>
      </c>
      <c r="M71" s="29" t="str">
        <f t="shared" si="93"/>
        <v/>
      </c>
      <c r="N71" s="29" t="str">
        <f t="shared" si="94"/>
        <v/>
      </c>
      <c r="O71" s="29" t="str">
        <f t="shared" si="95"/>
        <v/>
      </c>
      <c r="P71" s="33">
        <f t="shared" si="96"/>
        <v>191.79133103183736</v>
      </c>
      <c r="Q71" s="27">
        <v>5</v>
      </c>
      <c r="AG71" s="3">
        <f t="shared" si="97"/>
        <v>52.14</v>
      </c>
    </row>
    <row r="72" spans="1:33" x14ac:dyDescent="0.45">
      <c r="A72" s="28">
        <v>42818</v>
      </c>
      <c r="B72" s="27" t="s">
        <v>231</v>
      </c>
      <c r="C72" s="27" t="s">
        <v>73</v>
      </c>
      <c r="D72" s="27"/>
      <c r="E72" s="29">
        <f t="shared" si="98"/>
        <v>0.28000000000000114</v>
      </c>
      <c r="F72" s="27" t="s">
        <v>32</v>
      </c>
      <c r="G72" s="29" t="s">
        <v>69</v>
      </c>
      <c r="H72" s="29">
        <v>36.65</v>
      </c>
      <c r="I72" s="29">
        <v>37.11</v>
      </c>
      <c r="J72" s="26">
        <v>36.090000000000003</v>
      </c>
      <c r="K72" s="29">
        <v>36.369999999999997</v>
      </c>
      <c r="L72" s="29">
        <f t="shared" si="92"/>
        <v>76.398362892224043</v>
      </c>
      <c r="M72" s="29">
        <f t="shared" si="93"/>
        <v>152.79672578444809</v>
      </c>
      <c r="N72" s="29">
        <f t="shared" si="94"/>
        <v>229.19508867667213</v>
      </c>
      <c r="O72" s="29">
        <f t="shared" si="95"/>
        <v>305.59345156889617</v>
      </c>
      <c r="P72" s="33">
        <f t="shared" si="96"/>
        <v>272.85129604365619</v>
      </c>
      <c r="Q72" s="27">
        <v>5</v>
      </c>
      <c r="AG72" s="3">
        <f t="shared" si="97"/>
        <v>0.28000000000000114</v>
      </c>
    </row>
    <row r="73" spans="1:33" x14ac:dyDescent="0.45">
      <c r="A73" s="28">
        <v>42818</v>
      </c>
      <c r="B73" s="27" t="s">
        <v>232</v>
      </c>
      <c r="C73" s="27" t="s">
        <v>73</v>
      </c>
      <c r="D73" s="27"/>
      <c r="E73" s="29" t="str">
        <f t="shared" si="98"/>
        <v/>
      </c>
      <c r="F73" s="27" t="s">
        <v>32</v>
      </c>
      <c r="G73" s="29" t="s">
        <v>34</v>
      </c>
      <c r="H73" s="29">
        <v>46.36</v>
      </c>
      <c r="I73" s="29">
        <v>46.75</v>
      </c>
      <c r="J73" s="26">
        <v>45.81</v>
      </c>
      <c r="K73" s="29"/>
      <c r="L73" s="29" t="str">
        <f t="shared" si="92"/>
        <v/>
      </c>
      <c r="M73" s="29" t="str">
        <f t="shared" si="93"/>
        <v/>
      </c>
      <c r="N73" s="29" t="str">
        <f t="shared" si="94"/>
        <v/>
      </c>
      <c r="O73" s="29" t="str">
        <f t="shared" si="95"/>
        <v/>
      </c>
      <c r="P73" s="33">
        <f t="shared" si="96"/>
        <v>215.70319240724763</v>
      </c>
      <c r="Q73" s="27">
        <v>5</v>
      </c>
      <c r="AG73" s="3">
        <f t="shared" si="97"/>
        <v>46.36</v>
      </c>
    </row>
    <row r="74" spans="1:33" x14ac:dyDescent="0.45">
      <c r="A74" s="28">
        <v>42818</v>
      </c>
      <c r="B74" s="27" t="s">
        <v>92</v>
      </c>
      <c r="C74" s="27" t="s">
        <v>73</v>
      </c>
      <c r="D74" s="27"/>
      <c r="E74" s="29">
        <f t="shared" si="98"/>
        <v>-0.56000000000000227</v>
      </c>
      <c r="F74" s="27" t="s">
        <v>32</v>
      </c>
      <c r="G74" s="29" t="s">
        <v>69</v>
      </c>
      <c r="H74" s="29">
        <v>94.95</v>
      </c>
      <c r="I74" s="29">
        <v>95.51</v>
      </c>
      <c r="J74" s="26">
        <v>94.28</v>
      </c>
      <c r="K74" s="29">
        <v>95.51</v>
      </c>
      <c r="L74" s="29">
        <f t="shared" si="92"/>
        <v>-58.978409689310404</v>
      </c>
      <c r="M74" s="29">
        <f t="shared" si="93"/>
        <v>-117.95681937862081</v>
      </c>
      <c r="N74" s="29">
        <f t="shared" si="94"/>
        <v>-176.9352290679312</v>
      </c>
      <c r="O74" s="29">
        <f t="shared" si="95"/>
        <v>-235.91363875724161</v>
      </c>
      <c r="P74" s="33">
        <f t="shared" si="96"/>
        <v>105.318588730911</v>
      </c>
      <c r="Q74" s="27">
        <v>5</v>
      </c>
      <c r="AG74" s="3">
        <f t="shared" si="97"/>
        <v>-0.56000000000000227</v>
      </c>
    </row>
    <row r="75" spans="1:33" x14ac:dyDescent="0.45">
      <c r="A75" s="28">
        <v>42821</v>
      </c>
      <c r="B75" s="27" t="s">
        <v>66</v>
      </c>
      <c r="C75" s="27" t="s">
        <v>73</v>
      </c>
      <c r="D75" s="27"/>
      <c r="E75" s="29" t="str">
        <f t="shared" si="98"/>
        <v/>
      </c>
      <c r="F75" s="27" t="s">
        <v>32</v>
      </c>
      <c r="G75" s="29" t="s">
        <v>34</v>
      </c>
      <c r="H75" s="29">
        <v>67.5</v>
      </c>
      <c r="I75" s="29">
        <v>67.83</v>
      </c>
      <c r="J75" s="26">
        <v>66.790000000000006</v>
      </c>
      <c r="K75" s="29"/>
      <c r="L75" s="29" t="str">
        <f t="shared" si="92"/>
        <v/>
      </c>
      <c r="M75" s="29" t="str">
        <f t="shared" si="93"/>
        <v/>
      </c>
      <c r="N75" s="29" t="str">
        <f t="shared" si="94"/>
        <v/>
      </c>
      <c r="O75" s="29" t="str">
        <f t="shared" si="95"/>
        <v/>
      </c>
      <c r="P75" s="33">
        <f t="shared" si="96"/>
        <v>370.37037037037038</v>
      </c>
      <c r="Q75" s="27">
        <v>2</v>
      </c>
      <c r="AG75" s="3">
        <f t="shared" si="97"/>
        <v>67.5</v>
      </c>
    </row>
    <row r="76" spans="1:33" x14ac:dyDescent="0.45">
      <c r="A76" s="28">
        <v>42821</v>
      </c>
      <c r="B76" s="27" t="s">
        <v>233</v>
      </c>
      <c r="C76" s="27">
        <v>32</v>
      </c>
      <c r="D76" s="27"/>
      <c r="E76" s="29" t="str">
        <f t="shared" si="98"/>
        <v/>
      </c>
      <c r="F76" s="27" t="s">
        <v>32</v>
      </c>
      <c r="G76" s="29" t="s">
        <v>34</v>
      </c>
      <c r="H76" s="29">
        <v>36.57</v>
      </c>
      <c r="I76" s="29">
        <v>36.79</v>
      </c>
      <c r="J76" s="26">
        <v>36.18</v>
      </c>
      <c r="K76" s="29"/>
      <c r="L76" s="29" t="str">
        <f t="shared" si="92"/>
        <v/>
      </c>
      <c r="M76" s="29" t="str">
        <f t="shared" si="93"/>
        <v/>
      </c>
      <c r="N76" s="29" t="str">
        <f t="shared" si="94"/>
        <v/>
      </c>
      <c r="O76" s="29" t="str">
        <f t="shared" si="95"/>
        <v/>
      </c>
      <c r="P76" s="33">
        <f t="shared" si="96"/>
        <v>683.62045392398136</v>
      </c>
      <c r="Q76" s="27">
        <v>2</v>
      </c>
      <c r="AG76" s="3">
        <f t="shared" si="97"/>
        <v>36.57</v>
      </c>
    </row>
    <row r="77" spans="1:33" x14ac:dyDescent="0.45">
      <c r="A77" s="28">
        <v>42822</v>
      </c>
      <c r="B77" s="27" t="s">
        <v>99</v>
      </c>
      <c r="C77" s="27" t="s">
        <v>73</v>
      </c>
      <c r="D77" s="27"/>
      <c r="E77" s="29">
        <f t="shared" si="98"/>
        <v>0.65999999999999659</v>
      </c>
      <c r="F77" s="27" t="s">
        <v>32</v>
      </c>
      <c r="G77" s="29" t="s">
        <v>69</v>
      </c>
      <c r="H77" s="29">
        <v>44.4</v>
      </c>
      <c r="I77" s="29">
        <v>44.83</v>
      </c>
      <c r="J77" s="26">
        <v>43.74</v>
      </c>
      <c r="K77" s="29">
        <v>43.74</v>
      </c>
      <c r="L77" s="29">
        <f t="shared" si="92"/>
        <v>247.7477477477465</v>
      </c>
      <c r="M77" s="29">
        <f t="shared" si="93"/>
        <v>495.495495495493</v>
      </c>
      <c r="N77" s="29">
        <f t="shared" si="94"/>
        <v>743.24324324323948</v>
      </c>
      <c r="O77" s="29">
        <f t="shared" si="95"/>
        <v>990.99099099098601</v>
      </c>
      <c r="P77" s="33">
        <f t="shared" si="96"/>
        <v>375.37537537537543</v>
      </c>
      <c r="Q77" s="27">
        <v>3</v>
      </c>
      <c r="T77" s="71" t="s">
        <v>24</v>
      </c>
      <c r="U77" s="71"/>
      <c r="V77" s="71"/>
      <c r="AG77" s="3">
        <f t="shared" si="97"/>
        <v>0.65999999999999659</v>
      </c>
    </row>
    <row r="78" spans="1:33" x14ac:dyDescent="0.45">
      <c r="A78" s="28">
        <v>42822</v>
      </c>
      <c r="B78" s="27" t="s">
        <v>75</v>
      </c>
      <c r="C78" s="27" t="s">
        <v>33</v>
      </c>
      <c r="D78" s="27"/>
      <c r="E78" s="29">
        <f t="shared" si="98"/>
        <v>0.24000000000000199</v>
      </c>
      <c r="F78" s="27" t="s">
        <v>61</v>
      </c>
      <c r="G78" s="29" t="s">
        <v>69</v>
      </c>
      <c r="H78" s="29">
        <v>57.05</v>
      </c>
      <c r="I78" s="29">
        <v>56.68</v>
      </c>
      <c r="J78" s="26">
        <v>57.53</v>
      </c>
      <c r="K78" s="29">
        <v>57.29</v>
      </c>
      <c r="L78" s="29">
        <f t="shared" si="92"/>
        <v>70.113935144610579</v>
      </c>
      <c r="M78" s="29">
        <f t="shared" si="93"/>
        <v>140.22787028922116</v>
      </c>
      <c r="N78" s="29">
        <f t="shared" si="94"/>
        <v>210.34180543383172</v>
      </c>
      <c r="O78" s="29">
        <f t="shared" si="95"/>
        <v>280.45574057844232</v>
      </c>
      <c r="P78" s="33">
        <f t="shared" si="96"/>
        <v>292.14139643587498</v>
      </c>
      <c r="Q78" s="27">
        <v>3</v>
      </c>
      <c r="T78" t="s">
        <v>25</v>
      </c>
      <c r="V78">
        <f>COUNTIFS(F3:F1048576,"L",G3:G1048576,"Y")</f>
        <v>8</v>
      </c>
      <c r="AG78" s="3">
        <f t="shared" si="97"/>
        <v>0.24000000000000199</v>
      </c>
    </row>
    <row r="79" spans="1:33" x14ac:dyDescent="0.45">
      <c r="A79" s="28">
        <v>42822</v>
      </c>
      <c r="B79" s="27" t="s">
        <v>234</v>
      </c>
      <c r="C79" s="27" t="s">
        <v>33</v>
      </c>
      <c r="D79" s="27"/>
      <c r="E79" s="29">
        <f t="shared" si="98"/>
        <v>-0.27000000000000313</v>
      </c>
      <c r="F79" s="27" t="s">
        <v>32</v>
      </c>
      <c r="G79" s="29" t="s">
        <v>69</v>
      </c>
      <c r="H79" s="29">
        <v>32.58</v>
      </c>
      <c r="I79" s="29">
        <v>32.92</v>
      </c>
      <c r="J79" s="26">
        <v>32.090000000000003</v>
      </c>
      <c r="K79" s="29">
        <v>32.85</v>
      </c>
      <c r="L79" s="29">
        <f t="shared" si="92"/>
        <v>-138.1215469613276</v>
      </c>
      <c r="M79" s="29">
        <f t="shared" si="93"/>
        <v>-276.24309392265519</v>
      </c>
      <c r="N79" s="29">
        <f t="shared" si="94"/>
        <v>-414.36464088398282</v>
      </c>
      <c r="O79" s="29">
        <f t="shared" si="95"/>
        <v>-552.48618784531038</v>
      </c>
      <c r="P79" s="33">
        <f t="shared" si="96"/>
        <v>511.56128504194811</v>
      </c>
      <c r="Q79" s="27">
        <v>3</v>
      </c>
      <c r="T79" t="s">
        <v>26</v>
      </c>
      <c r="V79">
        <f>COUNTIFS(F3:F1048576,"S",G3:G1048576,"Y")</f>
        <v>43</v>
      </c>
      <c r="AG79" s="3">
        <f t="shared" si="97"/>
        <v>-0.27000000000000313</v>
      </c>
    </row>
    <row r="80" spans="1:33" x14ac:dyDescent="0.45">
      <c r="A80" s="28">
        <v>42823</v>
      </c>
      <c r="B80" s="27" t="s">
        <v>99</v>
      </c>
      <c r="C80" s="27" t="s">
        <v>33</v>
      </c>
      <c r="D80" s="27"/>
      <c r="E80" s="29" t="str">
        <f t="shared" si="98"/>
        <v/>
      </c>
      <c r="F80" s="27" t="s">
        <v>32</v>
      </c>
      <c r="G80" s="29" t="s">
        <v>34</v>
      </c>
      <c r="H80" s="29">
        <v>42.7</v>
      </c>
      <c r="I80" s="29">
        <v>43.22</v>
      </c>
      <c r="J80" s="26">
        <v>42.1</v>
      </c>
      <c r="K80" s="29"/>
      <c r="L80" s="29" t="str">
        <f t="shared" si="92"/>
        <v/>
      </c>
      <c r="M80" s="29" t="str">
        <f t="shared" si="93"/>
        <v/>
      </c>
      <c r="N80" s="29" t="str">
        <f t="shared" si="94"/>
        <v/>
      </c>
      <c r="O80" s="29" t="str">
        <f t="shared" si="95"/>
        <v/>
      </c>
      <c r="P80" s="33">
        <f t="shared" si="96"/>
        <v>292.74004683840747</v>
      </c>
      <c r="Q80" s="27">
        <v>4</v>
      </c>
      <c r="AG80" s="3">
        <f t="shared" si="97"/>
        <v>42.7</v>
      </c>
    </row>
    <row r="81" spans="1:33" x14ac:dyDescent="0.45">
      <c r="A81" s="28">
        <v>42823</v>
      </c>
      <c r="B81" s="27" t="s">
        <v>235</v>
      </c>
      <c r="C81" s="27" t="s">
        <v>33</v>
      </c>
      <c r="D81" s="27"/>
      <c r="E81" s="29" t="str">
        <f t="shared" si="98"/>
        <v/>
      </c>
      <c r="F81" s="27" t="s">
        <v>61</v>
      </c>
      <c r="G81" s="29" t="s">
        <v>34</v>
      </c>
      <c r="H81" s="29">
        <v>40.33</v>
      </c>
      <c r="I81" s="29">
        <v>39.979999999999997</v>
      </c>
      <c r="J81" s="26">
        <v>40.840000000000003</v>
      </c>
      <c r="K81" s="29"/>
      <c r="L81" s="29" t="str">
        <f t="shared" si="92"/>
        <v/>
      </c>
      <c r="M81" s="29" t="str">
        <f t="shared" si="93"/>
        <v/>
      </c>
      <c r="N81" s="29" t="str">
        <f t="shared" si="94"/>
        <v/>
      </c>
      <c r="O81" s="29" t="str">
        <f t="shared" si="95"/>
        <v/>
      </c>
      <c r="P81" s="33">
        <f t="shared" si="96"/>
        <v>309.94297049342924</v>
      </c>
      <c r="Q81" s="27">
        <v>4</v>
      </c>
      <c r="AG81" s="3">
        <f t="shared" si="97"/>
        <v>-40.33</v>
      </c>
    </row>
    <row r="82" spans="1:33" x14ac:dyDescent="0.45">
      <c r="A82" s="28">
        <v>42823</v>
      </c>
      <c r="B82" s="27" t="s">
        <v>155</v>
      </c>
      <c r="C82" s="27" t="s">
        <v>33</v>
      </c>
      <c r="D82" s="27"/>
      <c r="E82" s="29">
        <f t="shared" si="98"/>
        <v>0.24000000000000199</v>
      </c>
      <c r="F82" s="27" t="s">
        <v>61</v>
      </c>
      <c r="G82" s="29" t="s">
        <v>69</v>
      </c>
      <c r="H82" s="29">
        <v>41.1</v>
      </c>
      <c r="I82" s="29">
        <v>40.78</v>
      </c>
      <c r="J82" s="26">
        <v>41.58</v>
      </c>
      <c r="K82" s="29">
        <v>41.34</v>
      </c>
      <c r="L82" s="29">
        <f t="shared" si="92"/>
        <v>72.992700729927606</v>
      </c>
      <c r="M82" s="29">
        <f t="shared" si="93"/>
        <v>145.98540145985521</v>
      </c>
      <c r="N82" s="29">
        <f t="shared" si="94"/>
        <v>218.97810218978282</v>
      </c>
      <c r="O82" s="29">
        <f t="shared" si="95"/>
        <v>291.97080291971042</v>
      </c>
      <c r="P82" s="33">
        <f t="shared" si="96"/>
        <v>304.13625304136252</v>
      </c>
      <c r="Q82" s="27">
        <v>4</v>
      </c>
      <c r="AG82" s="3">
        <f t="shared" si="97"/>
        <v>0.24000000000000199</v>
      </c>
    </row>
    <row r="83" spans="1:33" x14ac:dyDescent="0.45">
      <c r="A83" s="28">
        <v>42823</v>
      </c>
      <c r="B83" s="27" t="s">
        <v>76</v>
      </c>
      <c r="C83" s="27" t="s">
        <v>33</v>
      </c>
      <c r="D83" s="27"/>
      <c r="E83" s="29">
        <f t="shared" si="98"/>
        <v>0</v>
      </c>
      <c r="F83" s="27" t="s">
        <v>32</v>
      </c>
      <c r="G83" s="29" t="s">
        <v>69</v>
      </c>
      <c r="H83" s="29">
        <v>98.14</v>
      </c>
      <c r="I83" s="29">
        <v>98.59</v>
      </c>
      <c r="J83" s="26">
        <v>97.46</v>
      </c>
      <c r="K83" s="29">
        <v>98.14</v>
      </c>
      <c r="L83" s="29">
        <f t="shared" si="92"/>
        <v>0</v>
      </c>
      <c r="M83" s="29">
        <f t="shared" si="93"/>
        <v>0</v>
      </c>
      <c r="N83" s="29">
        <f t="shared" si="94"/>
        <v>0</v>
      </c>
      <c r="O83" s="29">
        <f t="shared" si="95"/>
        <v>0</v>
      </c>
      <c r="P83" s="33">
        <f t="shared" si="96"/>
        <v>127.36906460158957</v>
      </c>
      <c r="Q83" s="27">
        <v>4</v>
      </c>
      <c r="AG83" s="3">
        <f t="shared" si="97"/>
        <v>0</v>
      </c>
    </row>
    <row r="84" spans="1:33" x14ac:dyDescent="0.45">
      <c r="A84" s="28">
        <v>42823</v>
      </c>
      <c r="B84" s="27" t="s">
        <v>76</v>
      </c>
      <c r="C84" s="27" t="s">
        <v>33</v>
      </c>
      <c r="D84" s="27"/>
      <c r="E84" s="29">
        <f t="shared" ref="E84" si="99">IF(G84="Y",AG84,"")</f>
        <v>0</v>
      </c>
      <c r="F84" s="27" t="s">
        <v>32</v>
      </c>
      <c r="G84" s="29" t="s">
        <v>69</v>
      </c>
      <c r="H84" s="29">
        <v>98.14</v>
      </c>
      <c r="I84" s="29">
        <v>98.59</v>
      </c>
      <c r="J84" s="26">
        <v>97.46</v>
      </c>
      <c r="K84" s="29">
        <v>98.14</v>
      </c>
      <c r="L84" s="29">
        <f t="shared" ref="L84" si="100">IF(G84="Y", (P84*E84),(""))</f>
        <v>0</v>
      </c>
      <c r="M84" s="29">
        <f t="shared" ref="M84" si="101">IF(G84="Y", (L84*2),(""))</f>
        <v>0</v>
      </c>
      <c r="N84" s="29">
        <f t="shared" ref="N84" si="102">IF(G84="Y", (L84*3),(""))</f>
        <v>0</v>
      </c>
      <c r="O84" s="29">
        <f t="shared" ref="O84" si="103">IF(G84="Y", (L84*4),(""))</f>
        <v>0</v>
      </c>
      <c r="P84" s="33">
        <f t="shared" ref="P84" si="104">IF(Q84&gt;0,((AcctSize/Q84)/H84),(""))</f>
        <v>127.36906460158957</v>
      </c>
      <c r="Q84" s="27">
        <v>4</v>
      </c>
      <c r="AG84" s="3">
        <f t="shared" si="97"/>
        <v>0</v>
      </c>
    </row>
    <row r="85" spans="1:33" x14ac:dyDescent="0.45">
      <c r="A85" s="28">
        <v>42824</v>
      </c>
      <c r="B85" s="27" t="s">
        <v>179</v>
      </c>
      <c r="C85" s="27" t="s">
        <v>139</v>
      </c>
      <c r="D85" s="27"/>
      <c r="E85" s="29" t="str">
        <f t="shared" si="98"/>
        <v/>
      </c>
      <c r="F85" s="27" t="s">
        <v>32</v>
      </c>
      <c r="G85" s="29" t="s">
        <v>34</v>
      </c>
      <c r="H85" s="29">
        <v>32.630000000000003</v>
      </c>
      <c r="I85" s="29">
        <v>32.92</v>
      </c>
      <c r="J85" s="26">
        <v>32.1</v>
      </c>
      <c r="K85" s="29"/>
      <c r="L85" s="29" t="str">
        <f t="shared" si="92"/>
        <v/>
      </c>
      <c r="M85" s="29" t="str">
        <f t="shared" si="93"/>
        <v/>
      </c>
      <c r="N85" s="29" t="str">
        <f t="shared" si="94"/>
        <v/>
      </c>
      <c r="O85" s="29" t="str">
        <f t="shared" si="95"/>
        <v/>
      </c>
      <c r="P85" s="33">
        <f t="shared" si="96"/>
        <v>306.46644192460923</v>
      </c>
      <c r="Q85" s="27">
        <v>5</v>
      </c>
      <c r="AG85" s="3">
        <f t="shared" si="97"/>
        <v>32.630000000000003</v>
      </c>
    </row>
    <row r="86" spans="1:33" x14ac:dyDescent="0.45">
      <c r="A86" s="28">
        <v>42824</v>
      </c>
      <c r="B86" s="27" t="s">
        <v>236</v>
      </c>
      <c r="C86" s="27" t="s">
        <v>73</v>
      </c>
      <c r="D86" s="27"/>
      <c r="E86" s="29">
        <f t="shared" si="98"/>
        <v>-0.39000000000000057</v>
      </c>
      <c r="F86" s="27" t="s">
        <v>32</v>
      </c>
      <c r="G86" s="29" t="s">
        <v>69</v>
      </c>
      <c r="H86" s="29">
        <v>94.3</v>
      </c>
      <c r="I86" s="29">
        <v>94.69</v>
      </c>
      <c r="J86" s="26">
        <v>93.69</v>
      </c>
      <c r="K86" s="29">
        <v>94.69</v>
      </c>
      <c r="L86" s="29">
        <f t="shared" si="92"/>
        <v>-41.357370095440146</v>
      </c>
      <c r="M86" s="29">
        <f t="shared" si="93"/>
        <v>-82.714740190880292</v>
      </c>
      <c r="N86" s="29">
        <f t="shared" si="94"/>
        <v>-124.07211028632044</v>
      </c>
      <c r="O86" s="29">
        <f t="shared" si="95"/>
        <v>-165.42948038176058</v>
      </c>
      <c r="P86" s="33">
        <f t="shared" si="96"/>
        <v>106.04453870625663</v>
      </c>
      <c r="Q86" s="27">
        <v>5</v>
      </c>
      <c r="AG86" s="3">
        <f t="shared" si="97"/>
        <v>-0.39000000000000057</v>
      </c>
    </row>
    <row r="87" spans="1:33" x14ac:dyDescent="0.45">
      <c r="A87" s="28">
        <v>42824</v>
      </c>
      <c r="B87" s="27" t="s">
        <v>202</v>
      </c>
      <c r="C87" s="27" t="s">
        <v>98</v>
      </c>
      <c r="D87" s="27"/>
      <c r="E87" s="29" t="str">
        <f t="shared" si="98"/>
        <v/>
      </c>
      <c r="F87" s="27" t="s">
        <v>61</v>
      </c>
      <c r="G87" s="29" t="s">
        <v>34</v>
      </c>
      <c r="H87" s="29">
        <v>75.66</v>
      </c>
      <c r="I87" s="29">
        <v>75.14</v>
      </c>
      <c r="J87" s="26">
        <v>76.33</v>
      </c>
      <c r="K87" s="29"/>
      <c r="L87" s="29" t="str">
        <f t="shared" si="92"/>
        <v/>
      </c>
      <c r="M87" s="29" t="str">
        <f t="shared" si="93"/>
        <v/>
      </c>
      <c r="N87" s="29" t="str">
        <f t="shared" si="94"/>
        <v/>
      </c>
      <c r="O87" s="29" t="str">
        <f t="shared" si="95"/>
        <v/>
      </c>
      <c r="P87" s="33">
        <f t="shared" si="96"/>
        <v>132.17023526301878</v>
      </c>
      <c r="Q87" s="27">
        <v>5</v>
      </c>
      <c r="AG87" s="3">
        <f t="shared" si="97"/>
        <v>-75.66</v>
      </c>
    </row>
    <row r="88" spans="1:33" x14ac:dyDescent="0.45">
      <c r="A88" s="28">
        <v>42824</v>
      </c>
      <c r="B88" s="27" t="s">
        <v>237</v>
      </c>
      <c r="C88" s="27" t="s">
        <v>73</v>
      </c>
      <c r="D88" s="27"/>
      <c r="E88" s="29" t="str">
        <f t="shared" si="98"/>
        <v/>
      </c>
      <c r="F88" s="27" t="s">
        <v>32</v>
      </c>
      <c r="G88" s="29" t="s">
        <v>34</v>
      </c>
      <c r="H88" s="29">
        <v>59.41</v>
      </c>
      <c r="I88" s="29">
        <v>59.83</v>
      </c>
      <c r="J88" s="26">
        <v>58.84</v>
      </c>
      <c r="K88" s="29"/>
      <c r="L88" s="29" t="str">
        <f t="shared" si="92"/>
        <v/>
      </c>
      <c r="M88" s="29" t="str">
        <f t="shared" si="93"/>
        <v/>
      </c>
      <c r="N88" s="29" t="str">
        <f t="shared" si="94"/>
        <v/>
      </c>
      <c r="O88" s="29" t="str">
        <f t="shared" si="95"/>
        <v/>
      </c>
      <c r="P88" s="33">
        <f t="shared" si="96"/>
        <v>168.32183134152501</v>
      </c>
      <c r="Q88" s="27">
        <v>5</v>
      </c>
      <c r="AG88" s="3">
        <f t="shared" si="97"/>
        <v>59.41</v>
      </c>
    </row>
    <row r="89" spans="1:33" x14ac:dyDescent="0.45">
      <c r="A89" s="28">
        <v>42824</v>
      </c>
      <c r="B89" s="27" t="s">
        <v>238</v>
      </c>
      <c r="C89" s="27" t="s">
        <v>33</v>
      </c>
      <c r="D89" s="27"/>
      <c r="E89" s="29" t="str">
        <f t="shared" si="98"/>
        <v/>
      </c>
      <c r="F89" s="27" t="s">
        <v>61</v>
      </c>
      <c r="G89" s="29" t="s">
        <v>34</v>
      </c>
      <c r="H89" s="29">
        <v>35.799999999999997</v>
      </c>
      <c r="I89" s="29">
        <v>35.21</v>
      </c>
      <c r="J89" s="26">
        <v>36.450000000000003</v>
      </c>
      <c r="K89" s="29"/>
      <c r="L89" s="29" t="str">
        <f t="shared" si="92"/>
        <v/>
      </c>
      <c r="M89" s="29" t="str">
        <f t="shared" si="93"/>
        <v/>
      </c>
      <c r="N89" s="29" t="str">
        <f t="shared" si="94"/>
        <v/>
      </c>
      <c r="O89" s="29" t="str">
        <f t="shared" si="95"/>
        <v/>
      </c>
      <c r="P89" s="33">
        <f t="shared" si="96"/>
        <v>279.32960893854749</v>
      </c>
      <c r="Q89" s="27">
        <v>5</v>
      </c>
      <c r="AG89" s="3">
        <f t="shared" si="97"/>
        <v>-35.799999999999997</v>
      </c>
    </row>
    <row r="90" spans="1:33" x14ac:dyDescent="0.45">
      <c r="A90" s="28">
        <v>42825</v>
      </c>
      <c r="B90" s="27" t="s">
        <v>90</v>
      </c>
      <c r="C90" s="27" t="s">
        <v>73</v>
      </c>
      <c r="D90" s="27"/>
      <c r="E90" s="29">
        <f t="shared" si="98"/>
        <v>-0.45000000000000284</v>
      </c>
      <c r="F90" s="27" t="s">
        <v>32</v>
      </c>
      <c r="G90" s="29" t="s">
        <v>69</v>
      </c>
      <c r="H90" s="29">
        <v>73.84</v>
      </c>
      <c r="I90" s="29">
        <v>74.290000000000006</v>
      </c>
      <c r="J90" s="26">
        <v>73.3</v>
      </c>
      <c r="K90" s="29">
        <v>74.290000000000006</v>
      </c>
      <c r="L90" s="29">
        <f t="shared" si="92"/>
        <v>-101.57096424702122</v>
      </c>
      <c r="M90" s="29">
        <f t="shared" si="93"/>
        <v>-203.14192849404245</v>
      </c>
      <c r="N90" s="29">
        <f t="shared" si="94"/>
        <v>-304.71289274106368</v>
      </c>
      <c r="O90" s="29">
        <f t="shared" si="95"/>
        <v>-406.28385698808489</v>
      </c>
      <c r="P90" s="33">
        <f t="shared" si="96"/>
        <v>225.71325388226796</v>
      </c>
      <c r="Q90" s="27">
        <v>3</v>
      </c>
      <c r="AG90" s="3">
        <f t="shared" si="97"/>
        <v>-0.45000000000000284</v>
      </c>
    </row>
    <row r="91" spans="1:33" x14ac:dyDescent="0.45">
      <c r="A91" s="28">
        <v>42825</v>
      </c>
      <c r="B91" s="27" t="s">
        <v>132</v>
      </c>
      <c r="C91" s="27" t="s">
        <v>73</v>
      </c>
      <c r="D91" s="27"/>
      <c r="E91" s="29" t="str">
        <f t="shared" si="98"/>
        <v/>
      </c>
      <c r="F91" s="27" t="s">
        <v>32</v>
      </c>
      <c r="G91" s="29" t="s">
        <v>34</v>
      </c>
      <c r="H91" s="29">
        <v>41.02</v>
      </c>
      <c r="I91" s="29">
        <v>41.38</v>
      </c>
      <c r="J91" s="26">
        <v>40.520000000000003</v>
      </c>
      <c r="K91" s="27"/>
      <c r="L91" s="29" t="str">
        <f t="shared" si="92"/>
        <v/>
      </c>
      <c r="M91" s="29" t="str">
        <f t="shared" si="93"/>
        <v/>
      </c>
      <c r="N91" s="29" t="str">
        <f t="shared" si="94"/>
        <v/>
      </c>
      <c r="O91" s="29" t="str">
        <f t="shared" si="95"/>
        <v/>
      </c>
      <c r="P91" s="33">
        <f t="shared" si="96"/>
        <v>406.30586705672027</v>
      </c>
      <c r="Q91" s="27">
        <v>3</v>
      </c>
      <c r="AG91" s="3">
        <f t="shared" si="97"/>
        <v>41.02</v>
      </c>
    </row>
    <row r="92" spans="1:33" x14ac:dyDescent="0.45">
      <c r="A92" s="28">
        <v>42825</v>
      </c>
      <c r="B92" s="27" t="s">
        <v>100</v>
      </c>
      <c r="C92" s="27" t="s">
        <v>139</v>
      </c>
      <c r="D92" s="27"/>
      <c r="E92" s="29" t="str">
        <f t="shared" si="98"/>
        <v/>
      </c>
      <c r="F92" s="27" t="s">
        <v>61</v>
      </c>
      <c r="G92" s="29" t="s">
        <v>34</v>
      </c>
      <c r="H92" s="29">
        <v>43.26</v>
      </c>
      <c r="I92" s="29">
        <v>42.88</v>
      </c>
      <c r="J92" s="26">
        <v>43.89</v>
      </c>
      <c r="K92" s="27"/>
      <c r="L92" s="29" t="str">
        <f t="shared" si="92"/>
        <v/>
      </c>
      <c r="M92" s="29" t="str">
        <f t="shared" si="93"/>
        <v/>
      </c>
      <c r="N92" s="29" t="str">
        <f t="shared" si="94"/>
        <v/>
      </c>
      <c r="O92" s="29" t="str">
        <f t="shared" si="95"/>
        <v/>
      </c>
      <c r="P92" s="33">
        <f t="shared" si="96"/>
        <v>385.26737555863775</v>
      </c>
      <c r="Q92" s="27">
        <v>3</v>
      </c>
      <c r="AG92" s="3">
        <f t="shared" si="97"/>
        <v>-43.26</v>
      </c>
    </row>
    <row r="93" spans="1:33" x14ac:dyDescent="0.45">
      <c r="A93" s="28"/>
      <c r="B93" s="27"/>
      <c r="C93" s="27"/>
      <c r="D93" s="27"/>
      <c r="E93" s="29" t="str">
        <f t="shared" si="98"/>
        <v/>
      </c>
      <c r="F93" s="27"/>
      <c r="G93" s="29"/>
      <c r="H93" s="29"/>
      <c r="I93" s="29"/>
      <c r="J93" s="10"/>
      <c r="K93" s="27"/>
      <c r="L93" s="29" t="str">
        <f t="shared" si="92"/>
        <v/>
      </c>
      <c r="M93" s="29" t="str">
        <f t="shared" si="93"/>
        <v/>
      </c>
      <c r="N93" s="29" t="str">
        <f t="shared" si="94"/>
        <v/>
      </c>
      <c r="O93" s="29" t="str">
        <f t="shared" si="95"/>
        <v/>
      </c>
      <c r="P93" s="33" t="str">
        <f t="shared" si="96"/>
        <v/>
      </c>
      <c r="Q93" s="33"/>
      <c r="T93" s="66" t="s">
        <v>27</v>
      </c>
      <c r="U93" s="66"/>
      <c r="V93" s="66"/>
      <c r="AG93" s="3">
        <f t="shared" si="97"/>
        <v>0</v>
      </c>
    </row>
    <row r="94" spans="1:33" x14ac:dyDescent="0.45">
      <c r="A94" s="28"/>
      <c r="B94" s="27"/>
      <c r="C94" s="27"/>
      <c r="D94" s="27"/>
      <c r="E94" s="29" t="str">
        <f t="shared" si="98"/>
        <v/>
      </c>
      <c r="F94" s="27"/>
      <c r="G94" s="29"/>
      <c r="H94" s="29"/>
      <c r="I94" s="29"/>
      <c r="J94" s="10"/>
      <c r="K94" s="27"/>
      <c r="L94" s="29" t="str">
        <f t="shared" si="92"/>
        <v/>
      </c>
      <c r="M94" s="29" t="str">
        <f t="shared" si="93"/>
        <v/>
      </c>
      <c r="N94" s="29" t="str">
        <f t="shared" si="94"/>
        <v/>
      </c>
      <c r="O94" s="29" t="str">
        <f t="shared" si="95"/>
        <v/>
      </c>
      <c r="P94" s="33" t="str">
        <f t="shared" si="96"/>
        <v/>
      </c>
      <c r="Q94" s="27"/>
      <c r="T94" t="s">
        <v>25</v>
      </c>
      <c r="V94" s="25">
        <f>SUMIFS(E3:E1048576,F3:F1048576,"L",G3:G1048576,"Y")</f>
        <v>2.7700000000000173</v>
      </c>
      <c r="AG94" s="3">
        <f t="shared" si="97"/>
        <v>0</v>
      </c>
    </row>
    <row r="95" spans="1:33" x14ac:dyDescent="0.45">
      <c r="A95" s="28"/>
      <c r="B95" s="27"/>
      <c r="C95" s="27"/>
      <c r="D95" s="27"/>
      <c r="E95" s="29" t="str">
        <f t="shared" si="98"/>
        <v/>
      </c>
      <c r="F95" s="27"/>
      <c r="G95" s="29"/>
      <c r="H95" s="29"/>
      <c r="I95" s="29"/>
      <c r="J95" s="10"/>
      <c r="K95" s="27"/>
      <c r="L95" s="29" t="str">
        <f t="shared" si="92"/>
        <v/>
      </c>
      <c r="M95" s="29" t="str">
        <f t="shared" si="93"/>
        <v/>
      </c>
      <c r="N95" s="29" t="str">
        <f t="shared" si="94"/>
        <v/>
      </c>
      <c r="O95" s="29" t="str">
        <f t="shared" si="95"/>
        <v/>
      </c>
      <c r="P95" s="33" t="str">
        <f t="shared" si="96"/>
        <v/>
      </c>
      <c r="Q95" s="27"/>
      <c r="T95" t="s">
        <v>26</v>
      </c>
      <c r="V95">
        <f>SUMIFS(E3:E1048576,F3:F1048576,"S",G3:G1048576,"Y")</f>
        <v>3.5100000000000193</v>
      </c>
      <c r="AG95" s="3">
        <f t="shared" si="97"/>
        <v>0</v>
      </c>
    </row>
    <row r="96" spans="1:33" x14ac:dyDescent="0.45">
      <c r="A96" s="28"/>
      <c r="B96" s="27"/>
      <c r="C96" s="27"/>
      <c r="D96" s="27"/>
      <c r="E96" s="29" t="str">
        <f t="shared" si="98"/>
        <v/>
      </c>
      <c r="F96" s="27"/>
      <c r="G96" s="29"/>
      <c r="H96" s="29"/>
      <c r="I96" s="29"/>
      <c r="J96" s="10"/>
      <c r="K96" s="29"/>
      <c r="L96" s="29" t="str">
        <f t="shared" si="92"/>
        <v/>
      </c>
      <c r="M96" s="29" t="str">
        <f t="shared" si="93"/>
        <v/>
      </c>
      <c r="N96" s="29" t="str">
        <f t="shared" si="94"/>
        <v/>
      </c>
      <c r="O96" s="29" t="str">
        <f t="shared" si="95"/>
        <v/>
      </c>
      <c r="P96" s="33" t="str">
        <f t="shared" si="96"/>
        <v/>
      </c>
      <c r="Q96" s="27"/>
      <c r="AG96" s="3">
        <f t="shared" si="97"/>
        <v>0</v>
      </c>
    </row>
    <row r="97" spans="1:33" x14ac:dyDescent="0.45">
      <c r="A97" s="28"/>
      <c r="B97" s="27"/>
      <c r="C97" s="27"/>
      <c r="D97" s="27"/>
      <c r="E97" s="29" t="str">
        <f t="shared" si="98"/>
        <v/>
      </c>
      <c r="F97" s="27"/>
      <c r="G97" s="29"/>
      <c r="H97" s="29"/>
      <c r="I97" s="29"/>
      <c r="J97" s="10"/>
      <c r="K97" s="27"/>
      <c r="L97" s="29" t="str">
        <f t="shared" si="92"/>
        <v/>
      </c>
      <c r="M97" s="29" t="str">
        <f t="shared" si="93"/>
        <v/>
      </c>
      <c r="N97" s="29" t="str">
        <f t="shared" si="94"/>
        <v/>
      </c>
      <c r="O97" s="29" t="str">
        <f t="shared" si="95"/>
        <v/>
      </c>
      <c r="P97" s="33" t="str">
        <f t="shared" si="96"/>
        <v/>
      </c>
      <c r="Q97" s="27"/>
      <c r="AG97" s="3">
        <f t="shared" si="97"/>
        <v>0</v>
      </c>
    </row>
    <row r="98" spans="1:33" x14ac:dyDescent="0.45">
      <c r="A98" s="28"/>
      <c r="B98" s="27"/>
      <c r="C98" s="27"/>
      <c r="D98" s="27"/>
      <c r="E98" s="29" t="str">
        <f t="shared" si="98"/>
        <v/>
      </c>
      <c r="F98" s="27"/>
      <c r="G98" s="29"/>
      <c r="H98" s="29"/>
      <c r="I98" s="29"/>
      <c r="J98" s="10"/>
      <c r="K98" s="27"/>
      <c r="L98" s="29" t="str">
        <f t="shared" si="92"/>
        <v/>
      </c>
      <c r="M98" s="29" t="str">
        <f t="shared" si="93"/>
        <v/>
      </c>
      <c r="N98" s="29" t="str">
        <f t="shared" si="94"/>
        <v/>
      </c>
      <c r="O98" s="29" t="str">
        <f t="shared" si="95"/>
        <v/>
      </c>
      <c r="P98" s="33" t="str">
        <f t="shared" si="96"/>
        <v/>
      </c>
      <c r="Q98" s="27"/>
      <c r="AG98" s="3">
        <f t="shared" si="97"/>
        <v>0</v>
      </c>
    </row>
    <row r="99" spans="1:33" x14ac:dyDescent="0.45">
      <c r="A99" s="28"/>
      <c r="B99" s="27"/>
      <c r="C99" s="27"/>
      <c r="D99" s="27"/>
      <c r="E99" s="29" t="str">
        <f t="shared" si="98"/>
        <v/>
      </c>
      <c r="F99" s="27"/>
      <c r="G99" s="29"/>
      <c r="H99" s="29"/>
      <c r="I99" s="29"/>
      <c r="J99" s="10"/>
      <c r="K99" s="29"/>
      <c r="L99" s="29" t="str">
        <f t="shared" si="92"/>
        <v/>
      </c>
      <c r="M99" s="29" t="str">
        <f t="shared" si="93"/>
        <v/>
      </c>
      <c r="N99" s="29" t="str">
        <f t="shared" si="94"/>
        <v/>
      </c>
      <c r="O99" s="29" t="str">
        <f t="shared" si="95"/>
        <v/>
      </c>
      <c r="P99" s="33" t="str">
        <f t="shared" si="96"/>
        <v/>
      </c>
      <c r="Q99" s="27"/>
      <c r="AG99" s="3">
        <f t="shared" si="97"/>
        <v>0</v>
      </c>
    </row>
    <row r="100" spans="1:33" x14ac:dyDescent="0.45">
      <c r="A100" s="28"/>
      <c r="B100" s="27"/>
      <c r="C100" s="27"/>
      <c r="D100" s="27"/>
      <c r="E100" s="29" t="str">
        <f t="shared" si="98"/>
        <v/>
      </c>
      <c r="F100" s="27"/>
      <c r="G100" s="29"/>
      <c r="H100" s="29"/>
      <c r="I100" s="29"/>
      <c r="J100" s="10"/>
      <c r="K100" s="29"/>
      <c r="L100" s="29" t="str">
        <f t="shared" si="92"/>
        <v/>
      </c>
      <c r="M100" s="29" t="str">
        <f t="shared" si="93"/>
        <v/>
      </c>
      <c r="N100" s="29" t="str">
        <f t="shared" si="94"/>
        <v/>
      </c>
      <c r="O100" s="29" t="str">
        <f t="shared" si="95"/>
        <v/>
      </c>
      <c r="P100" s="33" t="str">
        <f t="shared" si="96"/>
        <v/>
      </c>
      <c r="Q100" s="27"/>
      <c r="AG100" s="3">
        <f t="shared" si="97"/>
        <v>0</v>
      </c>
    </row>
    <row r="101" spans="1:33" x14ac:dyDescent="0.45">
      <c r="A101" s="28"/>
      <c r="B101" s="27"/>
      <c r="C101" s="27"/>
      <c r="D101" s="27"/>
      <c r="E101" s="29" t="str">
        <f t="shared" si="98"/>
        <v/>
      </c>
      <c r="F101" s="27"/>
      <c r="G101" s="29"/>
      <c r="H101" s="29"/>
      <c r="I101" s="29"/>
      <c r="J101" s="10"/>
      <c r="K101" s="27"/>
      <c r="L101" s="29" t="str">
        <f t="shared" si="92"/>
        <v/>
      </c>
      <c r="M101" s="29" t="str">
        <f t="shared" si="93"/>
        <v/>
      </c>
      <c r="N101" s="29" t="str">
        <f t="shared" si="94"/>
        <v/>
      </c>
      <c r="O101" s="29" t="str">
        <f t="shared" si="95"/>
        <v/>
      </c>
      <c r="P101" s="33" t="str">
        <f t="shared" si="96"/>
        <v/>
      </c>
      <c r="Q101" s="27"/>
      <c r="AG101" s="3">
        <f t="shared" si="97"/>
        <v>0</v>
      </c>
    </row>
    <row r="102" spans="1:33" x14ac:dyDescent="0.45">
      <c r="A102" s="28"/>
      <c r="B102" s="27"/>
      <c r="C102" s="27"/>
      <c r="D102" s="27"/>
      <c r="E102" s="29" t="str">
        <f t="shared" si="98"/>
        <v/>
      </c>
      <c r="F102" s="27"/>
      <c r="G102" s="29"/>
      <c r="H102" s="29"/>
      <c r="I102" s="29"/>
      <c r="J102" s="10"/>
      <c r="K102" s="29"/>
      <c r="L102" s="29" t="str">
        <f t="shared" si="92"/>
        <v/>
      </c>
      <c r="M102" s="29" t="str">
        <f t="shared" si="93"/>
        <v/>
      </c>
      <c r="N102" s="29" t="str">
        <f t="shared" si="94"/>
        <v/>
      </c>
      <c r="O102" s="29" t="str">
        <f t="shared" si="95"/>
        <v/>
      </c>
      <c r="P102" s="33" t="str">
        <f t="shared" si="96"/>
        <v/>
      </c>
      <c r="Q102" s="27"/>
      <c r="AG102" s="3">
        <f t="shared" si="97"/>
        <v>0</v>
      </c>
    </row>
    <row r="103" spans="1:33" x14ac:dyDescent="0.45">
      <c r="A103" s="28"/>
      <c r="B103" s="27"/>
      <c r="C103" s="27"/>
      <c r="D103" s="27"/>
      <c r="E103" s="29" t="str">
        <f t="shared" si="98"/>
        <v/>
      </c>
      <c r="F103" s="27"/>
      <c r="G103" s="29"/>
      <c r="H103" s="29"/>
      <c r="I103" s="29"/>
      <c r="J103" s="10"/>
      <c r="K103" s="27"/>
      <c r="L103" s="29" t="str">
        <f t="shared" si="92"/>
        <v/>
      </c>
      <c r="M103" s="29" t="str">
        <f t="shared" si="93"/>
        <v/>
      </c>
      <c r="N103" s="29" t="str">
        <f t="shared" si="94"/>
        <v/>
      </c>
      <c r="O103" s="29" t="str">
        <f t="shared" si="95"/>
        <v/>
      </c>
      <c r="P103" s="33" t="str">
        <f t="shared" si="96"/>
        <v/>
      </c>
      <c r="Q103" s="27"/>
      <c r="AG103" s="3">
        <f t="shared" si="97"/>
        <v>0</v>
      </c>
    </row>
    <row r="104" spans="1:33" x14ac:dyDescent="0.45">
      <c r="A104" s="28"/>
      <c r="B104" s="27"/>
      <c r="C104" s="27"/>
      <c r="D104" s="27"/>
      <c r="E104" s="29" t="str">
        <f t="shared" si="98"/>
        <v/>
      </c>
      <c r="F104" s="27"/>
      <c r="G104" s="29"/>
      <c r="H104" s="29"/>
      <c r="I104" s="29"/>
      <c r="J104" s="10"/>
      <c r="K104" s="27"/>
      <c r="L104" s="29" t="str">
        <f t="shared" si="92"/>
        <v/>
      </c>
      <c r="M104" s="29" t="str">
        <f t="shared" si="93"/>
        <v/>
      </c>
      <c r="N104" s="29" t="str">
        <f t="shared" si="94"/>
        <v/>
      </c>
      <c r="O104" s="29" t="str">
        <f t="shared" si="95"/>
        <v/>
      </c>
      <c r="P104" s="33" t="str">
        <f t="shared" si="96"/>
        <v/>
      </c>
      <c r="Q104" s="27"/>
      <c r="AG104" s="3">
        <f t="shared" si="97"/>
        <v>0</v>
      </c>
    </row>
    <row r="105" spans="1:33" x14ac:dyDescent="0.45">
      <c r="A105" s="28"/>
      <c r="B105" s="27"/>
      <c r="C105" s="27"/>
      <c r="D105" s="27"/>
      <c r="E105" s="29" t="str">
        <f t="shared" si="98"/>
        <v/>
      </c>
      <c r="F105" s="27"/>
      <c r="G105" s="29"/>
      <c r="H105" s="29"/>
      <c r="I105" s="29"/>
      <c r="J105" s="10"/>
      <c r="K105" s="29"/>
      <c r="L105" s="29" t="str">
        <f t="shared" si="92"/>
        <v/>
      </c>
      <c r="M105" s="29" t="str">
        <f t="shared" si="93"/>
        <v/>
      </c>
      <c r="N105" s="29" t="str">
        <f t="shared" si="94"/>
        <v/>
      </c>
      <c r="O105" s="29" t="str">
        <f t="shared" si="95"/>
        <v/>
      </c>
      <c r="P105" s="33" t="str">
        <f t="shared" si="96"/>
        <v/>
      </c>
      <c r="Q105" s="27"/>
      <c r="AG105" s="3">
        <f t="shared" si="97"/>
        <v>0</v>
      </c>
    </row>
    <row r="106" spans="1:33" x14ac:dyDescent="0.45">
      <c r="A106" s="28"/>
      <c r="B106" s="27"/>
      <c r="C106" s="27"/>
      <c r="D106" s="27"/>
      <c r="E106" s="29" t="str">
        <f t="shared" si="98"/>
        <v/>
      </c>
      <c r="F106" s="27"/>
      <c r="G106" s="29"/>
      <c r="H106" s="29"/>
      <c r="I106" s="29"/>
      <c r="J106" s="10"/>
      <c r="K106" s="29"/>
      <c r="L106" s="29" t="str">
        <f t="shared" si="92"/>
        <v/>
      </c>
      <c r="M106" s="29" t="str">
        <f t="shared" si="93"/>
        <v/>
      </c>
      <c r="N106" s="29" t="str">
        <f t="shared" si="94"/>
        <v/>
      </c>
      <c r="O106" s="29" t="str">
        <f t="shared" si="95"/>
        <v/>
      </c>
      <c r="P106" s="33" t="str">
        <f t="shared" si="96"/>
        <v/>
      </c>
      <c r="Q106" s="27"/>
      <c r="AG106" s="3">
        <f t="shared" si="97"/>
        <v>0</v>
      </c>
    </row>
    <row r="107" spans="1:33" x14ac:dyDescent="0.45">
      <c r="A107" s="28"/>
      <c r="B107" s="27"/>
      <c r="C107" s="27"/>
      <c r="D107" s="27"/>
      <c r="E107" s="29" t="str">
        <f t="shared" si="98"/>
        <v/>
      </c>
      <c r="F107" s="27"/>
      <c r="G107" s="29"/>
      <c r="H107" s="29"/>
      <c r="I107" s="29"/>
      <c r="J107" s="10"/>
      <c r="K107" s="27"/>
      <c r="L107" s="29" t="str">
        <f t="shared" si="92"/>
        <v/>
      </c>
      <c r="M107" s="29" t="str">
        <f t="shared" si="93"/>
        <v/>
      </c>
      <c r="N107" s="29" t="str">
        <f t="shared" si="94"/>
        <v/>
      </c>
      <c r="O107" s="29" t="str">
        <f t="shared" si="95"/>
        <v/>
      </c>
      <c r="P107" s="33" t="str">
        <f t="shared" si="96"/>
        <v/>
      </c>
      <c r="Q107" s="27"/>
      <c r="AG107" s="3">
        <f t="shared" si="97"/>
        <v>0</v>
      </c>
    </row>
    <row r="108" spans="1:33" x14ac:dyDescent="0.45">
      <c r="A108" s="28"/>
      <c r="B108" s="27"/>
      <c r="C108" s="27"/>
      <c r="D108" s="27"/>
      <c r="E108" s="29" t="str">
        <f t="shared" si="98"/>
        <v/>
      </c>
      <c r="F108" s="27"/>
      <c r="G108" s="29"/>
      <c r="H108" s="29"/>
      <c r="I108" s="29"/>
      <c r="J108" s="10"/>
      <c r="K108" s="29"/>
      <c r="L108" s="29" t="str">
        <f t="shared" si="92"/>
        <v/>
      </c>
      <c r="M108" s="29" t="str">
        <f t="shared" si="93"/>
        <v/>
      </c>
      <c r="N108" s="29" t="str">
        <f t="shared" si="94"/>
        <v/>
      </c>
      <c r="O108" s="29" t="str">
        <f t="shared" si="95"/>
        <v/>
      </c>
      <c r="P108" s="33" t="str">
        <f t="shared" si="96"/>
        <v/>
      </c>
      <c r="Q108" s="27"/>
      <c r="AG108" s="3">
        <f t="shared" si="97"/>
        <v>0</v>
      </c>
    </row>
    <row r="109" spans="1:33" x14ac:dyDescent="0.45">
      <c r="A109" s="28"/>
      <c r="B109" s="27"/>
      <c r="C109" s="27"/>
      <c r="D109" s="27"/>
      <c r="E109" s="29" t="str">
        <f t="shared" si="98"/>
        <v/>
      </c>
      <c r="F109" s="27"/>
      <c r="G109" s="29"/>
      <c r="H109" s="29"/>
      <c r="I109" s="29"/>
      <c r="J109" s="10"/>
      <c r="K109" s="29"/>
      <c r="L109" s="29" t="str">
        <f t="shared" si="92"/>
        <v/>
      </c>
      <c r="M109" s="29" t="str">
        <f t="shared" si="93"/>
        <v/>
      </c>
      <c r="N109" s="29" t="str">
        <f t="shared" si="94"/>
        <v/>
      </c>
      <c r="O109" s="29" t="str">
        <f t="shared" si="95"/>
        <v/>
      </c>
      <c r="P109" s="33" t="str">
        <f t="shared" si="96"/>
        <v/>
      </c>
      <c r="Q109" s="27"/>
      <c r="AG109" s="3">
        <f t="shared" si="97"/>
        <v>0</v>
      </c>
    </row>
    <row r="110" spans="1:33" x14ac:dyDescent="0.45">
      <c r="A110" s="27"/>
      <c r="B110" s="27"/>
      <c r="C110" s="27"/>
      <c r="D110" s="27"/>
      <c r="E110" s="29" t="str">
        <f t="shared" si="98"/>
        <v/>
      </c>
      <c r="F110" s="27"/>
      <c r="G110" s="29"/>
      <c r="H110" s="27"/>
      <c r="I110" s="27"/>
      <c r="J110" s="10"/>
      <c r="K110" s="27"/>
      <c r="L110" s="29" t="str">
        <f t="shared" si="92"/>
        <v/>
      </c>
      <c r="M110" s="29" t="str">
        <f t="shared" si="93"/>
        <v/>
      </c>
      <c r="N110" s="29" t="str">
        <f t="shared" si="94"/>
        <v/>
      </c>
      <c r="O110" s="29" t="str">
        <f t="shared" si="95"/>
        <v/>
      </c>
      <c r="P110" s="33" t="str">
        <f t="shared" si="96"/>
        <v/>
      </c>
      <c r="Q110" s="27"/>
      <c r="AG110" s="3">
        <f t="shared" si="97"/>
        <v>0</v>
      </c>
    </row>
    <row r="111" spans="1:33" x14ac:dyDescent="0.45">
      <c r="A111" s="27"/>
      <c r="B111" s="27"/>
      <c r="C111" s="27"/>
      <c r="D111" s="27"/>
      <c r="E111" s="29" t="str">
        <f t="shared" si="98"/>
        <v/>
      </c>
      <c r="F111" s="27"/>
      <c r="G111" s="29"/>
      <c r="H111" s="27"/>
      <c r="I111" s="27"/>
      <c r="J111" s="10"/>
      <c r="K111" s="27"/>
      <c r="L111" s="29" t="str">
        <f t="shared" si="92"/>
        <v/>
      </c>
      <c r="M111" s="29" t="str">
        <f t="shared" si="93"/>
        <v/>
      </c>
      <c r="N111" s="29" t="str">
        <f t="shared" si="94"/>
        <v/>
      </c>
      <c r="O111" s="29" t="str">
        <f t="shared" si="95"/>
        <v/>
      </c>
      <c r="P111" s="33" t="str">
        <f t="shared" si="96"/>
        <v/>
      </c>
      <c r="Q111" s="27"/>
      <c r="AG111" s="3">
        <f t="shared" si="97"/>
        <v>0</v>
      </c>
    </row>
    <row r="112" spans="1:33" x14ac:dyDescent="0.45">
      <c r="A112" s="27"/>
      <c r="B112" s="27"/>
      <c r="C112" s="27"/>
      <c r="D112" s="27"/>
      <c r="E112" s="29" t="str">
        <f t="shared" si="98"/>
        <v/>
      </c>
      <c r="F112" s="27"/>
      <c r="G112" s="29"/>
      <c r="H112" s="27"/>
      <c r="I112" s="27"/>
      <c r="J112" s="10"/>
      <c r="K112" s="27"/>
      <c r="L112" s="29" t="str">
        <f t="shared" si="92"/>
        <v/>
      </c>
      <c r="M112" s="29" t="str">
        <f t="shared" si="93"/>
        <v/>
      </c>
      <c r="N112" s="29" t="str">
        <f t="shared" si="94"/>
        <v/>
      </c>
      <c r="O112" s="29" t="str">
        <f t="shared" si="95"/>
        <v/>
      </c>
      <c r="P112" s="33" t="str">
        <f t="shared" si="96"/>
        <v/>
      </c>
      <c r="Q112" s="27"/>
      <c r="AG112" s="3">
        <f t="shared" si="97"/>
        <v>0</v>
      </c>
    </row>
    <row r="113" spans="1:33" x14ac:dyDescent="0.45">
      <c r="A113" s="27"/>
      <c r="B113" s="27"/>
      <c r="C113" s="27"/>
      <c r="D113" s="27"/>
      <c r="E113" s="29" t="str">
        <f t="shared" si="98"/>
        <v/>
      </c>
      <c r="F113" s="27"/>
      <c r="G113" s="29"/>
      <c r="H113" s="27"/>
      <c r="I113" s="27"/>
      <c r="J113" s="10"/>
      <c r="K113" s="27"/>
      <c r="L113" s="29" t="str">
        <f t="shared" si="92"/>
        <v/>
      </c>
      <c r="M113" s="29" t="str">
        <f t="shared" si="93"/>
        <v/>
      </c>
      <c r="N113" s="29" t="str">
        <f t="shared" si="94"/>
        <v/>
      </c>
      <c r="O113" s="29" t="str">
        <f t="shared" si="95"/>
        <v/>
      </c>
      <c r="P113" s="33" t="str">
        <f t="shared" si="96"/>
        <v/>
      </c>
      <c r="Q113" s="27"/>
      <c r="AG113" s="3">
        <f t="shared" si="97"/>
        <v>0</v>
      </c>
    </row>
    <row r="114" spans="1:33" x14ac:dyDescent="0.45">
      <c r="A114" s="27"/>
      <c r="B114" s="27"/>
      <c r="C114" s="27"/>
      <c r="D114" s="27"/>
      <c r="E114" s="29" t="str">
        <f t="shared" si="98"/>
        <v/>
      </c>
      <c r="F114" s="27"/>
      <c r="G114" s="29"/>
      <c r="H114" s="27"/>
      <c r="I114" s="27"/>
      <c r="J114" s="10"/>
      <c r="K114" s="27"/>
      <c r="L114" s="29" t="str">
        <f t="shared" si="92"/>
        <v/>
      </c>
      <c r="M114" s="29" t="str">
        <f t="shared" si="93"/>
        <v/>
      </c>
      <c r="N114" s="29" t="str">
        <f t="shared" si="94"/>
        <v/>
      </c>
      <c r="O114" s="29" t="str">
        <f t="shared" si="95"/>
        <v/>
      </c>
      <c r="P114" s="33" t="str">
        <f t="shared" si="96"/>
        <v/>
      </c>
      <c r="Q114" s="27"/>
      <c r="AG114" s="3">
        <f t="shared" si="97"/>
        <v>0</v>
      </c>
    </row>
    <row r="115" spans="1:33" x14ac:dyDescent="0.45">
      <c r="A115" s="27"/>
      <c r="B115" s="27"/>
      <c r="C115" s="27"/>
      <c r="D115" s="27"/>
      <c r="E115" s="29" t="str">
        <f t="shared" si="98"/>
        <v/>
      </c>
      <c r="F115" s="27"/>
      <c r="G115" s="29"/>
      <c r="H115" s="27"/>
      <c r="I115" s="27"/>
      <c r="J115" s="10"/>
      <c r="K115" s="27"/>
      <c r="L115" s="29" t="str">
        <f t="shared" si="92"/>
        <v/>
      </c>
      <c r="M115" s="29" t="str">
        <f t="shared" si="93"/>
        <v/>
      </c>
      <c r="N115" s="29" t="str">
        <f t="shared" si="94"/>
        <v/>
      </c>
      <c r="O115" s="29" t="str">
        <f t="shared" si="95"/>
        <v/>
      </c>
      <c r="P115" s="33" t="str">
        <f t="shared" si="96"/>
        <v/>
      </c>
      <c r="Q115" s="27"/>
    </row>
    <row r="116" spans="1:33" x14ac:dyDescent="0.45">
      <c r="A116" s="27"/>
      <c r="B116" s="27"/>
      <c r="C116" s="27"/>
      <c r="D116" s="27"/>
      <c r="E116" s="29" t="str">
        <f t="shared" si="98"/>
        <v/>
      </c>
      <c r="F116" s="27"/>
      <c r="G116" s="29"/>
      <c r="H116" s="27"/>
      <c r="I116" s="27"/>
      <c r="J116" s="10"/>
      <c r="K116" s="27"/>
      <c r="L116" s="29" t="str">
        <f t="shared" si="92"/>
        <v/>
      </c>
      <c r="M116" s="29" t="str">
        <f t="shared" si="93"/>
        <v/>
      </c>
      <c r="N116" s="29" t="str">
        <f t="shared" si="94"/>
        <v/>
      </c>
      <c r="O116" s="29" t="str">
        <f t="shared" si="95"/>
        <v/>
      </c>
      <c r="P116" s="33" t="str">
        <f t="shared" si="96"/>
        <v/>
      </c>
      <c r="Q116" s="27"/>
    </row>
    <row r="117" spans="1:33" x14ac:dyDescent="0.45">
      <c r="A117" s="27"/>
      <c r="B117" s="27"/>
      <c r="C117" s="27"/>
      <c r="D117" s="27"/>
      <c r="E117" s="29" t="str">
        <f t="shared" si="98"/>
        <v/>
      </c>
      <c r="F117" s="27"/>
      <c r="G117" s="29"/>
      <c r="H117" s="27"/>
      <c r="I117" s="27"/>
      <c r="J117" s="10"/>
      <c r="K117" s="27"/>
      <c r="L117" s="29" t="str">
        <f t="shared" si="92"/>
        <v/>
      </c>
      <c r="M117" s="29" t="str">
        <f t="shared" si="93"/>
        <v/>
      </c>
      <c r="N117" s="29" t="str">
        <f t="shared" si="94"/>
        <v/>
      </c>
      <c r="O117" s="29" t="str">
        <f t="shared" si="95"/>
        <v/>
      </c>
      <c r="P117" s="33" t="str">
        <f t="shared" si="96"/>
        <v/>
      </c>
      <c r="Q117" s="27"/>
    </row>
    <row r="118" spans="1:33" x14ac:dyDescent="0.45">
      <c r="A118" s="27"/>
      <c r="B118" s="27"/>
      <c r="C118" s="27"/>
      <c r="D118" s="27"/>
      <c r="E118" s="29" t="str">
        <f t="shared" si="98"/>
        <v/>
      </c>
      <c r="F118" s="27"/>
      <c r="G118" s="29"/>
      <c r="H118" s="27"/>
      <c r="I118" s="27"/>
      <c r="J118" s="10"/>
      <c r="K118" s="27"/>
      <c r="L118" s="29" t="str">
        <f t="shared" si="92"/>
        <v/>
      </c>
      <c r="M118" s="29" t="str">
        <f t="shared" si="93"/>
        <v/>
      </c>
      <c r="N118" s="29" t="str">
        <f t="shared" si="94"/>
        <v/>
      </c>
      <c r="O118" s="29" t="str">
        <f t="shared" si="95"/>
        <v/>
      </c>
      <c r="P118" s="33" t="str">
        <f t="shared" si="96"/>
        <v/>
      </c>
      <c r="Q118" s="27"/>
    </row>
    <row r="119" spans="1:33" x14ac:dyDescent="0.45">
      <c r="A119" s="27"/>
      <c r="B119" s="27"/>
      <c r="C119" s="27"/>
      <c r="D119" s="27"/>
      <c r="E119" s="29" t="str">
        <f t="shared" si="98"/>
        <v/>
      </c>
      <c r="F119" s="27"/>
      <c r="G119" s="29"/>
      <c r="H119" s="27"/>
      <c r="I119" s="27"/>
      <c r="J119" s="10"/>
      <c r="K119" s="27"/>
      <c r="L119" s="29" t="str">
        <f t="shared" si="92"/>
        <v/>
      </c>
      <c r="M119" s="29" t="str">
        <f t="shared" si="93"/>
        <v/>
      </c>
      <c r="N119" s="29" t="str">
        <f t="shared" si="94"/>
        <v/>
      </c>
      <c r="O119" s="29" t="str">
        <f t="shared" si="95"/>
        <v/>
      </c>
      <c r="P119" s="33" t="str">
        <f t="shared" si="96"/>
        <v/>
      </c>
      <c r="Q119" s="27"/>
    </row>
    <row r="120" spans="1:33" x14ac:dyDescent="0.45">
      <c r="A120" s="27"/>
      <c r="B120" s="27"/>
      <c r="C120" s="27"/>
      <c r="D120" s="27"/>
      <c r="E120" s="29" t="str">
        <f t="shared" si="98"/>
        <v/>
      </c>
      <c r="F120" s="27"/>
      <c r="G120" s="29"/>
      <c r="H120" s="27"/>
      <c r="I120" s="27"/>
      <c r="J120" s="10"/>
      <c r="K120" s="27"/>
      <c r="L120" s="29" t="str">
        <f t="shared" si="92"/>
        <v/>
      </c>
      <c r="M120" s="29" t="str">
        <f t="shared" si="93"/>
        <v/>
      </c>
      <c r="N120" s="29" t="str">
        <f t="shared" si="94"/>
        <v/>
      </c>
      <c r="O120" s="29" t="str">
        <f t="shared" si="95"/>
        <v/>
      </c>
      <c r="P120" s="33" t="str">
        <f t="shared" si="96"/>
        <v/>
      </c>
      <c r="Q120" s="27"/>
    </row>
    <row r="121" spans="1:33" x14ac:dyDescent="0.45">
      <c r="A121" s="27"/>
      <c r="B121" s="27"/>
      <c r="C121" s="27"/>
      <c r="D121" s="27"/>
      <c r="E121" s="29" t="str">
        <f t="shared" si="98"/>
        <v/>
      </c>
      <c r="F121" s="27"/>
      <c r="G121" s="29"/>
      <c r="H121" s="27"/>
      <c r="I121" s="27"/>
      <c r="J121" s="10"/>
      <c r="K121" s="27"/>
      <c r="L121" s="29" t="str">
        <f t="shared" si="92"/>
        <v/>
      </c>
      <c r="M121" s="29" t="str">
        <f t="shared" si="93"/>
        <v/>
      </c>
      <c r="N121" s="29" t="str">
        <f t="shared" si="94"/>
        <v/>
      </c>
      <c r="O121" s="29" t="str">
        <f t="shared" si="95"/>
        <v/>
      </c>
      <c r="P121" s="33" t="str">
        <f t="shared" si="96"/>
        <v/>
      </c>
      <c r="Q121" s="27"/>
    </row>
    <row r="122" spans="1:33" x14ac:dyDescent="0.45">
      <c r="A122" s="27"/>
      <c r="B122" s="27"/>
      <c r="C122" s="27"/>
      <c r="D122" s="27"/>
      <c r="E122" s="29" t="str">
        <f t="shared" si="98"/>
        <v/>
      </c>
      <c r="F122" s="27"/>
      <c r="G122" s="29"/>
      <c r="H122" s="27"/>
      <c r="I122" s="27"/>
      <c r="J122" s="10"/>
      <c r="K122" s="27"/>
      <c r="L122" s="29" t="str">
        <f t="shared" si="92"/>
        <v/>
      </c>
      <c r="M122" s="29" t="str">
        <f t="shared" si="93"/>
        <v/>
      </c>
      <c r="N122" s="29" t="str">
        <f t="shared" si="94"/>
        <v/>
      </c>
      <c r="O122" s="29" t="str">
        <f t="shared" si="95"/>
        <v/>
      </c>
      <c r="P122" s="33" t="str">
        <f t="shared" si="96"/>
        <v/>
      </c>
      <c r="Q122" s="27"/>
    </row>
    <row r="123" spans="1:33" x14ac:dyDescent="0.45">
      <c r="A123" s="27"/>
      <c r="B123" s="27"/>
      <c r="C123" s="27"/>
      <c r="D123" s="27"/>
      <c r="E123" s="29" t="str">
        <f t="shared" si="98"/>
        <v/>
      </c>
      <c r="F123" s="27"/>
      <c r="G123" s="29"/>
      <c r="H123" s="27"/>
      <c r="I123" s="27"/>
      <c r="J123" s="10"/>
      <c r="K123" s="27"/>
      <c r="L123" s="29" t="str">
        <f t="shared" si="92"/>
        <v/>
      </c>
      <c r="M123" s="29" t="str">
        <f t="shared" si="93"/>
        <v/>
      </c>
      <c r="N123" s="29" t="str">
        <f t="shared" si="94"/>
        <v/>
      </c>
      <c r="O123" s="29" t="str">
        <f t="shared" si="95"/>
        <v/>
      </c>
      <c r="P123" s="33" t="str">
        <f t="shared" si="96"/>
        <v/>
      </c>
      <c r="Q123" s="27"/>
    </row>
    <row r="124" spans="1:33" x14ac:dyDescent="0.45">
      <c r="A124" s="27"/>
      <c r="B124" s="27"/>
      <c r="C124" s="27"/>
      <c r="D124" s="27"/>
      <c r="E124" s="29" t="str">
        <f t="shared" si="98"/>
        <v/>
      </c>
      <c r="F124" s="27"/>
      <c r="G124" s="29"/>
      <c r="H124" s="27"/>
      <c r="I124" s="27"/>
      <c r="J124" s="10"/>
      <c r="K124" s="27"/>
      <c r="L124" s="29" t="str">
        <f t="shared" si="92"/>
        <v/>
      </c>
      <c r="M124" s="29" t="str">
        <f t="shared" si="93"/>
        <v/>
      </c>
      <c r="N124" s="29" t="str">
        <f t="shared" si="94"/>
        <v/>
      </c>
      <c r="O124" s="29" t="str">
        <f t="shared" si="95"/>
        <v/>
      </c>
      <c r="P124" s="33" t="str">
        <f t="shared" si="96"/>
        <v/>
      </c>
      <c r="Q124" s="27"/>
    </row>
    <row r="125" spans="1:33" x14ac:dyDescent="0.45">
      <c r="A125" s="27"/>
      <c r="B125" s="27"/>
      <c r="C125" s="27"/>
      <c r="D125" s="27"/>
      <c r="E125" s="29" t="str">
        <f t="shared" si="98"/>
        <v/>
      </c>
      <c r="F125" s="27"/>
      <c r="G125" s="29"/>
      <c r="H125" s="27"/>
      <c r="I125" s="27"/>
      <c r="J125" s="10"/>
      <c r="K125" s="27"/>
      <c r="L125" s="29" t="str">
        <f t="shared" si="92"/>
        <v/>
      </c>
      <c r="M125" s="29" t="str">
        <f t="shared" si="93"/>
        <v/>
      </c>
      <c r="N125" s="29" t="str">
        <f t="shared" si="94"/>
        <v/>
      </c>
      <c r="O125" s="29" t="str">
        <f t="shared" si="95"/>
        <v/>
      </c>
      <c r="P125" s="33" t="str">
        <f t="shared" si="96"/>
        <v/>
      </c>
      <c r="Q125" s="27"/>
    </row>
    <row r="126" spans="1:33" x14ac:dyDescent="0.45">
      <c r="A126" s="27"/>
      <c r="B126" s="27"/>
      <c r="C126" s="27"/>
      <c r="D126" s="27"/>
      <c r="E126" s="29" t="str">
        <f t="shared" si="98"/>
        <v/>
      </c>
      <c r="F126" s="27"/>
      <c r="G126" s="29"/>
      <c r="H126" s="27"/>
      <c r="I126" s="27"/>
      <c r="J126" s="10"/>
      <c r="K126" s="27"/>
      <c r="L126" s="29" t="str">
        <f t="shared" si="92"/>
        <v/>
      </c>
      <c r="M126" s="29" t="str">
        <f t="shared" si="93"/>
        <v/>
      </c>
      <c r="N126" s="29" t="str">
        <f t="shared" si="94"/>
        <v/>
      </c>
      <c r="O126" s="29" t="str">
        <f t="shared" si="95"/>
        <v/>
      </c>
      <c r="P126" s="33" t="str">
        <f t="shared" si="96"/>
        <v/>
      </c>
      <c r="Q126" s="27"/>
    </row>
    <row r="127" spans="1:33" x14ac:dyDescent="0.45">
      <c r="A127" s="27"/>
      <c r="B127" s="27"/>
      <c r="C127" s="27"/>
      <c r="D127" s="27"/>
      <c r="E127" s="29" t="str">
        <f t="shared" si="98"/>
        <v/>
      </c>
      <c r="F127" s="27"/>
      <c r="G127" s="29"/>
      <c r="H127" s="27"/>
      <c r="I127" s="27"/>
      <c r="J127" s="10"/>
      <c r="K127" s="27"/>
      <c r="L127" s="29" t="str">
        <f t="shared" si="92"/>
        <v/>
      </c>
      <c r="M127" s="29" t="str">
        <f t="shared" si="93"/>
        <v/>
      </c>
      <c r="N127" s="29" t="str">
        <f t="shared" si="94"/>
        <v/>
      </c>
      <c r="O127" s="29" t="str">
        <f t="shared" si="95"/>
        <v/>
      </c>
      <c r="P127" s="33" t="str">
        <f t="shared" si="96"/>
        <v/>
      </c>
      <c r="Q127" s="27"/>
    </row>
    <row r="128" spans="1:33" x14ac:dyDescent="0.45">
      <c r="A128" s="27"/>
      <c r="B128" s="27"/>
      <c r="C128" s="27"/>
      <c r="D128" s="27"/>
      <c r="E128" s="29" t="str">
        <f t="shared" si="98"/>
        <v/>
      </c>
      <c r="F128" s="27"/>
      <c r="G128" s="29"/>
      <c r="H128" s="27"/>
      <c r="I128" s="27"/>
      <c r="J128" s="10"/>
      <c r="K128" s="27"/>
      <c r="L128" s="29" t="str">
        <f t="shared" si="92"/>
        <v/>
      </c>
      <c r="M128" s="29" t="str">
        <f t="shared" si="93"/>
        <v/>
      </c>
      <c r="N128" s="29" t="str">
        <f t="shared" si="94"/>
        <v/>
      </c>
      <c r="O128" s="29" t="str">
        <f t="shared" si="95"/>
        <v/>
      </c>
      <c r="P128" s="33" t="str">
        <f t="shared" si="96"/>
        <v/>
      </c>
      <c r="Q128" s="27"/>
    </row>
    <row r="129" spans="1:17" x14ac:dyDescent="0.45">
      <c r="A129" s="27"/>
      <c r="B129" s="27"/>
      <c r="C129" s="27"/>
      <c r="D129" s="27"/>
      <c r="E129" s="29" t="str">
        <f t="shared" si="98"/>
        <v/>
      </c>
      <c r="F129" s="27"/>
      <c r="G129" s="29"/>
      <c r="H129" s="27"/>
      <c r="I129" s="27"/>
      <c r="J129" s="10"/>
      <c r="K129" s="27"/>
      <c r="L129" s="29" t="str">
        <f t="shared" si="92"/>
        <v/>
      </c>
      <c r="M129" s="29" t="str">
        <f t="shared" si="93"/>
        <v/>
      </c>
      <c r="N129" s="29" t="str">
        <f t="shared" si="94"/>
        <v/>
      </c>
      <c r="O129" s="29" t="str">
        <f t="shared" si="95"/>
        <v/>
      </c>
      <c r="P129" s="33" t="str">
        <f t="shared" si="96"/>
        <v/>
      </c>
      <c r="Q129" s="27"/>
    </row>
    <row r="130" spans="1:17" x14ac:dyDescent="0.45">
      <c r="A130" s="27"/>
      <c r="B130" s="27"/>
      <c r="C130" s="27"/>
      <c r="D130" s="27"/>
      <c r="E130" s="29" t="str">
        <f t="shared" si="98"/>
        <v/>
      </c>
      <c r="F130" s="27"/>
      <c r="G130" s="29"/>
      <c r="H130" s="27"/>
      <c r="I130" s="27"/>
      <c r="J130" s="10"/>
      <c r="K130" s="27"/>
      <c r="L130" s="29" t="str">
        <f t="shared" si="92"/>
        <v/>
      </c>
      <c r="M130" s="29" t="str">
        <f t="shared" si="93"/>
        <v/>
      </c>
      <c r="N130" s="29" t="str">
        <f t="shared" si="94"/>
        <v/>
      </c>
      <c r="O130" s="29" t="str">
        <f t="shared" si="95"/>
        <v/>
      </c>
      <c r="P130" s="33" t="str">
        <f t="shared" si="96"/>
        <v/>
      </c>
      <c r="Q130" s="27"/>
    </row>
    <row r="131" spans="1:17" x14ac:dyDescent="0.45">
      <c r="A131" s="27"/>
      <c r="B131" s="27"/>
      <c r="C131" s="27"/>
      <c r="D131" s="27"/>
      <c r="E131" s="29" t="str">
        <f t="shared" si="98"/>
        <v/>
      </c>
      <c r="F131" s="27"/>
      <c r="G131" s="29"/>
      <c r="H131" s="27"/>
      <c r="I131" s="27"/>
      <c r="J131" s="10"/>
      <c r="K131" s="27"/>
      <c r="L131" s="29" t="str">
        <f t="shared" ref="L131:L194" si="105">IF(G131="Y", (P131*E131),(""))</f>
        <v/>
      </c>
      <c r="M131" s="29" t="str">
        <f t="shared" ref="M131:M194" si="106">IF(G131="Y", (L131*2),(""))</f>
        <v/>
      </c>
      <c r="N131" s="29" t="str">
        <f t="shared" ref="N131:N194" si="107">IF(G131="Y", (L131*3),(""))</f>
        <v/>
      </c>
      <c r="O131" s="29" t="str">
        <f t="shared" ref="O131:O194" si="108">IF(G131="Y", (L131*4),(""))</f>
        <v/>
      </c>
      <c r="P131" s="33" t="str">
        <f t="shared" ref="P131:P194" si="109">IF(Q131&gt;0,((AcctSize/Q131)/H131),(""))</f>
        <v/>
      </c>
      <c r="Q131" s="27"/>
    </row>
    <row r="132" spans="1:17" x14ac:dyDescent="0.45">
      <c r="A132" s="27"/>
      <c r="B132" s="27"/>
      <c r="C132" s="27"/>
      <c r="D132" s="27"/>
      <c r="E132" s="29" t="str">
        <f t="shared" si="98"/>
        <v/>
      </c>
      <c r="F132" s="27"/>
      <c r="G132" s="29"/>
      <c r="H132" s="27"/>
      <c r="I132" s="27"/>
      <c r="J132" s="10"/>
      <c r="K132" s="27"/>
      <c r="L132" s="29" t="str">
        <f t="shared" si="105"/>
        <v/>
      </c>
      <c r="M132" s="29" t="str">
        <f t="shared" si="106"/>
        <v/>
      </c>
      <c r="N132" s="29" t="str">
        <f t="shared" si="107"/>
        <v/>
      </c>
      <c r="O132" s="29" t="str">
        <f t="shared" si="108"/>
        <v/>
      </c>
      <c r="P132" s="33" t="str">
        <f t="shared" si="109"/>
        <v/>
      </c>
      <c r="Q132" s="27"/>
    </row>
    <row r="133" spans="1:17" x14ac:dyDescent="0.45">
      <c r="A133" s="27"/>
      <c r="B133" s="27"/>
      <c r="C133" s="27"/>
      <c r="D133" s="27"/>
      <c r="E133" s="29" t="str">
        <f t="shared" ref="E133:E196" si="110">IF(G133="Y",AG133,"")</f>
        <v/>
      </c>
      <c r="F133" s="27"/>
      <c r="G133" s="29"/>
      <c r="H133" s="27"/>
      <c r="I133" s="27"/>
      <c r="J133" s="10"/>
      <c r="K133" s="27"/>
      <c r="L133" s="29" t="str">
        <f t="shared" si="105"/>
        <v/>
      </c>
      <c r="M133" s="29" t="str">
        <f t="shared" si="106"/>
        <v/>
      </c>
      <c r="N133" s="29" t="str">
        <f t="shared" si="107"/>
        <v/>
      </c>
      <c r="O133" s="29" t="str">
        <f t="shared" si="108"/>
        <v/>
      </c>
      <c r="P133" s="33" t="str">
        <f t="shared" si="109"/>
        <v/>
      </c>
      <c r="Q133" s="27"/>
    </row>
    <row r="134" spans="1:17" x14ac:dyDescent="0.45">
      <c r="A134" s="27"/>
      <c r="B134" s="27"/>
      <c r="C134" s="27"/>
      <c r="D134" s="27"/>
      <c r="E134" s="29" t="str">
        <f t="shared" si="110"/>
        <v/>
      </c>
      <c r="F134" s="27"/>
      <c r="G134" s="29"/>
      <c r="H134" s="27"/>
      <c r="I134" s="27"/>
      <c r="J134" s="10"/>
      <c r="K134" s="27"/>
      <c r="L134" s="29" t="str">
        <f t="shared" si="105"/>
        <v/>
      </c>
      <c r="M134" s="29" t="str">
        <f t="shared" si="106"/>
        <v/>
      </c>
      <c r="N134" s="29" t="str">
        <f t="shared" si="107"/>
        <v/>
      </c>
      <c r="O134" s="29" t="str">
        <f t="shared" si="108"/>
        <v/>
      </c>
      <c r="P134" s="33" t="str">
        <f t="shared" si="109"/>
        <v/>
      </c>
      <c r="Q134" s="27"/>
    </row>
    <row r="135" spans="1:17" x14ac:dyDescent="0.45">
      <c r="A135" s="27"/>
      <c r="B135" s="27"/>
      <c r="C135" s="27"/>
      <c r="D135" s="27"/>
      <c r="E135" s="29" t="str">
        <f t="shared" si="110"/>
        <v/>
      </c>
      <c r="F135" s="27"/>
      <c r="G135" s="29"/>
      <c r="H135" s="27"/>
      <c r="I135" s="27"/>
      <c r="J135" s="10"/>
      <c r="K135" s="27"/>
      <c r="L135" s="29" t="str">
        <f t="shared" si="105"/>
        <v/>
      </c>
      <c r="M135" s="29" t="str">
        <f t="shared" si="106"/>
        <v/>
      </c>
      <c r="N135" s="29" t="str">
        <f t="shared" si="107"/>
        <v/>
      </c>
      <c r="O135" s="29" t="str">
        <f t="shared" si="108"/>
        <v/>
      </c>
      <c r="P135" s="33" t="str">
        <f t="shared" si="109"/>
        <v/>
      </c>
      <c r="Q135" s="27"/>
    </row>
    <row r="136" spans="1:17" x14ac:dyDescent="0.45">
      <c r="A136" s="27"/>
      <c r="B136" s="27"/>
      <c r="C136" s="27"/>
      <c r="D136" s="27"/>
      <c r="E136" s="29" t="str">
        <f t="shared" si="110"/>
        <v/>
      </c>
      <c r="F136" s="27"/>
      <c r="G136" s="29"/>
      <c r="H136" s="27"/>
      <c r="I136" s="27"/>
      <c r="J136" s="10"/>
      <c r="K136" s="27"/>
      <c r="L136" s="29" t="str">
        <f t="shared" si="105"/>
        <v/>
      </c>
      <c r="M136" s="29" t="str">
        <f t="shared" si="106"/>
        <v/>
      </c>
      <c r="N136" s="29" t="str">
        <f t="shared" si="107"/>
        <v/>
      </c>
      <c r="O136" s="29" t="str">
        <f t="shared" si="108"/>
        <v/>
      </c>
      <c r="P136" s="33" t="str">
        <f t="shared" si="109"/>
        <v/>
      </c>
      <c r="Q136" s="27"/>
    </row>
    <row r="137" spans="1:17" x14ac:dyDescent="0.45">
      <c r="A137" s="27"/>
      <c r="B137" s="27"/>
      <c r="C137" s="27"/>
      <c r="D137" s="27"/>
      <c r="E137" s="29" t="str">
        <f t="shared" si="110"/>
        <v/>
      </c>
      <c r="F137" s="27"/>
      <c r="G137" s="29"/>
      <c r="H137" s="27"/>
      <c r="I137" s="27"/>
      <c r="J137" s="10"/>
      <c r="K137" s="27"/>
      <c r="L137" s="29" t="str">
        <f t="shared" si="105"/>
        <v/>
      </c>
      <c r="M137" s="29" t="str">
        <f t="shared" si="106"/>
        <v/>
      </c>
      <c r="N137" s="29" t="str">
        <f t="shared" si="107"/>
        <v/>
      </c>
      <c r="O137" s="29" t="str">
        <f t="shared" si="108"/>
        <v/>
      </c>
      <c r="P137" s="33" t="str">
        <f t="shared" si="109"/>
        <v/>
      </c>
      <c r="Q137" s="27"/>
    </row>
    <row r="138" spans="1:17" x14ac:dyDescent="0.45">
      <c r="A138" s="27"/>
      <c r="B138" s="27"/>
      <c r="C138" s="27"/>
      <c r="D138" s="27"/>
      <c r="E138" s="29" t="str">
        <f t="shared" si="110"/>
        <v/>
      </c>
      <c r="F138" s="27"/>
      <c r="G138" s="29"/>
      <c r="H138" s="27"/>
      <c r="I138" s="27"/>
      <c r="J138" s="10"/>
      <c r="K138" s="27"/>
      <c r="L138" s="29" t="str">
        <f t="shared" si="105"/>
        <v/>
      </c>
      <c r="M138" s="29" t="str">
        <f t="shared" si="106"/>
        <v/>
      </c>
      <c r="N138" s="29" t="str">
        <f t="shared" si="107"/>
        <v/>
      </c>
      <c r="O138" s="29" t="str">
        <f t="shared" si="108"/>
        <v/>
      </c>
      <c r="P138" s="33" t="str">
        <f t="shared" si="109"/>
        <v/>
      </c>
      <c r="Q138" s="27"/>
    </row>
    <row r="139" spans="1:17" x14ac:dyDescent="0.45">
      <c r="A139" s="27"/>
      <c r="B139" s="27"/>
      <c r="C139" s="27"/>
      <c r="D139" s="27"/>
      <c r="E139" s="29" t="str">
        <f t="shared" si="110"/>
        <v/>
      </c>
      <c r="F139" s="27"/>
      <c r="G139" s="29"/>
      <c r="H139" s="27"/>
      <c r="I139" s="27"/>
      <c r="J139" s="10"/>
      <c r="K139" s="27"/>
      <c r="L139" s="29" t="str">
        <f t="shared" si="105"/>
        <v/>
      </c>
      <c r="M139" s="29" t="str">
        <f t="shared" si="106"/>
        <v/>
      </c>
      <c r="N139" s="29" t="str">
        <f t="shared" si="107"/>
        <v/>
      </c>
      <c r="O139" s="29" t="str">
        <f t="shared" si="108"/>
        <v/>
      </c>
      <c r="P139" s="33" t="str">
        <f t="shared" si="109"/>
        <v/>
      </c>
      <c r="Q139" s="27"/>
    </row>
    <row r="140" spans="1:17" x14ac:dyDescent="0.45">
      <c r="A140" s="27"/>
      <c r="B140" s="27"/>
      <c r="C140" s="27"/>
      <c r="D140" s="27"/>
      <c r="E140" s="29" t="str">
        <f t="shared" si="110"/>
        <v/>
      </c>
      <c r="F140" s="27"/>
      <c r="G140" s="29"/>
      <c r="H140" s="27"/>
      <c r="I140" s="27"/>
      <c r="J140" s="10"/>
      <c r="K140" s="27"/>
      <c r="L140" s="29" t="str">
        <f t="shared" si="105"/>
        <v/>
      </c>
      <c r="M140" s="29" t="str">
        <f t="shared" si="106"/>
        <v/>
      </c>
      <c r="N140" s="29" t="str">
        <f t="shared" si="107"/>
        <v/>
      </c>
      <c r="O140" s="29" t="str">
        <f t="shared" si="108"/>
        <v/>
      </c>
      <c r="P140" s="33" t="str">
        <f t="shared" si="109"/>
        <v/>
      </c>
      <c r="Q140" s="27"/>
    </row>
    <row r="141" spans="1:17" x14ac:dyDescent="0.45">
      <c r="A141" s="27"/>
      <c r="B141" s="27"/>
      <c r="C141" s="27"/>
      <c r="D141" s="27"/>
      <c r="E141" s="29" t="str">
        <f t="shared" si="110"/>
        <v/>
      </c>
      <c r="F141" s="27"/>
      <c r="G141" s="29"/>
      <c r="H141" s="27"/>
      <c r="I141" s="27"/>
      <c r="J141" s="10"/>
      <c r="K141" s="27"/>
      <c r="L141" s="29" t="str">
        <f t="shared" si="105"/>
        <v/>
      </c>
      <c r="M141" s="29" t="str">
        <f t="shared" si="106"/>
        <v/>
      </c>
      <c r="N141" s="29" t="str">
        <f t="shared" si="107"/>
        <v/>
      </c>
      <c r="O141" s="29" t="str">
        <f t="shared" si="108"/>
        <v/>
      </c>
      <c r="P141" s="33" t="str">
        <f t="shared" si="109"/>
        <v/>
      </c>
      <c r="Q141" s="27"/>
    </row>
    <row r="142" spans="1:17" x14ac:dyDescent="0.45">
      <c r="A142" s="27"/>
      <c r="B142" s="27"/>
      <c r="C142" s="27"/>
      <c r="D142" s="27"/>
      <c r="E142" s="29" t="str">
        <f t="shared" si="110"/>
        <v/>
      </c>
      <c r="F142" s="27"/>
      <c r="G142" s="29"/>
      <c r="H142" s="27"/>
      <c r="I142" s="27"/>
      <c r="J142" s="10"/>
      <c r="K142" s="27"/>
      <c r="L142" s="29" t="str">
        <f t="shared" si="105"/>
        <v/>
      </c>
      <c r="M142" s="29" t="str">
        <f t="shared" si="106"/>
        <v/>
      </c>
      <c r="N142" s="29" t="str">
        <f t="shared" si="107"/>
        <v/>
      </c>
      <c r="O142" s="29" t="str">
        <f t="shared" si="108"/>
        <v/>
      </c>
      <c r="P142" s="33" t="str">
        <f t="shared" si="109"/>
        <v/>
      </c>
      <c r="Q142" s="27"/>
    </row>
    <row r="143" spans="1:17" x14ac:dyDescent="0.45">
      <c r="A143" s="27"/>
      <c r="B143" s="27"/>
      <c r="C143" s="27"/>
      <c r="D143" s="27"/>
      <c r="E143" s="29" t="str">
        <f t="shared" si="110"/>
        <v/>
      </c>
      <c r="F143" s="27"/>
      <c r="G143" s="29"/>
      <c r="H143" s="27"/>
      <c r="I143" s="27"/>
      <c r="J143" s="10"/>
      <c r="K143" s="27"/>
      <c r="L143" s="29" t="str">
        <f t="shared" si="105"/>
        <v/>
      </c>
      <c r="M143" s="29" t="str">
        <f t="shared" si="106"/>
        <v/>
      </c>
      <c r="N143" s="29" t="str">
        <f t="shared" si="107"/>
        <v/>
      </c>
      <c r="O143" s="29" t="str">
        <f t="shared" si="108"/>
        <v/>
      </c>
      <c r="P143" s="33" t="str">
        <f t="shared" si="109"/>
        <v/>
      </c>
      <c r="Q143" s="27"/>
    </row>
    <row r="144" spans="1:17" x14ac:dyDescent="0.45">
      <c r="A144" s="27"/>
      <c r="B144" s="27"/>
      <c r="C144" s="27"/>
      <c r="D144" s="27"/>
      <c r="E144" s="29" t="str">
        <f t="shared" si="110"/>
        <v/>
      </c>
      <c r="F144" s="27"/>
      <c r="G144" s="29"/>
      <c r="H144" s="27"/>
      <c r="I144" s="27"/>
      <c r="J144" s="10"/>
      <c r="K144" s="27"/>
      <c r="L144" s="29" t="str">
        <f t="shared" si="105"/>
        <v/>
      </c>
      <c r="M144" s="29" t="str">
        <f t="shared" si="106"/>
        <v/>
      </c>
      <c r="N144" s="29" t="str">
        <f t="shared" si="107"/>
        <v/>
      </c>
      <c r="O144" s="29" t="str">
        <f t="shared" si="108"/>
        <v/>
      </c>
      <c r="P144" s="33" t="str">
        <f t="shared" si="109"/>
        <v/>
      </c>
      <c r="Q144" s="27"/>
    </row>
    <row r="145" spans="1:17" x14ac:dyDescent="0.45">
      <c r="A145" s="27"/>
      <c r="B145" s="27"/>
      <c r="C145" s="27"/>
      <c r="D145" s="27"/>
      <c r="E145" s="29" t="str">
        <f t="shared" si="110"/>
        <v/>
      </c>
      <c r="F145" s="27"/>
      <c r="G145" s="29"/>
      <c r="H145" s="27"/>
      <c r="I145" s="27"/>
      <c r="J145" s="10"/>
      <c r="K145" s="27"/>
      <c r="L145" s="29" t="str">
        <f t="shared" si="105"/>
        <v/>
      </c>
      <c r="M145" s="29" t="str">
        <f t="shared" si="106"/>
        <v/>
      </c>
      <c r="N145" s="29" t="str">
        <f t="shared" si="107"/>
        <v/>
      </c>
      <c r="O145" s="29" t="str">
        <f t="shared" si="108"/>
        <v/>
      </c>
      <c r="P145" s="33" t="str">
        <f t="shared" si="109"/>
        <v/>
      </c>
      <c r="Q145" s="27"/>
    </row>
    <row r="146" spans="1:17" x14ac:dyDescent="0.45">
      <c r="A146" s="27"/>
      <c r="B146" s="27"/>
      <c r="C146" s="27"/>
      <c r="D146" s="27"/>
      <c r="E146" s="29" t="str">
        <f t="shared" si="110"/>
        <v/>
      </c>
      <c r="F146" s="27"/>
      <c r="G146" s="29"/>
      <c r="H146" s="27"/>
      <c r="I146" s="27"/>
      <c r="J146" s="10"/>
      <c r="K146" s="27"/>
      <c r="L146" s="29" t="str">
        <f t="shared" si="105"/>
        <v/>
      </c>
      <c r="M146" s="29" t="str">
        <f t="shared" si="106"/>
        <v/>
      </c>
      <c r="N146" s="29" t="str">
        <f t="shared" si="107"/>
        <v/>
      </c>
      <c r="O146" s="29" t="str">
        <f t="shared" si="108"/>
        <v/>
      </c>
      <c r="P146" s="33" t="str">
        <f t="shared" si="109"/>
        <v/>
      </c>
      <c r="Q146" s="27"/>
    </row>
    <row r="147" spans="1:17" x14ac:dyDescent="0.45">
      <c r="A147" s="27"/>
      <c r="B147" s="27"/>
      <c r="C147" s="27"/>
      <c r="D147" s="27"/>
      <c r="E147" s="29" t="str">
        <f t="shared" si="110"/>
        <v/>
      </c>
      <c r="F147" s="27"/>
      <c r="G147" s="29"/>
      <c r="H147" s="27"/>
      <c r="I147" s="27"/>
      <c r="J147" s="10"/>
      <c r="K147" s="27"/>
      <c r="L147" s="29" t="str">
        <f t="shared" si="105"/>
        <v/>
      </c>
      <c r="M147" s="29" t="str">
        <f t="shared" si="106"/>
        <v/>
      </c>
      <c r="N147" s="29" t="str">
        <f t="shared" si="107"/>
        <v/>
      </c>
      <c r="O147" s="29" t="str">
        <f t="shared" si="108"/>
        <v/>
      </c>
      <c r="P147" s="33" t="str">
        <f t="shared" si="109"/>
        <v/>
      </c>
      <c r="Q147" s="27"/>
    </row>
    <row r="148" spans="1:17" x14ac:dyDescent="0.45">
      <c r="A148" s="27"/>
      <c r="B148" s="27"/>
      <c r="C148" s="27"/>
      <c r="D148" s="27"/>
      <c r="E148" s="29" t="str">
        <f t="shared" si="110"/>
        <v/>
      </c>
      <c r="F148" s="27"/>
      <c r="G148" s="29"/>
      <c r="H148" s="27"/>
      <c r="I148" s="27"/>
      <c r="J148" s="10"/>
      <c r="K148" s="27"/>
      <c r="L148" s="29" t="str">
        <f t="shared" si="105"/>
        <v/>
      </c>
      <c r="M148" s="29" t="str">
        <f t="shared" si="106"/>
        <v/>
      </c>
      <c r="N148" s="29" t="str">
        <f t="shared" si="107"/>
        <v/>
      </c>
      <c r="O148" s="29" t="str">
        <f t="shared" si="108"/>
        <v/>
      </c>
      <c r="P148" s="33" t="str">
        <f t="shared" si="109"/>
        <v/>
      </c>
      <c r="Q148" s="27"/>
    </row>
    <row r="149" spans="1:17" x14ac:dyDescent="0.45">
      <c r="A149" s="27"/>
      <c r="B149" s="27"/>
      <c r="C149" s="27"/>
      <c r="D149" s="27"/>
      <c r="E149" s="29" t="str">
        <f t="shared" si="110"/>
        <v/>
      </c>
      <c r="F149" s="27"/>
      <c r="G149" s="29"/>
      <c r="H149" s="27"/>
      <c r="I149" s="27"/>
      <c r="J149" s="10"/>
      <c r="K149" s="27"/>
      <c r="L149" s="29" t="str">
        <f t="shared" si="105"/>
        <v/>
      </c>
      <c r="M149" s="29" t="str">
        <f t="shared" si="106"/>
        <v/>
      </c>
      <c r="N149" s="29" t="str">
        <f t="shared" si="107"/>
        <v/>
      </c>
      <c r="O149" s="29" t="str">
        <f t="shared" si="108"/>
        <v/>
      </c>
      <c r="P149" s="33" t="str">
        <f t="shared" si="109"/>
        <v/>
      </c>
      <c r="Q149" s="27"/>
    </row>
    <row r="150" spans="1:17" x14ac:dyDescent="0.45">
      <c r="A150" s="27"/>
      <c r="B150" s="27"/>
      <c r="C150" s="27"/>
      <c r="D150" s="27"/>
      <c r="E150" s="29" t="str">
        <f t="shared" si="110"/>
        <v/>
      </c>
      <c r="F150" s="27"/>
      <c r="G150" s="29"/>
      <c r="H150" s="27"/>
      <c r="I150" s="27"/>
      <c r="J150" s="10"/>
      <c r="K150" s="27"/>
      <c r="L150" s="29" t="str">
        <f t="shared" si="105"/>
        <v/>
      </c>
      <c r="M150" s="29" t="str">
        <f t="shared" si="106"/>
        <v/>
      </c>
      <c r="N150" s="29" t="str">
        <f t="shared" si="107"/>
        <v/>
      </c>
      <c r="O150" s="29" t="str">
        <f t="shared" si="108"/>
        <v/>
      </c>
      <c r="P150" s="33" t="str">
        <f t="shared" si="109"/>
        <v/>
      </c>
      <c r="Q150" s="27"/>
    </row>
    <row r="151" spans="1:17" x14ac:dyDescent="0.45">
      <c r="A151" s="27"/>
      <c r="B151" s="27"/>
      <c r="C151" s="27"/>
      <c r="D151" s="27"/>
      <c r="E151" s="29" t="str">
        <f t="shared" si="110"/>
        <v/>
      </c>
      <c r="F151" s="27"/>
      <c r="G151" s="29"/>
      <c r="H151" s="27"/>
      <c r="I151" s="27"/>
      <c r="J151" s="10"/>
      <c r="K151" s="27"/>
      <c r="L151" s="29" t="str">
        <f t="shared" si="105"/>
        <v/>
      </c>
      <c r="M151" s="29" t="str">
        <f t="shared" si="106"/>
        <v/>
      </c>
      <c r="N151" s="29" t="str">
        <f t="shared" si="107"/>
        <v/>
      </c>
      <c r="O151" s="29" t="str">
        <f t="shared" si="108"/>
        <v/>
      </c>
      <c r="P151" s="33" t="str">
        <f t="shared" si="109"/>
        <v/>
      </c>
      <c r="Q151" s="27"/>
    </row>
    <row r="152" spans="1:17" x14ac:dyDescent="0.45">
      <c r="A152" s="27"/>
      <c r="B152" s="27"/>
      <c r="C152" s="27"/>
      <c r="D152" s="27"/>
      <c r="E152" s="29" t="str">
        <f t="shared" si="110"/>
        <v/>
      </c>
      <c r="F152" s="27"/>
      <c r="G152" s="29"/>
      <c r="H152" s="27"/>
      <c r="I152" s="27"/>
      <c r="J152" s="10"/>
      <c r="K152" s="27"/>
      <c r="L152" s="29" t="str">
        <f t="shared" si="105"/>
        <v/>
      </c>
      <c r="M152" s="29" t="str">
        <f t="shared" si="106"/>
        <v/>
      </c>
      <c r="N152" s="29" t="str">
        <f t="shared" si="107"/>
        <v/>
      </c>
      <c r="O152" s="29" t="str">
        <f t="shared" si="108"/>
        <v/>
      </c>
      <c r="P152" s="33" t="str">
        <f t="shared" si="109"/>
        <v/>
      </c>
      <c r="Q152" s="27"/>
    </row>
    <row r="153" spans="1:17" x14ac:dyDescent="0.45">
      <c r="A153" s="27"/>
      <c r="B153" s="27"/>
      <c r="C153" s="27"/>
      <c r="D153" s="27"/>
      <c r="E153" s="29" t="str">
        <f t="shared" si="110"/>
        <v/>
      </c>
      <c r="F153" s="27"/>
      <c r="G153" s="29"/>
      <c r="H153" s="27"/>
      <c r="I153" s="27"/>
      <c r="J153" s="10"/>
      <c r="K153" s="27"/>
      <c r="L153" s="29" t="str">
        <f t="shared" si="105"/>
        <v/>
      </c>
      <c r="M153" s="29" t="str">
        <f t="shared" si="106"/>
        <v/>
      </c>
      <c r="N153" s="29" t="str">
        <f t="shared" si="107"/>
        <v/>
      </c>
      <c r="O153" s="29" t="str">
        <f t="shared" si="108"/>
        <v/>
      </c>
      <c r="P153" s="33" t="str">
        <f t="shared" si="109"/>
        <v/>
      </c>
      <c r="Q153" s="27"/>
    </row>
    <row r="154" spans="1:17" x14ac:dyDescent="0.45">
      <c r="A154" s="27"/>
      <c r="B154" s="27"/>
      <c r="C154" s="27"/>
      <c r="D154" s="27"/>
      <c r="E154" s="29" t="str">
        <f t="shared" si="110"/>
        <v/>
      </c>
      <c r="F154" s="27"/>
      <c r="G154" s="29"/>
      <c r="H154" s="27"/>
      <c r="I154" s="27"/>
      <c r="J154" s="10"/>
      <c r="K154" s="27"/>
      <c r="L154" s="29" t="str">
        <f t="shared" si="105"/>
        <v/>
      </c>
      <c r="M154" s="29" t="str">
        <f t="shared" si="106"/>
        <v/>
      </c>
      <c r="N154" s="29" t="str">
        <f t="shared" si="107"/>
        <v/>
      </c>
      <c r="O154" s="29" t="str">
        <f t="shared" si="108"/>
        <v/>
      </c>
      <c r="P154" s="33" t="str">
        <f t="shared" si="109"/>
        <v/>
      </c>
      <c r="Q154" s="27"/>
    </row>
    <row r="155" spans="1:17" x14ac:dyDescent="0.45">
      <c r="A155" s="27"/>
      <c r="B155" s="27"/>
      <c r="C155" s="27"/>
      <c r="D155" s="27"/>
      <c r="E155" s="29" t="str">
        <f t="shared" si="110"/>
        <v/>
      </c>
      <c r="F155" s="27"/>
      <c r="G155" s="29"/>
      <c r="H155" s="27"/>
      <c r="I155" s="27"/>
      <c r="J155" s="10"/>
      <c r="K155" s="27"/>
      <c r="L155" s="29" t="str">
        <f t="shared" si="105"/>
        <v/>
      </c>
      <c r="M155" s="29" t="str">
        <f t="shared" si="106"/>
        <v/>
      </c>
      <c r="N155" s="29" t="str">
        <f t="shared" si="107"/>
        <v/>
      </c>
      <c r="O155" s="29" t="str">
        <f t="shared" si="108"/>
        <v/>
      </c>
      <c r="P155" s="33" t="str">
        <f t="shared" si="109"/>
        <v/>
      </c>
      <c r="Q155" s="27"/>
    </row>
    <row r="156" spans="1:17" x14ac:dyDescent="0.45">
      <c r="A156" s="27"/>
      <c r="B156" s="27"/>
      <c r="C156" s="27"/>
      <c r="D156" s="27"/>
      <c r="E156" s="29" t="str">
        <f t="shared" si="110"/>
        <v/>
      </c>
      <c r="F156" s="27"/>
      <c r="G156" s="29"/>
      <c r="H156" s="27"/>
      <c r="I156" s="27"/>
      <c r="J156" s="10"/>
      <c r="K156" s="27"/>
      <c r="L156" s="29" t="str">
        <f t="shared" si="105"/>
        <v/>
      </c>
      <c r="M156" s="29" t="str">
        <f t="shared" si="106"/>
        <v/>
      </c>
      <c r="N156" s="29" t="str">
        <f t="shared" si="107"/>
        <v/>
      </c>
      <c r="O156" s="29" t="str">
        <f t="shared" si="108"/>
        <v/>
      </c>
      <c r="P156" s="33" t="str">
        <f t="shared" si="109"/>
        <v/>
      </c>
      <c r="Q156" s="27"/>
    </row>
    <row r="157" spans="1:17" x14ac:dyDescent="0.45">
      <c r="A157" s="27"/>
      <c r="B157" s="27"/>
      <c r="C157" s="27"/>
      <c r="D157" s="27"/>
      <c r="E157" s="29" t="str">
        <f t="shared" si="110"/>
        <v/>
      </c>
      <c r="F157" s="27"/>
      <c r="G157" s="29"/>
      <c r="H157" s="27"/>
      <c r="I157" s="27"/>
      <c r="J157" s="10"/>
      <c r="K157" s="27"/>
      <c r="L157" s="29" t="str">
        <f t="shared" si="105"/>
        <v/>
      </c>
      <c r="M157" s="29" t="str">
        <f t="shared" si="106"/>
        <v/>
      </c>
      <c r="N157" s="29" t="str">
        <f t="shared" si="107"/>
        <v/>
      </c>
      <c r="O157" s="29" t="str">
        <f t="shared" si="108"/>
        <v/>
      </c>
      <c r="P157" s="33" t="str">
        <f t="shared" si="109"/>
        <v/>
      </c>
      <c r="Q157" s="27"/>
    </row>
    <row r="158" spans="1:17" x14ac:dyDescent="0.45">
      <c r="A158" s="27"/>
      <c r="B158" s="27"/>
      <c r="C158" s="27"/>
      <c r="D158" s="27"/>
      <c r="E158" s="29" t="str">
        <f t="shared" si="110"/>
        <v/>
      </c>
      <c r="F158" s="27"/>
      <c r="G158" s="29"/>
      <c r="H158" s="27"/>
      <c r="I158" s="27"/>
      <c r="J158" s="10"/>
      <c r="K158" s="27"/>
      <c r="L158" s="29" t="str">
        <f t="shared" si="105"/>
        <v/>
      </c>
      <c r="M158" s="29" t="str">
        <f t="shared" si="106"/>
        <v/>
      </c>
      <c r="N158" s="29" t="str">
        <f t="shared" si="107"/>
        <v/>
      </c>
      <c r="O158" s="29" t="str">
        <f t="shared" si="108"/>
        <v/>
      </c>
      <c r="P158" s="33" t="str">
        <f t="shared" si="109"/>
        <v/>
      </c>
      <c r="Q158" s="27"/>
    </row>
    <row r="159" spans="1:17" x14ac:dyDescent="0.45">
      <c r="A159" s="27"/>
      <c r="B159" s="27"/>
      <c r="C159" s="27"/>
      <c r="D159" s="27"/>
      <c r="E159" s="29" t="str">
        <f t="shared" si="110"/>
        <v/>
      </c>
      <c r="F159" s="27"/>
      <c r="G159" s="29"/>
      <c r="H159" s="27"/>
      <c r="I159" s="27"/>
      <c r="J159" s="10"/>
      <c r="K159" s="27"/>
      <c r="L159" s="29" t="str">
        <f t="shared" si="105"/>
        <v/>
      </c>
      <c r="M159" s="29" t="str">
        <f t="shared" si="106"/>
        <v/>
      </c>
      <c r="N159" s="29" t="str">
        <f t="shared" si="107"/>
        <v/>
      </c>
      <c r="O159" s="29" t="str">
        <f t="shared" si="108"/>
        <v/>
      </c>
      <c r="P159" s="33" t="str">
        <f t="shared" si="109"/>
        <v/>
      </c>
      <c r="Q159" s="27"/>
    </row>
    <row r="160" spans="1:17" x14ac:dyDescent="0.45">
      <c r="A160" s="27"/>
      <c r="B160" s="27"/>
      <c r="C160" s="27"/>
      <c r="D160" s="27"/>
      <c r="E160" s="29" t="str">
        <f t="shared" si="110"/>
        <v/>
      </c>
      <c r="F160" s="27"/>
      <c r="G160" s="29"/>
      <c r="H160" s="27"/>
      <c r="I160" s="27"/>
      <c r="J160" s="10"/>
      <c r="K160" s="27"/>
      <c r="L160" s="29" t="str">
        <f t="shared" si="105"/>
        <v/>
      </c>
      <c r="M160" s="29" t="str">
        <f t="shared" si="106"/>
        <v/>
      </c>
      <c r="N160" s="29" t="str">
        <f t="shared" si="107"/>
        <v/>
      </c>
      <c r="O160" s="29" t="str">
        <f t="shared" si="108"/>
        <v/>
      </c>
      <c r="P160" s="33" t="str">
        <f t="shared" si="109"/>
        <v/>
      </c>
      <c r="Q160" s="27"/>
    </row>
    <row r="161" spans="1:17" x14ac:dyDescent="0.45">
      <c r="A161" s="27"/>
      <c r="B161" s="27"/>
      <c r="C161" s="27"/>
      <c r="D161" s="27"/>
      <c r="E161" s="29" t="str">
        <f t="shared" si="110"/>
        <v/>
      </c>
      <c r="F161" s="27"/>
      <c r="G161" s="29"/>
      <c r="H161" s="27"/>
      <c r="I161" s="27"/>
      <c r="J161" s="10"/>
      <c r="K161" s="27"/>
      <c r="L161" s="29" t="str">
        <f t="shared" si="105"/>
        <v/>
      </c>
      <c r="M161" s="29" t="str">
        <f t="shared" si="106"/>
        <v/>
      </c>
      <c r="N161" s="29" t="str">
        <f t="shared" si="107"/>
        <v/>
      </c>
      <c r="O161" s="29" t="str">
        <f t="shared" si="108"/>
        <v/>
      </c>
      <c r="P161" s="33" t="str">
        <f t="shared" si="109"/>
        <v/>
      </c>
      <c r="Q161" s="27"/>
    </row>
    <row r="162" spans="1:17" x14ac:dyDescent="0.45">
      <c r="A162" s="27"/>
      <c r="B162" s="27"/>
      <c r="C162" s="27"/>
      <c r="D162" s="27"/>
      <c r="E162" s="29" t="str">
        <f t="shared" si="110"/>
        <v/>
      </c>
      <c r="F162" s="27"/>
      <c r="G162" s="29"/>
      <c r="H162" s="27"/>
      <c r="I162" s="27"/>
      <c r="J162" s="10"/>
      <c r="K162" s="27"/>
      <c r="L162" s="29" t="str">
        <f t="shared" si="105"/>
        <v/>
      </c>
      <c r="M162" s="29" t="str">
        <f t="shared" si="106"/>
        <v/>
      </c>
      <c r="N162" s="29" t="str">
        <f t="shared" si="107"/>
        <v/>
      </c>
      <c r="O162" s="29" t="str">
        <f t="shared" si="108"/>
        <v/>
      </c>
      <c r="P162" s="33" t="str">
        <f t="shared" si="109"/>
        <v/>
      </c>
      <c r="Q162" s="27"/>
    </row>
    <row r="163" spans="1:17" x14ac:dyDescent="0.45">
      <c r="A163" s="27"/>
      <c r="B163" s="27"/>
      <c r="C163" s="27"/>
      <c r="D163" s="27"/>
      <c r="E163" s="29" t="str">
        <f t="shared" si="110"/>
        <v/>
      </c>
      <c r="F163" s="27"/>
      <c r="G163" s="29"/>
      <c r="H163" s="27"/>
      <c r="I163" s="27"/>
      <c r="J163" s="10"/>
      <c r="K163" s="27"/>
      <c r="L163" s="29" t="str">
        <f t="shared" si="105"/>
        <v/>
      </c>
      <c r="M163" s="29" t="str">
        <f t="shared" si="106"/>
        <v/>
      </c>
      <c r="N163" s="29" t="str">
        <f t="shared" si="107"/>
        <v/>
      </c>
      <c r="O163" s="29" t="str">
        <f t="shared" si="108"/>
        <v/>
      </c>
      <c r="P163" s="33" t="str">
        <f t="shared" si="109"/>
        <v/>
      </c>
      <c r="Q163" s="27"/>
    </row>
    <row r="164" spans="1:17" x14ac:dyDescent="0.45">
      <c r="A164" s="27"/>
      <c r="B164" s="27"/>
      <c r="C164" s="27"/>
      <c r="D164" s="27"/>
      <c r="E164" s="29" t="str">
        <f t="shared" si="110"/>
        <v/>
      </c>
      <c r="F164" s="27"/>
      <c r="G164" s="29"/>
      <c r="H164" s="27"/>
      <c r="I164" s="27"/>
      <c r="J164" s="10"/>
      <c r="K164" s="27"/>
      <c r="L164" s="29" t="str">
        <f t="shared" si="105"/>
        <v/>
      </c>
      <c r="M164" s="29" t="str">
        <f t="shared" si="106"/>
        <v/>
      </c>
      <c r="N164" s="29" t="str">
        <f t="shared" si="107"/>
        <v/>
      </c>
      <c r="O164" s="29" t="str">
        <f t="shared" si="108"/>
        <v/>
      </c>
      <c r="P164" s="33" t="str">
        <f t="shared" si="109"/>
        <v/>
      </c>
      <c r="Q164" s="27"/>
    </row>
    <row r="165" spans="1:17" x14ac:dyDescent="0.45">
      <c r="A165" s="27"/>
      <c r="B165" s="27"/>
      <c r="C165" s="27"/>
      <c r="D165" s="27"/>
      <c r="E165" s="29" t="str">
        <f t="shared" si="110"/>
        <v/>
      </c>
      <c r="F165" s="27"/>
      <c r="G165" s="29"/>
      <c r="H165" s="27"/>
      <c r="I165" s="27"/>
      <c r="J165" s="10"/>
      <c r="K165" s="27"/>
      <c r="L165" s="29" t="str">
        <f t="shared" si="105"/>
        <v/>
      </c>
      <c r="M165" s="29" t="str">
        <f t="shared" si="106"/>
        <v/>
      </c>
      <c r="N165" s="29" t="str">
        <f t="shared" si="107"/>
        <v/>
      </c>
      <c r="O165" s="29" t="str">
        <f t="shared" si="108"/>
        <v/>
      </c>
      <c r="P165" s="33" t="str">
        <f t="shared" si="109"/>
        <v/>
      </c>
      <c r="Q165" s="27"/>
    </row>
    <row r="166" spans="1:17" x14ac:dyDescent="0.45">
      <c r="A166" s="27"/>
      <c r="B166" s="27"/>
      <c r="C166" s="27"/>
      <c r="D166" s="27"/>
      <c r="E166" s="29" t="str">
        <f t="shared" si="110"/>
        <v/>
      </c>
      <c r="F166" s="27"/>
      <c r="G166" s="29"/>
      <c r="H166" s="27"/>
      <c r="I166" s="27"/>
      <c r="J166" s="10"/>
      <c r="K166" s="27"/>
      <c r="L166" s="29" t="str">
        <f t="shared" si="105"/>
        <v/>
      </c>
      <c r="M166" s="29" t="str">
        <f t="shared" si="106"/>
        <v/>
      </c>
      <c r="N166" s="29" t="str">
        <f t="shared" si="107"/>
        <v/>
      </c>
      <c r="O166" s="29" t="str">
        <f t="shared" si="108"/>
        <v/>
      </c>
      <c r="P166" s="33" t="str">
        <f t="shared" si="109"/>
        <v/>
      </c>
      <c r="Q166" s="27"/>
    </row>
    <row r="167" spans="1:17" x14ac:dyDescent="0.45">
      <c r="A167" s="27"/>
      <c r="B167" s="27"/>
      <c r="C167" s="27"/>
      <c r="D167" s="27"/>
      <c r="E167" s="29" t="str">
        <f t="shared" si="110"/>
        <v/>
      </c>
      <c r="F167" s="27"/>
      <c r="G167" s="29"/>
      <c r="H167" s="27"/>
      <c r="I167" s="27"/>
      <c r="J167" s="10"/>
      <c r="K167" s="27"/>
      <c r="L167" s="29" t="str">
        <f t="shared" si="105"/>
        <v/>
      </c>
      <c r="M167" s="29" t="str">
        <f t="shared" si="106"/>
        <v/>
      </c>
      <c r="N167" s="29" t="str">
        <f t="shared" si="107"/>
        <v/>
      </c>
      <c r="O167" s="29" t="str">
        <f t="shared" si="108"/>
        <v/>
      </c>
      <c r="P167" s="33" t="str">
        <f t="shared" si="109"/>
        <v/>
      </c>
      <c r="Q167" s="27"/>
    </row>
    <row r="168" spans="1:17" x14ac:dyDescent="0.45">
      <c r="A168" s="27"/>
      <c r="B168" s="27"/>
      <c r="C168" s="27"/>
      <c r="D168" s="27"/>
      <c r="E168" s="29" t="str">
        <f t="shared" si="110"/>
        <v/>
      </c>
      <c r="F168" s="27"/>
      <c r="G168" s="29"/>
      <c r="H168" s="27"/>
      <c r="I168" s="27"/>
      <c r="J168" s="10"/>
      <c r="K168" s="27"/>
      <c r="L168" s="29" t="str">
        <f t="shared" si="105"/>
        <v/>
      </c>
      <c r="M168" s="29" t="str">
        <f t="shared" si="106"/>
        <v/>
      </c>
      <c r="N168" s="29" t="str">
        <f t="shared" si="107"/>
        <v/>
      </c>
      <c r="O168" s="29" t="str">
        <f t="shared" si="108"/>
        <v/>
      </c>
      <c r="P168" s="33" t="str">
        <f t="shared" si="109"/>
        <v/>
      </c>
      <c r="Q168" s="27"/>
    </row>
    <row r="169" spans="1:17" x14ac:dyDescent="0.45">
      <c r="A169" s="27"/>
      <c r="B169" s="27"/>
      <c r="C169" s="27"/>
      <c r="D169" s="27"/>
      <c r="E169" s="29" t="str">
        <f t="shared" si="110"/>
        <v/>
      </c>
      <c r="F169" s="27"/>
      <c r="G169" s="29"/>
      <c r="H169" s="27"/>
      <c r="I169" s="27"/>
      <c r="J169" s="10"/>
      <c r="K169" s="27"/>
      <c r="L169" s="29" t="str">
        <f t="shared" si="105"/>
        <v/>
      </c>
      <c r="M169" s="29" t="str">
        <f t="shared" si="106"/>
        <v/>
      </c>
      <c r="N169" s="29" t="str">
        <f t="shared" si="107"/>
        <v/>
      </c>
      <c r="O169" s="29" t="str">
        <f t="shared" si="108"/>
        <v/>
      </c>
      <c r="P169" s="33" t="str">
        <f t="shared" si="109"/>
        <v/>
      </c>
      <c r="Q169" s="27"/>
    </row>
    <row r="170" spans="1:17" x14ac:dyDescent="0.45">
      <c r="A170" s="27"/>
      <c r="B170" s="27"/>
      <c r="C170" s="27"/>
      <c r="D170" s="27"/>
      <c r="E170" s="29" t="str">
        <f t="shared" si="110"/>
        <v/>
      </c>
      <c r="F170" s="27"/>
      <c r="G170" s="29"/>
      <c r="H170" s="27"/>
      <c r="I170" s="27"/>
      <c r="J170" s="10"/>
      <c r="K170" s="27"/>
      <c r="L170" s="29" t="str">
        <f t="shared" si="105"/>
        <v/>
      </c>
      <c r="M170" s="29" t="str">
        <f t="shared" si="106"/>
        <v/>
      </c>
      <c r="N170" s="29" t="str">
        <f t="shared" si="107"/>
        <v/>
      </c>
      <c r="O170" s="29" t="str">
        <f t="shared" si="108"/>
        <v/>
      </c>
      <c r="P170" s="33" t="str">
        <f t="shared" si="109"/>
        <v/>
      </c>
      <c r="Q170" s="27"/>
    </row>
    <row r="171" spans="1:17" x14ac:dyDescent="0.45">
      <c r="A171" s="27"/>
      <c r="B171" s="27"/>
      <c r="C171" s="27"/>
      <c r="D171" s="27"/>
      <c r="E171" s="29" t="str">
        <f t="shared" si="110"/>
        <v/>
      </c>
      <c r="F171" s="27"/>
      <c r="G171" s="29"/>
      <c r="H171" s="27"/>
      <c r="I171" s="27"/>
      <c r="J171" s="10"/>
      <c r="K171" s="27"/>
      <c r="L171" s="29" t="str">
        <f t="shared" si="105"/>
        <v/>
      </c>
      <c r="M171" s="29" t="str">
        <f t="shared" si="106"/>
        <v/>
      </c>
      <c r="N171" s="29" t="str">
        <f t="shared" si="107"/>
        <v/>
      </c>
      <c r="O171" s="29" t="str">
        <f t="shared" si="108"/>
        <v/>
      </c>
      <c r="P171" s="33" t="str">
        <f t="shared" si="109"/>
        <v/>
      </c>
      <c r="Q171" s="27"/>
    </row>
    <row r="172" spans="1:17" x14ac:dyDescent="0.45">
      <c r="A172" s="27"/>
      <c r="B172" s="27"/>
      <c r="C172" s="27"/>
      <c r="D172" s="27"/>
      <c r="E172" s="29" t="str">
        <f t="shared" si="110"/>
        <v/>
      </c>
      <c r="F172" s="27"/>
      <c r="G172" s="29"/>
      <c r="H172" s="27"/>
      <c r="I172" s="27"/>
      <c r="J172" s="10"/>
      <c r="K172" s="27"/>
      <c r="L172" s="29" t="str">
        <f t="shared" si="105"/>
        <v/>
      </c>
      <c r="M172" s="29" t="str">
        <f t="shared" si="106"/>
        <v/>
      </c>
      <c r="N172" s="29" t="str">
        <f t="shared" si="107"/>
        <v/>
      </c>
      <c r="O172" s="29" t="str">
        <f t="shared" si="108"/>
        <v/>
      </c>
      <c r="P172" s="33" t="str">
        <f t="shared" si="109"/>
        <v/>
      </c>
      <c r="Q172" s="27"/>
    </row>
    <row r="173" spans="1:17" x14ac:dyDescent="0.45">
      <c r="A173" s="27"/>
      <c r="B173" s="27"/>
      <c r="C173" s="27"/>
      <c r="D173" s="27"/>
      <c r="E173" s="29" t="str">
        <f t="shared" si="110"/>
        <v/>
      </c>
      <c r="F173" s="27"/>
      <c r="G173" s="29"/>
      <c r="H173" s="27"/>
      <c r="I173" s="27"/>
      <c r="J173" s="10"/>
      <c r="K173" s="27"/>
      <c r="L173" s="29" t="str">
        <f t="shared" si="105"/>
        <v/>
      </c>
      <c r="M173" s="29" t="str">
        <f t="shared" si="106"/>
        <v/>
      </c>
      <c r="N173" s="29" t="str">
        <f t="shared" si="107"/>
        <v/>
      </c>
      <c r="O173" s="29" t="str">
        <f t="shared" si="108"/>
        <v/>
      </c>
      <c r="P173" s="33" t="str">
        <f t="shared" si="109"/>
        <v/>
      </c>
      <c r="Q173" s="27"/>
    </row>
    <row r="174" spans="1:17" x14ac:dyDescent="0.45">
      <c r="A174" s="27"/>
      <c r="B174" s="27"/>
      <c r="C174" s="27"/>
      <c r="D174" s="27"/>
      <c r="E174" s="29" t="str">
        <f t="shared" si="110"/>
        <v/>
      </c>
      <c r="F174" s="27"/>
      <c r="G174" s="29"/>
      <c r="H174" s="27"/>
      <c r="I174" s="27"/>
      <c r="J174" s="10"/>
      <c r="K174" s="27"/>
      <c r="L174" s="29" t="str">
        <f t="shared" si="105"/>
        <v/>
      </c>
      <c r="M174" s="29" t="str">
        <f t="shared" si="106"/>
        <v/>
      </c>
      <c r="N174" s="29" t="str">
        <f t="shared" si="107"/>
        <v/>
      </c>
      <c r="O174" s="29" t="str">
        <f t="shared" si="108"/>
        <v/>
      </c>
      <c r="P174" s="33" t="str">
        <f t="shared" si="109"/>
        <v/>
      </c>
      <c r="Q174" s="27"/>
    </row>
    <row r="175" spans="1:17" x14ac:dyDescent="0.45">
      <c r="A175" s="27"/>
      <c r="B175" s="27"/>
      <c r="C175" s="27"/>
      <c r="D175" s="27"/>
      <c r="E175" s="29" t="str">
        <f t="shared" si="110"/>
        <v/>
      </c>
      <c r="F175" s="27"/>
      <c r="G175" s="29"/>
      <c r="H175" s="27"/>
      <c r="I175" s="27"/>
      <c r="J175" s="10"/>
      <c r="K175" s="27"/>
      <c r="L175" s="29" t="str">
        <f t="shared" si="105"/>
        <v/>
      </c>
      <c r="M175" s="29" t="str">
        <f t="shared" si="106"/>
        <v/>
      </c>
      <c r="N175" s="29" t="str">
        <f t="shared" si="107"/>
        <v/>
      </c>
      <c r="O175" s="29" t="str">
        <f t="shared" si="108"/>
        <v/>
      </c>
      <c r="P175" s="33" t="str">
        <f t="shared" si="109"/>
        <v/>
      </c>
      <c r="Q175" s="27"/>
    </row>
    <row r="176" spans="1:17" x14ac:dyDescent="0.45">
      <c r="A176" s="27"/>
      <c r="B176" s="27"/>
      <c r="C176" s="27"/>
      <c r="D176" s="27"/>
      <c r="E176" s="29" t="str">
        <f t="shared" si="110"/>
        <v/>
      </c>
      <c r="F176" s="27"/>
      <c r="G176" s="29"/>
      <c r="H176" s="27"/>
      <c r="I176" s="27"/>
      <c r="J176" s="10"/>
      <c r="K176" s="27"/>
      <c r="L176" s="29" t="str">
        <f t="shared" si="105"/>
        <v/>
      </c>
      <c r="M176" s="29" t="str">
        <f t="shared" si="106"/>
        <v/>
      </c>
      <c r="N176" s="29" t="str">
        <f t="shared" si="107"/>
        <v/>
      </c>
      <c r="O176" s="29" t="str">
        <f t="shared" si="108"/>
        <v/>
      </c>
      <c r="P176" s="33" t="str">
        <f t="shared" si="109"/>
        <v/>
      </c>
      <c r="Q176" s="27"/>
    </row>
    <row r="177" spans="1:17" x14ac:dyDescent="0.45">
      <c r="A177" s="27"/>
      <c r="B177" s="27"/>
      <c r="C177" s="27"/>
      <c r="D177" s="27"/>
      <c r="E177" s="29" t="str">
        <f t="shared" si="110"/>
        <v/>
      </c>
      <c r="F177" s="27"/>
      <c r="G177" s="29"/>
      <c r="H177" s="27"/>
      <c r="I177" s="27"/>
      <c r="J177" s="10"/>
      <c r="K177" s="27"/>
      <c r="L177" s="29" t="str">
        <f t="shared" si="105"/>
        <v/>
      </c>
      <c r="M177" s="29" t="str">
        <f t="shared" si="106"/>
        <v/>
      </c>
      <c r="N177" s="29" t="str">
        <f t="shared" si="107"/>
        <v/>
      </c>
      <c r="O177" s="29" t="str">
        <f t="shared" si="108"/>
        <v/>
      </c>
      <c r="P177" s="33" t="str">
        <f t="shared" si="109"/>
        <v/>
      </c>
      <c r="Q177" s="27"/>
    </row>
    <row r="178" spans="1:17" x14ac:dyDescent="0.45">
      <c r="A178" s="27"/>
      <c r="B178" s="27"/>
      <c r="C178" s="27"/>
      <c r="D178" s="27"/>
      <c r="E178" s="29" t="str">
        <f t="shared" si="110"/>
        <v/>
      </c>
      <c r="F178" s="27"/>
      <c r="G178" s="29"/>
      <c r="H178" s="27"/>
      <c r="I178" s="27"/>
      <c r="J178" s="10"/>
      <c r="K178" s="27"/>
      <c r="L178" s="29" t="str">
        <f t="shared" si="105"/>
        <v/>
      </c>
      <c r="M178" s="29" t="str">
        <f t="shared" si="106"/>
        <v/>
      </c>
      <c r="N178" s="29" t="str">
        <f t="shared" si="107"/>
        <v/>
      </c>
      <c r="O178" s="29" t="str">
        <f t="shared" si="108"/>
        <v/>
      </c>
      <c r="P178" s="33" t="str">
        <f t="shared" si="109"/>
        <v/>
      </c>
      <c r="Q178" s="27"/>
    </row>
    <row r="179" spans="1:17" x14ac:dyDescent="0.45">
      <c r="A179" s="27"/>
      <c r="B179" s="27"/>
      <c r="C179" s="27"/>
      <c r="D179" s="27"/>
      <c r="E179" s="29" t="str">
        <f t="shared" si="110"/>
        <v/>
      </c>
      <c r="F179" s="27"/>
      <c r="G179" s="29"/>
      <c r="H179" s="27"/>
      <c r="I179" s="27"/>
      <c r="J179" s="10"/>
      <c r="K179" s="27"/>
      <c r="L179" s="29" t="str">
        <f t="shared" si="105"/>
        <v/>
      </c>
      <c r="M179" s="29" t="str">
        <f t="shared" si="106"/>
        <v/>
      </c>
      <c r="N179" s="29" t="str">
        <f t="shared" si="107"/>
        <v/>
      </c>
      <c r="O179" s="29" t="str">
        <f t="shared" si="108"/>
        <v/>
      </c>
      <c r="P179" s="33" t="str">
        <f t="shared" si="109"/>
        <v/>
      </c>
      <c r="Q179" s="27"/>
    </row>
    <row r="180" spans="1:17" x14ac:dyDescent="0.45">
      <c r="A180" s="27"/>
      <c r="B180" s="27"/>
      <c r="C180" s="27"/>
      <c r="D180" s="27"/>
      <c r="E180" s="29" t="str">
        <f t="shared" si="110"/>
        <v/>
      </c>
      <c r="F180" s="27"/>
      <c r="G180" s="29"/>
      <c r="H180" s="27"/>
      <c r="I180" s="27"/>
      <c r="J180" s="10"/>
      <c r="K180" s="27"/>
      <c r="L180" s="29" t="str">
        <f t="shared" si="105"/>
        <v/>
      </c>
      <c r="M180" s="29" t="str">
        <f t="shared" si="106"/>
        <v/>
      </c>
      <c r="N180" s="29" t="str">
        <f t="shared" si="107"/>
        <v/>
      </c>
      <c r="O180" s="29" t="str">
        <f t="shared" si="108"/>
        <v/>
      </c>
      <c r="P180" s="33" t="str">
        <f t="shared" si="109"/>
        <v/>
      </c>
      <c r="Q180" s="27"/>
    </row>
    <row r="181" spans="1:17" x14ac:dyDescent="0.45">
      <c r="A181" s="27"/>
      <c r="B181" s="27"/>
      <c r="C181" s="27"/>
      <c r="D181" s="27"/>
      <c r="E181" s="29" t="str">
        <f t="shared" si="110"/>
        <v/>
      </c>
      <c r="F181" s="27"/>
      <c r="G181" s="29"/>
      <c r="H181" s="27"/>
      <c r="I181" s="27"/>
      <c r="J181" s="10"/>
      <c r="K181" s="27"/>
      <c r="L181" s="29" t="str">
        <f t="shared" si="105"/>
        <v/>
      </c>
      <c r="M181" s="29" t="str">
        <f t="shared" si="106"/>
        <v/>
      </c>
      <c r="N181" s="29" t="str">
        <f t="shared" si="107"/>
        <v/>
      </c>
      <c r="O181" s="29" t="str">
        <f t="shared" si="108"/>
        <v/>
      </c>
      <c r="P181" s="33" t="str">
        <f t="shared" si="109"/>
        <v/>
      </c>
      <c r="Q181" s="27"/>
    </row>
    <row r="182" spans="1:17" x14ac:dyDescent="0.45">
      <c r="A182" s="27"/>
      <c r="B182" s="27"/>
      <c r="C182" s="27"/>
      <c r="D182" s="27"/>
      <c r="E182" s="29" t="str">
        <f t="shared" si="110"/>
        <v/>
      </c>
      <c r="F182" s="27"/>
      <c r="G182" s="29"/>
      <c r="H182" s="27"/>
      <c r="I182" s="27"/>
      <c r="J182" s="10"/>
      <c r="K182" s="27"/>
      <c r="L182" s="29" t="str">
        <f t="shared" si="105"/>
        <v/>
      </c>
      <c r="M182" s="29" t="str">
        <f t="shared" si="106"/>
        <v/>
      </c>
      <c r="N182" s="29" t="str">
        <f t="shared" si="107"/>
        <v/>
      </c>
      <c r="O182" s="29" t="str">
        <f t="shared" si="108"/>
        <v/>
      </c>
      <c r="P182" s="33" t="str">
        <f t="shared" si="109"/>
        <v/>
      </c>
      <c r="Q182" s="27"/>
    </row>
    <row r="183" spans="1:17" x14ac:dyDescent="0.45">
      <c r="A183" s="27"/>
      <c r="B183" s="27"/>
      <c r="C183" s="27"/>
      <c r="D183" s="27"/>
      <c r="E183" s="29" t="str">
        <f t="shared" si="110"/>
        <v/>
      </c>
      <c r="F183" s="27"/>
      <c r="G183" s="29"/>
      <c r="H183" s="27"/>
      <c r="I183" s="27"/>
      <c r="J183" s="10"/>
      <c r="K183" s="27"/>
      <c r="L183" s="29" t="str">
        <f t="shared" si="105"/>
        <v/>
      </c>
      <c r="M183" s="29" t="str">
        <f t="shared" si="106"/>
        <v/>
      </c>
      <c r="N183" s="29" t="str">
        <f t="shared" si="107"/>
        <v/>
      </c>
      <c r="O183" s="29" t="str">
        <f t="shared" si="108"/>
        <v/>
      </c>
      <c r="P183" s="33" t="str">
        <f t="shared" si="109"/>
        <v/>
      </c>
      <c r="Q183" s="27"/>
    </row>
    <row r="184" spans="1:17" x14ac:dyDescent="0.45">
      <c r="A184" s="27"/>
      <c r="B184" s="27"/>
      <c r="C184" s="27"/>
      <c r="D184" s="27"/>
      <c r="E184" s="29" t="str">
        <f t="shared" si="110"/>
        <v/>
      </c>
      <c r="F184" s="27"/>
      <c r="G184" s="29"/>
      <c r="H184" s="27"/>
      <c r="I184" s="27"/>
      <c r="J184" s="10"/>
      <c r="K184" s="27"/>
      <c r="L184" s="29" t="str">
        <f t="shared" si="105"/>
        <v/>
      </c>
      <c r="M184" s="29" t="str">
        <f t="shared" si="106"/>
        <v/>
      </c>
      <c r="N184" s="29" t="str">
        <f t="shared" si="107"/>
        <v/>
      </c>
      <c r="O184" s="29" t="str">
        <f t="shared" si="108"/>
        <v/>
      </c>
      <c r="P184" s="33" t="str">
        <f t="shared" si="109"/>
        <v/>
      </c>
      <c r="Q184" s="27"/>
    </row>
    <row r="185" spans="1:17" x14ac:dyDescent="0.45">
      <c r="A185" s="27"/>
      <c r="B185" s="27"/>
      <c r="C185" s="27"/>
      <c r="D185" s="27"/>
      <c r="E185" s="29" t="str">
        <f t="shared" si="110"/>
        <v/>
      </c>
      <c r="F185" s="27"/>
      <c r="G185" s="29"/>
      <c r="H185" s="27"/>
      <c r="I185" s="27"/>
      <c r="J185" s="10"/>
      <c r="K185" s="27"/>
      <c r="L185" s="29" t="str">
        <f t="shared" si="105"/>
        <v/>
      </c>
      <c r="M185" s="29" t="str">
        <f t="shared" si="106"/>
        <v/>
      </c>
      <c r="N185" s="29" t="str">
        <f t="shared" si="107"/>
        <v/>
      </c>
      <c r="O185" s="29" t="str">
        <f t="shared" si="108"/>
        <v/>
      </c>
      <c r="P185" s="33" t="str">
        <f t="shared" si="109"/>
        <v/>
      </c>
      <c r="Q185" s="27"/>
    </row>
    <row r="186" spans="1:17" x14ac:dyDescent="0.45">
      <c r="A186" s="27"/>
      <c r="B186" s="27"/>
      <c r="C186" s="27"/>
      <c r="D186" s="27"/>
      <c r="E186" s="29" t="str">
        <f t="shared" si="110"/>
        <v/>
      </c>
      <c r="F186" s="27"/>
      <c r="G186" s="29"/>
      <c r="H186" s="27"/>
      <c r="I186" s="27"/>
      <c r="J186" s="10"/>
      <c r="K186" s="27"/>
      <c r="L186" s="29" t="str">
        <f t="shared" si="105"/>
        <v/>
      </c>
      <c r="M186" s="29" t="str">
        <f t="shared" si="106"/>
        <v/>
      </c>
      <c r="N186" s="29" t="str">
        <f t="shared" si="107"/>
        <v/>
      </c>
      <c r="O186" s="29" t="str">
        <f t="shared" si="108"/>
        <v/>
      </c>
      <c r="P186" s="33" t="str">
        <f t="shared" si="109"/>
        <v/>
      </c>
      <c r="Q186" s="27"/>
    </row>
    <row r="187" spans="1:17" x14ac:dyDescent="0.45">
      <c r="A187" s="27"/>
      <c r="B187" s="27"/>
      <c r="C187" s="27"/>
      <c r="D187" s="27"/>
      <c r="E187" s="29" t="str">
        <f t="shared" si="110"/>
        <v/>
      </c>
      <c r="F187" s="27"/>
      <c r="G187" s="29"/>
      <c r="H187" s="27"/>
      <c r="I187" s="27"/>
      <c r="J187" s="10"/>
      <c r="K187" s="27"/>
      <c r="L187" s="29" t="str">
        <f t="shared" si="105"/>
        <v/>
      </c>
      <c r="M187" s="29" t="str">
        <f t="shared" si="106"/>
        <v/>
      </c>
      <c r="N187" s="29" t="str">
        <f t="shared" si="107"/>
        <v/>
      </c>
      <c r="O187" s="29" t="str">
        <f t="shared" si="108"/>
        <v/>
      </c>
      <c r="P187" s="33" t="str">
        <f t="shared" si="109"/>
        <v/>
      </c>
      <c r="Q187" s="27"/>
    </row>
    <row r="188" spans="1:17" x14ac:dyDescent="0.45">
      <c r="A188" s="27"/>
      <c r="B188" s="27"/>
      <c r="C188" s="27"/>
      <c r="D188" s="27"/>
      <c r="E188" s="29" t="str">
        <f t="shared" si="110"/>
        <v/>
      </c>
      <c r="F188" s="27"/>
      <c r="G188" s="29"/>
      <c r="H188" s="27"/>
      <c r="I188" s="27"/>
      <c r="J188" s="10"/>
      <c r="K188" s="27"/>
      <c r="L188" s="29" t="str">
        <f t="shared" si="105"/>
        <v/>
      </c>
      <c r="M188" s="29" t="str">
        <f t="shared" si="106"/>
        <v/>
      </c>
      <c r="N188" s="29" t="str">
        <f t="shared" si="107"/>
        <v/>
      </c>
      <c r="O188" s="29" t="str">
        <f t="shared" si="108"/>
        <v/>
      </c>
      <c r="P188" s="33" t="str">
        <f t="shared" si="109"/>
        <v/>
      </c>
      <c r="Q188" s="27"/>
    </row>
    <row r="189" spans="1:17" x14ac:dyDescent="0.45">
      <c r="A189" s="27"/>
      <c r="B189" s="27"/>
      <c r="C189" s="27"/>
      <c r="D189" s="27"/>
      <c r="E189" s="29" t="str">
        <f t="shared" si="110"/>
        <v/>
      </c>
      <c r="F189" s="27"/>
      <c r="G189" s="29"/>
      <c r="H189" s="27"/>
      <c r="I189" s="27"/>
      <c r="J189" s="10"/>
      <c r="K189" s="27"/>
      <c r="L189" s="29" t="str">
        <f t="shared" si="105"/>
        <v/>
      </c>
      <c r="M189" s="29" t="str">
        <f t="shared" si="106"/>
        <v/>
      </c>
      <c r="N189" s="29" t="str">
        <f t="shared" si="107"/>
        <v/>
      </c>
      <c r="O189" s="29" t="str">
        <f t="shared" si="108"/>
        <v/>
      </c>
      <c r="P189" s="33" t="str">
        <f t="shared" si="109"/>
        <v/>
      </c>
      <c r="Q189" s="27"/>
    </row>
    <row r="190" spans="1:17" x14ac:dyDescent="0.45">
      <c r="A190" s="27"/>
      <c r="B190" s="27"/>
      <c r="C190" s="27"/>
      <c r="D190" s="27"/>
      <c r="E190" s="29" t="str">
        <f t="shared" si="110"/>
        <v/>
      </c>
      <c r="F190" s="27"/>
      <c r="G190" s="29"/>
      <c r="H190" s="27"/>
      <c r="I190" s="27"/>
      <c r="J190" s="10"/>
      <c r="K190" s="27"/>
      <c r="L190" s="29" t="str">
        <f t="shared" si="105"/>
        <v/>
      </c>
      <c r="M190" s="29" t="str">
        <f t="shared" si="106"/>
        <v/>
      </c>
      <c r="N190" s="29" t="str">
        <f t="shared" si="107"/>
        <v/>
      </c>
      <c r="O190" s="29" t="str">
        <f t="shared" si="108"/>
        <v/>
      </c>
      <c r="P190" s="33" t="str">
        <f t="shared" si="109"/>
        <v/>
      </c>
      <c r="Q190" s="27"/>
    </row>
    <row r="191" spans="1:17" x14ac:dyDescent="0.45">
      <c r="A191" s="27"/>
      <c r="B191" s="27"/>
      <c r="C191" s="27"/>
      <c r="D191" s="27"/>
      <c r="E191" s="29" t="str">
        <f t="shared" si="110"/>
        <v/>
      </c>
      <c r="F191" s="27"/>
      <c r="G191" s="29"/>
      <c r="H191" s="27"/>
      <c r="I191" s="27"/>
      <c r="J191" s="10"/>
      <c r="K191" s="27"/>
      <c r="L191" s="29" t="str">
        <f t="shared" si="105"/>
        <v/>
      </c>
      <c r="M191" s="29" t="str">
        <f t="shared" si="106"/>
        <v/>
      </c>
      <c r="N191" s="29" t="str">
        <f t="shared" si="107"/>
        <v/>
      </c>
      <c r="O191" s="29" t="str">
        <f t="shared" si="108"/>
        <v/>
      </c>
      <c r="P191" s="33" t="str">
        <f t="shared" si="109"/>
        <v/>
      </c>
      <c r="Q191" s="27"/>
    </row>
    <row r="192" spans="1:17" x14ac:dyDescent="0.45">
      <c r="A192" s="27"/>
      <c r="B192" s="27"/>
      <c r="C192" s="27"/>
      <c r="D192" s="27"/>
      <c r="E192" s="29" t="str">
        <f t="shared" si="110"/>
        <v/>
      </c>
      <c r="F192" s="27"/>
      <c r="G192" s="29"/>
      <c r="H192" s="27"/>
      <c r="I192" s="27"/>
      <c r="J192" s="10"/>
      <c r="K192" s="27"/>
      <c r="L192" s="29" t="str">
        <f t="shared" si="105"/>
        <v/>
      </c>
      <c r="M192" s="29" t="str">
        <f t="shared" si="106"/>
        <v/>
      </c>
      <c r="N192" s="29" t="str">
        <f t="shared" si="107"/>
        <v/>
      </c>
      <c r="O192" s="29" t="str">
        <f t="shared" si="108"/>
        <v/>
      </c>
      <c r="P192" s="33" t="str">
        <f t="shared" si="109"/>
        <v/>
      </c>
      <c r="Q192" s="27"/>
    </row>
    <row r="193" spans="1:17" x14ac:dyDescent="0.45">
      <c r="A193" s="27"/>
      <c r="B193" s="27"/>
      <c r="C193" s="27"/>
      <c r="D193" s="27"/>
      <c r="E193" s="29" t="str">
        <f t="shared" si="110"/>
        <v/>
      </c>
      <c r="F193" s="27"/>
      <c r="G193" s="29"/>
      <c r="H193" s="27"/>
      <c r="I193" s="27"/>
      <c r="J193" s="10"/>
      <c r="K193" s="27"/>
      <c r="L193" s="29" t="str">
        <f t="shared" si="105"/>
        <v/>
      </c>
      <c r="M193" s="29" t="str">
        <f t="shared" si="106"/>
        <v/>
      </c>
      <c r="N193" s="29" t="str">
        <f t="shared" si="107"/>
        <v/>
      </c>
      <c r="O193" s="29" t="str">
        <f t="shared" si="108"/>
        <v/>
      </c>
      <c r="P193" s="33" t="str">
        <f t="shared" si="109"/>
        <v/>
      </c>
      <c r="Q193" s="27"/>
    </row>
    <row r="194" spans="1:17" x14ac:dyDescent="0.45">
      <c r="A194" s="27"/>
      <c r="B194" s="27"/>
      <c r="C194" s="27"/>
      <c r="D194" s="27"/>
      <c r="E194" s="29" t="str">
        <f t="shared" si="110"/>
        <v/>
      </c>
      <c r="F194" s="27"/>
      <c r="G194" s="29"/>
      <c r="H194" s="27"/>
      <c r="I194" s="27"/>
      <c r="J194" s="10"/>
      <c r="K194" s="27"/>
      <c r="L194" s="29" t="str">
        <f t="shared" si="105"/>
        <v/>
      </c>
      <c r="M194" s="29" t="str">
        <f t="shared" si="106"/>
        <v/>
      </c>
      <c r="N194" s="29" t="str">
        <f t="shared" si="107"/>
        <v/>
      </c>
      <c r="O194" s="29" t="str">
        <f t="shared" si="108"/>
        <v/>
      </c>
      <c r="P194" s="33" t="str">
        <f t="shared" si="109"/>
        <v/>
      </c>
      <c r="Q194" s="27"/>
    </row>
    <row r="195" spans="1:17" x14ac:dyDescent="0.45">
      <c r="A195" s="27"/>
      <c r="B195" s="27"/>
      <c r="C195" s="27"/>
      <c r="D195" s="27"/>
      <c r="E195" s="29" t="str">
        <f t="shared" si="110"/>
        <v/>
      </c>
      <c r="F195" s="27"/>
      <c r="G195" s="29"/>
      <c r="H195" s="27"/>
      <c r="I195" s="27"/>
      <c r="J195" s="10"/>
      <c r="K195" s="27"/>
      <c r="L195" s="29" t="str">
        <f t="shared" ref="L195:L200" si="111">IF(G195="Y", (P195*E195),(""))</f>
        <v/>
      </c>
      <c r="M195" s="29" t="str">
        <f t="shared" ref="M195:M200" si="112">IF(G195="Y", (L195*2),(""))</f>
        <v/>
      </c>
      <c r="N195" s="29" t="str">
        <f t="shared" ref="N195:N200" si="113">IF(G195="Y", (L195*3),(""))</f>
        <v/>
      </c>
      <c r="O195" s="29" t="str">
        <f t="shared" ref="O195:O200" si="114">IF(G195="Y", (L195*4),(""))</f>
        <v/>
      </c>
      <c r="P195" s="33" t="str">
        <f t="shared" ref="P195:P200" si="115">IF(Q195&gt;0,((AcctSize/Q195)/H195),(""))</f>
        <v/>
      </c>
      <c r="Q195" s="27"/>
    </row>
    <row r="196" spans="1:17" x14ac:dyDescent="0.45">
      <c r="A196" s="27"/>
      <c r="B196" s="27"/>
      <c r="C196" s="27"/>
      <c r="D196" s="27"/>
      <c r="E196" s="29" t="str">
        <f t="shared" si="110"/>
        <v/>
      </c>
      <c r="F196" s="27"/>
      <c r="G196" s="29"/>
      <c r="H196" s="27"/>
      <c r="I196" s="27"/>
      <c r="J196" s="10"/>
      <c r="K196" s="27"/>
      <c r="L196" s="29" t="str">
        <f t="shared" si="111"/>
        <v/>
      </c>
      <c r="M196" s="29" t="str">
        <f t="shared" si="112"/>
        <v/>
      </c>
      <c r="N196" s="29" t="str">
        <f t="shared" si="113"/>
        <v/>
      </c>
      <c r="O196" s="29" t="str">
        <f t="shared" si="114"/>
        <v/>
      </c>
      <c r="P196" s="33" t="str">
        <f t="shared" si="115"/>
        <v/>
      </c>
      <c r="Q196" s="27"/>
    </row>
    <row r="197" spans="1:17" x14ac:dyDescent="0.45">
      <c r="A197" s="27"/>
      <c r="B197" s="27"/>
      <c r="C197" s="27"/>
      <c r="D197" s="27"/>
      <c r="E197" s="29" t="str">
        <f t="shared" ref="E197:E200" si="116">IF(G197="Y",AG197,"")</f>
        <v/>
      </c>
      <c r="F197" s="27"/>
      <c r="G197" s="29"/>
      <c r="H197" s="27"/>
      <c r="I197" s="27"/>
      <c r="J197" s="10"/>
      <c r="K197" s="27"/>
      <c r="L197" s="29" t="str">
        <f t="shared" si="111"/>
        <v/>
      </c>
      <c r="M197" s="29" t="str">
        <f t="shared" si="112"/>
        <v/>
      </c>
      <c r="N197" s="29" t="str">
        <f t="shared" si="113"/>
        <v/>
      </c>
      <c r="O197" s="29" t="str">
        <f t="shared" si="114"/>
        <v/>
      </c>
      <c r="P197" s="33" t="str">
        <f t="shared" si="115"/>
        <v/>
      </c>
      <c r="Q197" s="27"/>
    </row>
    <row r="198" spans="1:17" x14ac:dyDescent="0.45">
      <c r="A198" s="27"/>
      <c r="B198" s="27"/>
      <c r="C198" s="27"/>
      <c r="D198" s="27"/>
      <c r="E198" s="29" t="str">
        <f t="shared" si="116"/>
        <v/>
      </c>
      <c r="F198" s="27"/>
      <c r="G198" s="29"/>
      <c r="H198" s="27"/>
      <c r="I198" s="27"/>
      <c r="J198" s="10"/>
      <c r="K198" s="27"/>
      <c r="L198" s="29" t="str">
        <f t="shared" si="111"/>
        <v/>
      </c>
      <c r="M198" s="29" t="str">
        <f t="shared" si="112"/>
        <v/>
      </c>
      <c r="N198" s="29" t="str">
        <f t="shared" si="113"/>
        <v/>
      </c>
      <c r="O198" s="29" t="str">
        <f t="shared" si="114"/>
        <v/>
      </c>
      <c r="P198" s="33" t="str">
        <f t="shared" si="115"/>
        <v/>
      </c>
      <c r="Q198" s="27"/>
    </row>
    <row r="199" spans="1:17" x14ac:dyDescent="0.45">
      <c r="A199" s="27"/>
      <c r="B199" s="27"/>
      <c r="C199" s="27"/>
      <c r="D199" s="27"/>
      <c r="E199" s="29" t="str">
        <f t="shared" si="116"/>
        <v/>
      </c>
      <c r="F199" s="27"/>
      <c r="G199" s="29"/>
      <c r="H199" s="27"/>
      <c r="I199" s="27"/>
      <c r="J199" s="10"/>
      <c r="K199" s="27"/>
      <c r="L199" s="29" t="str">
        <f t="shared" si="111"/>
        <v/>
      </c>
      <c r="M199" s="29" t="str">
        <f t="shared" si="112"/>
        <v/>
      </c>
      <c r="N199" s="29" t="str">
        <f t="shared" si="113"/>
        <v/>
      </c>
      <c r="O199" s="29" t="str">
        <f t="shared" si="114"/>
        <v/>
      </c>
      <c r="P199" s="33" t="str">
        <f t="shared" si="115"/>
        <v/>
      </c>
      <c r="Q199" s="27"/>
    </row>
    <row r="200" spans="1:17" x14ac:dyDescent="0.45">
      <c r="A200" s="27"/>
      <c r="B200" s="27"/>
      <c r="C200" s="27"/>
      <c r="D200" s="27"/>
      <c r="E200" s="29" t="str">
        <f t="shared" si="116"/>
        <v/>
      </c>
      <c r="F200" s="27"/>
      <c r="G200" s="29"/>
      <c r="H200" s="27"/>
      <c r="I200" s="27"/>
      <c r="J200" s="10"/>
      <c r="K200" s="27"/>
      <c r="L200" s="29" t="str">
        <f t="shared" si="111"/>
        <v/>
      </c>
      <c r="M200" s="29" t="str">
        <f t="shared" si="112"/>
        <v/>
      </c>
      <c r="N200" s="29" t="str">
        <f t="shared" si="113"/>
        <v/>
      </c>
      <c r="O200" s="29" t="str">
        <f t="shared" si="114"/>
        <v/>
      </c>
      <c r="P200" s="33" t="str">
        <f t="shared" si="115"/>
        <v/>
      </c>
      <c r="Q200" s="27"/>
    </row>
  </sheetData>
  <sheetProtection selectLockedCells="1"/>
  <mergeCells count="10">
    <mergeCell ref="T93:V93"/>
    <mergeCell ref="T3:V3"/>
    <mergeCell ref="T19:V19"/>
    <mergeCell ref="T35:V35"/>
    <mergeCell ref="T46:V46"/>
    <mergeCell ref="T77:V77"/>
    <mergeCell ref="T53:V53"/>
    <mergeCell ref="T54:V54"/>
    <mergeCell ref="T62:V62"/>
    <mergeCell ref="T63:V63"/>
  </mergeCells>
  <pageMargins left="0.7" right="0.7" top="0.75" bottom="0.75" header="0.3" footer="0.3"/>
  <pageSetup scale="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fitToPage="1"/>
  </sheetPr>
  <dimension ref="A1:AG200"/>
  <sheetViews>
    <sheetView showGridLines="0" topLeftCell="A43" workbookViewId="0">
      <selection activeCell="A75" sqref="A75"/>
    </sheetView>
  </sheetViews>
  <sheetFormatPr defaultRowHeight="14.25" x14ac:dyDescent="0.45"/>
  <cols>
    <col min="1" max="1" width="11.59765625" bestFit="1" customWidth="1"/>
    <col min="2" max="2" width="13.59765625" customWidth="1"/>
    <col min="3" max="3" width="12.59765625" customWidth="1"/>
    <col min="4" max="4" width="8.86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customWidth="1"/>
    <col min="11" max="11" width="12.59765625" customWidth="1"/>
    <col min="12" max="12" width="33.3984375" style="27" customWidth="1"/>
    <col min="13" max="13" width="33" style="27" customWidth="1"/>
    <col min="14" max="14" width="31.1328125" style="27" customWidth="1"/>
    <col min="15" max="15" width="32.59765625" style="27" customWidth="1"/>
    <col min="16" max="16" width="15" style="27" customWidth="1"/>
    <col min="17" max="17" width="22.1328125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2" max="32" width="9.3984375" customWidth="1"/>
    <col min="33" max="33" width="14.1328125" style="8" customWidth="1"/>
  </cols>
  <sheetData>
    <row r="1" spans="1:33" ht="19.5" x14ac:dyDescent="0.6"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38" t="s">
        <v>48</v>
      </c>
    </row>
    <row r="3" spans="1:33" ht="14.65" thickTop="1" x14ac:dyDescent="0.45">
      <c r="A3" s="28">
        <v>42829</v>
      </c>
      <c r="B3" s="27" t="s">
        <v>70</v>
      </c>
      <c r="C3" s="27" t="s">
        <v>33</v>
      </c>
      <c r="D3" s="27"/>
      <c r="E3" s="29">
        <f>IF(G3="Y",AG3,"")</f>
        <v>0.13999999999999346</v>
      </c>
      <c r="F3" s="27" t="s">
        <v>32</v>
      </c>
      <c r="G3" s="29" t="s">
        <v>69</v>
      </c>
      <c r="H3" s="29">
        <v>40.409999999999997</v>
      </c>
      <c r="I3" s="29">
        <v>40.76</v>
      </c>
      <c r="J3" s="27">
        <v>39.72</v>
      </c>
      <c r="K3" s="29">
        <v>40.270000000000003</v>
      </c>
      <c r="L3" s="29">
        <f t="shared" ref="L3:L64" si="0">IF(G3="Y", (P3*E3),(""))</f>
        <v>28.870741565617728</v>
      </c>
      <c r="M3" s="29">
        <f t="shared" ref="M3:M64" si="1">IF(G3="Y", (L3*2),(""))</f>
        <v>57.741483131235455</v>
      </c>
      <c r="N3" s="29">
        <f t="shared" ref="N3:N64" si="2">IF(G3="Y", (L3*3),(""))</f>
        <v>86.61222469685319</v>
      </c>
      <c r="O3" s="29">
        <f t="shared" ref="O3:O64" si="3">IF(G3="Y", (L3*4),(""))</f>
        <v>115.48296626247091</v>
      </c>
      <c r="P3" s="33">
        <f t="shared" ref="P3:P64" si="4">IF(Q3&gt;0,((AcctSize/Q3)/H3),(""))</f>
        <v>206.21958261156482</v>
      </c>
      <c r="Q3" s="27">
        <v>6</v>
      </c>
      <c r="T3" s="67" t="s">
        <v>10</v>
      </c>
      <c r="U3" s="67"/>
      <c r="V3" s="67"/>
      <c r="AG3" s="3">
        <f>IF(F3="L",(K3-H3),(H3-K3))</f>
        <v>0.13999999999999346</v>
      </c>
    </row>
    <row r="4" spans="1:33" x14ac:dyDescent="0.45">
      <c r="A4" s="28">
        <v>42829</v>
      </c>
      <c r="B4" s="27" t="s">
        <v>239</v>
      </c>
      <c r="C4" s="27" t="s">
        <v>79</v>
      </c>
      <c r="D4" s="27"/>
      <c r="E4" s="29">
        <f>IF(G4="Y",AG4,"")</f>
        <v>-0.46999999999999886</v>
      </c>
      <c r="F4" s="27" t="s">
        <v>32</v>
      </c>
      <c r="G4" s="29" t="s">
        <v>69</v>
      </c>
      <c r="H4" s="29">
        <v>48.32</v>
      </c>
      <c r="I4" s="29">
        <v>48.79</v>
      </c>
      <c r="J4" s="27">
        <v>47.77</v>
      </c>
      <c r="K4" s="29">
        <v>48.79</v>
      </c>
      <c r="L4" s="29">
        <f t="shared" si="0"/>
        <v>-81.056843267107979</v>
      </c>
      <c r="M4" s="29">
        <f t="shared" si="1"/>
        <v>-162.11368653421596</v>
      </c>
      <c r="N4" s="29">
        <f t="shared" si="2"/>
        <v>-243.17052980132394</v>
      </c>
      <c r="O4" s="29">
        <f t="shared" si="3"/>
        <v>-324.22737306843192</v>
      </c>
      <c r="P4" s="33">
        <f t="shared" si="4"/>
        <v>172.46136865342166</v>
      </c>
      <c r="Q4" s="27">
        <v>6</v>
      </c>
      <c r="T4" t="s">
        <v>11</v>
      </c>
      <c r="V4">
        <f>COUNTIF(C3:C1048576,"FB")</f>
        <v>35</v>
      </c>
      <c r="AG4" s="3">
        <f t="shared" ref="AG4:AG67" si="5">IF(F4="L",(K4-H4),(H4-K4))</f>
        <v>-0.46999999999999886</v>
      </c>
    </row>
    <row r="5" spans="1:33" x14ac:dyDescent="0.45">
      <c r="A5" s="28">
        <v>42829</v>
      </c>
      <c r="B5" s="27" t="s">
        <v>240</v>
      </c>
      <c r="C5" s="27" t="s">
        <v>33</v>
      </c>
      <c r="D5" s="27"/>
      <c r="E5" s="29">
        <f t="shared" ref="E5:E68" si="6">IF(G5="Y",AG5,"")</f>
        <v>-0.46000000000000085</v>
      </c>
      <c r="F5" s="27" t="s">
        <v>32</v>
      </c>
      <c r="G5" s="29" t="s">
        <v>69</v>
      </c>
      <c r="H5" s="29">
        <v>55.91</v>
      </c>
      <c r="I5" s="29">
        <v>56.37</v>
      </c>
      <c r="J5" s="26">
        <v>55.27</v>
      </c>
      <c r="K5" s="29">
        <v>56.37</v>
      </c>
      <c r="L5" s="29">
        <f t="shared" si="0"/>
        <v>-68.562570798306936</v>
      </c>
      <c r="M5" s="29">
        <f t="shared" si="1"/>
        <v>-137.12514159661387</v>
      </c>
      <c r="N5" s="29">
        <f t="shared" si="2"/>
        <v>-205.68771239492082</v>
      </c>
      <c r="O5" s="29">
        <f t="shared" si="3"/>
        <v>-274.25028319322774</v>
      </c>
      <c r="P5" s="33">
        <f t="shared" si="4"/>
        <v>149.04906695284089</v>
      </c>
      <c r="Q5" s="27">
        <v>6</v>
      </c>
      <c r="T5" t="s">
        <v>12</v>
      </c>
      <c r="V5">
        <f>COUNTIF(C3:C1048576,"IF")</f>
        <v>19</v>
      </c>
      <c r="AG5" s="3">
        <f t="shared" si="5"/>
        <v>-0.46000000000000085</v>
      </c>
    </row>
    <row r="6" spans="1:33" x14ac:dyDescent="0.45">
      <c r="A6" s="28">
        <v>42829</v>
      </c>
      <c r="B6" s="27" t="s">
        <v>231</v>
      </c>
      <c r="C6" s="27" t="s">
        <v>73</v>
      </c>
      <c r="D6" s="27" t="s">
        <v>242</v>
      </c>
      <c r="E6" s="29" t="str">
        <f t="shared" ref="E6" si="7">IF(G6="Y",AG6,"")</f>
        <v/>
      </c>
      <c r="F6" s="27" t="s">
        <v>32</v>
      </c>
      <c r="G6" s="29" t="s">
        <v>34</v>
      </c>
      <c r="H6" s="29">
        <v>45.52</v>
      </c>
      <c r="I6" s="29">
        <v>45.93</v>
      </c>
      <c r="J6" s="26">
        <v>45.01</v>
      </c>
      <c r="K6" s="29"/>
      <c r="L6" s="29" t="str">
        <f t="shared" si="0"/>
        <v/>
      </c>
      <c r="M6" s="29" t="str">
        <f t="shared" si="1"/>
        <v/>
      </c>
      <c r="N6" s="29" t="str">
        <f t="shared" si="2"/>
        <v/>
      </c>
      <c r="O6" s="29" t="str">
        <f t="shared" si="3"/>
        <v/>
      </c>
      <c r="P6" s="33">
        <f t="shared" si="4"/>
        <v>183.06971294669009</v>
      </c>
      <c r="Q6" s="27">
        <v>6</v>
      </c>
      <c r="T6" t="s">
        <v>13</v>
      </c>
      <c r="V6">
        <f>COUNTIF(C3:C1048576,"LD")</f>
        <v>4</v>
      </c>
      <c r="AG6" s="3">
        <f t="shared" si="5"/>
        <v>45.52</v>
      </c>
    </row>
    <row r="7" spans="1:33" x14ac:dyDescent="0.45">
      <c r="A7" s="28">
        <v>42829</v>
      </c>
      <c r="B7" s="27" t="s">
        <v>112</v>
      </c>
      <c r="C7" s="27" t="s">
        <v>79</v>
      </c>
      <c r="D7" s="27"/>
      <c r="E7" s="29">
        <f t="shared" si="6"/>
        <v>0.53999999999999204</v>
      </c>
      <c r="F7" s="27" t="s">
        <v>61</v>
      </c>
      <c r="G7" s="29" t="s">
        <v>69</v>
      </c>
      <c r="H7" s="29">
        <v>69.45</v>
      </c>
      <c r="I7" s="29">
        <v>69.08</v>
      </c>
      <c r="J7" s="26">
        <v>69.989999999999995</v>
      </c>
      <c r="K7" s="29">
        <v>69.989999999999995</v>
      </c>
      <c r="L7" s="29">
        <f t="shared" si="0"/>
        <v>64.794816414685869</v>
      </c>
      <c r="M7" s="29">
        <f t="shared" si="1"/>
        <v>129.58963282937174</v>
      </c>
      <c r="N7" s="29">
        <f t="shared" si="2"/>
        <v>194.38444924405761</v>
      </c>
      <c r="O7" s="29">
        <f t="shared" si="3"/>
        <v>259.17926565874347</v>
      </c>
      <c r="P7" s="33">
        <f t="shared" si="4"/>
        <v>119.99040076793857</v>
      </c>
      <c r="Q7" s="27">
        <v>6</v>
      </c>
      <c r="T7" t="s">
        <v>14</v>
      </c>
      <c r="V7">
        <f>COUNTIF(C3:C1048576,"32")</f>
        <v>0</v>
      </c>
      <c r="AG7" s="3">
        <f t="shared" si="5"/>
        <v>0.53999999999999204</v>
      </c>
    </row>
    <row r="8" spans="1:33" x14ac:dyDescent="0.45">
      <c r="A8" s="28">
        <v>42829</v>
      </c>
      <c r="B8" s="27" t="s">
        <v>241</v>
      </c>
      <c r="C8" s="27" t="s">
        <v>73</v>
      </c>
      <c r="D8" s="27"/>
      <c r="E8" s="29" t="str">
        <f t="shared" si="6"/>
        <v/>
      </c>
      <c r="F8" s="27" t="s">
        <v>32</v>
      </c>
      <c r="G8" s="29" t="s">
        <v>34</v>
      </c>
      <c r="H8" s="29">
        <v>53.36</v>
      </c>
      <c r="I8" s="29">
        <v>53.69</v>
      </c>
      <c r="J8" s="26">
        <v>52.9</v>
      </c>
      <c r="K8" s="29"/>
      <c r="L8" s="29" t="str">
        <f t="shared" si="0"/>
        <v/>
      </c>
      <c r="M8" s="29" t="str">
        <f t="shared" si="1"/>
        <v/>
      </c>
      <c r="N8" s="29" t="str">
        <f t="shared" si="2"/>
        <v/>
      </c>
      <c r="O8" s="29" t="str">
        <f t="shared" si="3"/>
        <v/>
      </c>
      <c r="P8" s="33">
        <f t="shared" si="4"/>
        <v>156.17191404297853</v>
      </c>
      <c r="Q8" s="27">
        <v>6</v>
      </c>
      <c r="T8" t="s">
        <v>15</v>
      </c>
      <c r="V8">
        <f>COUNTIF(C3:C1048576,"BS")</f>
        <v>1</v>
      </c>
      <c r="AG8" s="3">
        <f t="shared" si="5"/>
        <v>53.36</v>
      </c>
    </row>
    <row r="9" spans="1:33" x14ac:dyDescent="0.45">
      <c r="A9" s="28">
        <v>42829</v>
      </c>
      <c r="B9" s="27" t="s">
        <v>112</v>
      </c>
      <c r="C9" s="27" t="s">
        <v>79</v>
      </c>
      <c r="D9" s="27"/>
      <c r="E9" s="29">
        <f t="shared" ref="E9" si="8">IF(G9="Y",AG9,"")</f>
        <v>0.26999999999999602</v>
      </c>
      <c r="F9" s="27" t="s">
        <v>61</v>
      </c>
      <c r="G9" s="29" t="s">
        <v>243</v>
      </c>
      <c r="H9" s="29">
        <v>69.45</v>
      </c>
      <c r="I9" s="29">
        <v>69.08</v>
      </c>
      <c r="J9" s="26">
        <v>69.989999999999995</v>
      </c>
      <c r="K9" s="29">
        <v>69.72</v>
      </c>
      <c r="L9" s="29">
        <f t="shared" ref="L9" si="9">IF(G9="Y", (P9*E9),(""))</f>
        <v>32.397408207342934</v>
      </c>
      <c r="M9" s="29">
        <f t="shared" ref="M9" si="10">IF(G9="Y", (L9*2),(""))</f>
        <v>64.794816414685869</v>
      </c>
      <c r="N9" s="29">
        <f t="shared" ref="N9" si="11">IF(G9="Y", (L9*3),(""))</f>
        <v>97.192224622028803</v>
      </c>
      <c r="O9" s="29">
        <f t="shared" ref="O9" si="12">IF(G9="Y", (L9*4),(""))</f>
        <v>129.58963282937174</v>
      </c>
      <c r="P9" s="33">
        <f t="shared" ref="P9" si="13">IF(Q9&gt;0,((AcctSize/Q9)/H9),(""))</f>
        <v>119.99040076793857</v>
      </c>
      <c r="Q9" s="27">
        <v>6</v>
      </c>
      <c r="T9" t="s">
        <v>16</v>
      </c>
      <c r="V9">
        <f>COUNTIF(C3:C1048576,"SH")</f>
        <v>3</v>
      </c>
      <c r="AG9" s="3">
        <f t="shared" si="5"/>
        <v>0.26999999999999602</v>
      </c>
    </row>
    <row r="10" spans="1:33" x14ac:dyDescent="0.45">
      <c r="A10" s="28">
        <v>42829</v>
      </c>
      <c r="B10" s="27" t="s">
        <v>240</v>
      </c>
      <c r="C10" s="27" t="s">
        <v>33</v>
      </c>
      <c r="D10" s="27"/>
      <c r="E10" s="29">
        <f t="shared" ref="E10:E17" si="14">IF(G10="Y",AG10,"")</f>
        <v>-0.46000000000000085</v>
      </c>
      <c r="F10" s="27" t="s">
        <v>32</v>
      </c>
      <c r="G10" s="29" t="s">
        <v>69</v>
      </c>
      <c r="H10" s="29">
        <v>55.91</v>
      </c>
      <c r="I10" s="29">
        <v>56.37</v>
      </c>
      <c r="J10" s="26">
        <v>55.27</v>
      </c>
      <c r="K10" s="29">
        <v>56.37</v>
      </c>
      <c r="L10" s="29">
        <f t="shared" ref="L10:L17" si="15">IF(G10="Y", (P10*E10),(""))</f>
        <v>-68.562570798306936</v>
      </c>
      <c r="M10" s="29">
        <f t="shared" ref="M10:M17" si="16">IF(G10="Y", (L10*2),(""))</f>
        <v>-137.12514159661387</v>
      </c>
      <c r="N10" s="29">
        <f t="shared" ref="N10:N17" si="17">IF(G10="Y", (L10*3),(""))</f>
        <v>-205.68771239492082</v>
      </c>
      <c r="O10" s="29">
        <f t="shared" ref="O10:O17" si="18">IF(G10="Y", (L10*4),(""))</f>
        <v>-274.25028319322774</v>
      </c>
      <c r="P10" s="33">
        <f t="shared" ref="P10:P17" si="19">IF(Q10&gt;0,((AcctSize/Q10)/H10),(""))</f>
        <v>149.04906695284089</v>
      </c>
      <c r="Q10" s="27">
        <v>6</v>
      </c>
      <c r="T10" t="s">
        <v>17</v>
      </c>
      <c r="V10">
        <f>COUNTIF(C3:C1048576,"DH")</f>
        <v>10</v>
      </c>
      <c r="AG10" s="3">
        <f t="shared" si="5"/>
        <v>-0.46000000000000085</v>
      </c>
    </row>
    <row r="11" spans="1:33" x14ac:dyDescent="0.45">
      <c r="A11" s="28">
        <v>42830</v>
      </c>
      <c r="B11" s="27" t="s">
        <v>244</v>
      </c>
      <c r="C11" s="27" t="s">
        <v>33</v>
      </c>
      <c r="D11" s="27"/>
      <c r="E11" s="29">
        <f t="shared" si="14"/>
        <v>0.22999999999999687</v>
      </c>
      <c r="F11" s="27" t="s">
        <v>32</v>
      </c>
      <c r="G11" s="29" t="s">
        <v>69</v>
      </c>
      <c r="H11" s="29">
        <v>41.879999999999995</v>
      </c>
      <c r="I11" s="29">
        <v>42.3</v>
      </c>
      <c r="J11" s="26">
        <v>41.41</v>
      </c>
      <c r="K11" s="29">
        <v>41.65</v>
      </c>
      <c r="L11" s="29">
        <f t="shared" si="15"/>
        <v>54.918815663800594</v>
      </c>
      <c r="M11" s="29">
        <f t="shared" si="16"/>
        <v>109.83763132760119</v>
      </c>
      <c r="N11" s="29">
        <f t="shared" si="17"/>
        <v>164.75644699140179</v>
      </c>
      <c r="O11" s="29">
        <f t="shared" si="18"/>
        <v>219.67526265520237</v>
      </c>
      <c r="P11" s="33">
        <f t="shared" si="19"/>
        <v>238.77745940783191</v>
      </c>
      <c r="Q11" s="27">
        <v>5</v>
      </c>
      <c r="T11" t="s">
        <v>19</v>
      </c>
      <c r="V11">
        <f>COUNTIF(C3:C1048576,"S")</f>
        <v>0</v>
      </c>
      <c r="AG11" s="3">
        <f t="shared" si="5"/>
        <v>0.22999999999999687</v>
      </c>
    </row>
    <row r="12" spans="1:33" x14ac:dyDescent="0.45">
      <c r="A12" s="28">
        <v>42830</v>
      </c>
      <c r="B12" s="27" t="s">
        <v>204</v>
      </c>
      <c r="C12" s="27" t="s">
        <v>79</v>
      </c>
      <c r="D12" s="27"/>
      <c r="E12" s="29" t="str">
        <f t="shared" si="14"/>
        <v/>
      </c>
      <c r="F12" s="27" t="s">
        <v>32</v>
      </c>
      <c r="G12" s="29" t="s">
        <v>34</v>
      </c>
      <c r="H12" s="29">
        <v>45.65</v>
      </c>
      <c r="I12" s="29">
        <v>46.11</v>
      </c>
      <c r="J12" s="26">
        <v>45.08</v>
      </c>
      <c r="K12" s="29"/>
      <c r="L12" s="29" t="str">
        <f t="shared" si="15"/>
        <v/>
      </c>
      <c r="M12" s="29" t="str">
        <f t="shared" si="16"/>
        <v/>
      </c>
      <c r="N12" s="29" t="str">
        <f t="shared" si="17"/>
        <v/>
      </c>
      <c r="O12" s="29" t="str">
        <f t="shared" si="18"/>
        <v/>
      </c>
      <c r="P12" s="33">
        <f t="shared" si="19"/>
        <v>219.0580503833516</v>
      </c>
      <c r="Q12" s="27">
        <v>5</v>
      </c>
      <c r="AG12" s="3">
        <f t="shared" si="5"/>
        <v>45.65</v>
      </c>
    </row>
    <row r="13" spans="1:33" x14ac:dyDescent="0.45">
      <c r="A13" s="28">
        <v>42830</v>
      </c>
      <c r="B13" s="27" t="s">
        <v>245</v>
      </c>
      <c r="C13" s="27" t="s">
        <v>33</v>
      </c>
      <c r="D13" s="27"/>
      <c r="E13" s="29" t="str">
        <f t="shared" si="14"/>
        <v/>
      </c>
      <c r="F13" s="27" t="s">
        <v>32</v>
      </c>
      <c r="G13" s="29" t="s">
        <v>34</v>
      </c>
      <c r="H13" s="29">
        <v>76.59</v>
      </c>
      <c r="I13" s="29">
        <v>77.069999999999993</v>
      </c>
      <c r="J13" s="26">
        <v>76.010000000000005</v>
      </c>
      <c r="K13" s="29"/>
      <c r="L13" s="29" t="str">
        <f t="shared" si="15"/>
        <v/>
      </c>
      <c r="M13" s="29" t="str">
        <f t="shared" si="16"/>
        <v/>
      </c>
      <c r="N13" s="29" t="str">
        <f t="shared" si="17"/>
        <v/>
      </c>
      <c r="O13" s="29" t="str">
        <f t="shared" si="18"/>
        <v/>
      </c>
      <c r="P13" s="33">
        <f t="shared" si="19"/>
        <v>130.56534795665229</v>
      </c>
      <c r="Q13" s="27">
        <v>5</v>
      </c>
      <c r="AG13" s="3">
        <f t="shared" si="5"/>
        <v>76.59</v>
      </c>
    </row>
    <row r="14" spans="1:33" x14ac:dyDescent="0.45">
      <c r="A14" s="28">
        <v>42830</v>
      </c>
      <c r="B14" s="27" t="s">
        <v>246</v>
      </c>
      <c r="C14" s="27" t="s">
        <v>33</v>
      </c>
      <c r="D14" s="27"/>
      <c r="E14" s="29" t="str">
        <f t="shared" si="14"/>
        <v/>
      </c>
      <c r="F14" s="27" t="s">
        <v>32</v>
      </c>
      <c r="G14" s="29" t="s">
        <v>34</v>
      </c>
      <c r="H14" s="29">
        <v>40.36</v>
      </c>
      <c r="I14" s="29">
        <v>40.53</v>
      </c>
      <c r="J14" s="26">
        <v>39.94</v>
      </c>
      <c r="K14" s="29"/>
      <c r="L14" s="29" t="str">
        <f t="shared" si="15"/>
        <v/>
      </c>
      <c r="M14" s="29" t="str">
        <f t="shared" si="16"/>
        <v/>
      </c>
      <c r="N14" s="29" t="str">
        <f t="shared" si="17"/>
        <v/>
      </c>
      <c r="O14" s="29" t="str">
        <f t="shared" si="18"/>
        <v/>
      </c>
      <c r="P14" s="33">
        <f t="shared" si="19"/>
        <v>247.77006937561944</v>
      </c>
      <c r="Q14" s="27">
        <v>5</v>
      </c>
      <c r="AG14" s="3">
        <f t="shared" si="5"/>
        <v>40.36</v>
      </c>
    </row>
    <row r="15" spans="1:33" x14ac:dyDescent="0.45">
      <c r="A15" s="28">
        <v>42830</v>
      </c>
      <c r="B15" s="27" t="s">
        <v>131</v>
      </c>
      <c r="C15" s="27" t="s">
        <v>33</v>
      </c>
      <c r="D15" s="27"/>
      <c r="E15" s="29">
        <f t="shared" si="14"/>
        <v>-0.40999999999999659</v>
      </c>
      <c r="F15" s="27" t="s">
        <v>32</v>
      </c>
      <c r="G15" s="29" t="s">
        <v>69</v>
      </c>
      <c r="H15" s="29">
        <v>76.52000000000001</v>
      </c>
      <c r="I15" s="29">
        <v>76.930000000000007</v>
      </c>
      <c r="J15" s="26">
        <v>75.98</v>
      </c>
      <c r="K15" s="29">
        <v>76.930000000000007</v>
      </c>
      <c r="L15" s="29">
        <f t="shared" si="15"/>
        <v>-53.580763199163165</v>
      </c>
      <c r="M15" s="29">
        <f t="shared" si="16"/>
        <v>-107.16152639832633</v>
      </c>
      <c r="N15" s="29">
        <f t="shared" si="17"/>
        <v>-160.7422895974895</v>
      </c>
      <c r="O15" s="29">
        <f t="shared" si="18"/>
        <v>-214.32305279665266</v>
      </c>
      <c r="P15" s="33">
        <f t="shared" si="19"/>
        <v>130.68478829064296</v>
      </c>
      <c r="Q15" s="27">
        <v>5</v>
      </c>
      <c r="AG15" s="3">
        <f t="shared" si="5"/>
        <v>-0.40999999999999659</v>
      </c>
    </row>
    <row r="16" spans="1:33" x14ac:dyDescent="0.45">
      <c r="A16" s="28">
        <v>42831</v>
      </c>
      <c r="B16" s="27" t="s">
        <v>220</v>
      </c>
      <c r="C16" s="27" t="s">
        <v>33</v>
      </c>
      <c r="D16" s="27"/>
      <c r="E16" s="29" t="str">
        <f t="shared" si="14"/>
        <v/>
      </c>
      <c r="F16" s="27" t="s">
        <v>32</v>
      </c>
      <c r="G16" s="29" t="s">
        <v>34</v>
      </c>
      <c r="H16" s="29">
        <v>36.699999999999996</v>
      </c>
      <c r="I16" s="29">
        <v>37.020000000000003</v>
      </c>
      <c r="J16" s="26">
        <v>36.24</v>
      </c>
      <c r="K16" s="29"/>
      <c r="L16" s="29" t="str">
        <f t="shared" si="15"/>
        <v/>
      </c>
      <c r="M16" s="29" t="str">
        <f t="shared" si="16"/>
        <v/>
      </c>
      <c r="N16" s="29" t="str">
        <f t="shared" si="17"/>
        <v/>
      </c>
      <c r="O16" s="29" t="str">
        <f t="shared" si="18"/>
        <v/>
      </c>
      <c r="P16" s="33">
        <f t="shared" si="19"/>
        <v>272.47956403269757</v>
      </c>
      <c r="Q16" s="27">
        <v>5</v>
      </c>
      <c r="AG16" s="3">
        <f t="shared" si="5"/>
        <v>36.699999999999996</v>
      </c>
    </row>
    <row r="17" spans="1:33" x14ac:dyDescent="0.45">
      <c r="A17" s="28">
        <v>42831</v>
      </c>
      <c r="B17" s="27" t="s">
        <v>247</v>
      </c>
      <c r="C17" s="27" t="s">
        <v>73</v>
      </c>
      <c r="D17" s="27"/>
      <c r="E17" s="29">
        <f t="shared" si="14"/>
        <v>0</v>
      </c>
      <c r="F17" s="27" t="s">
        <v>32</v>
      </c>
      <c r="G17" s="29" t="s">
        <v>69</v>
      </c>
      <c r="H17" s="29">
        <v>91.17</v>
      </c>
      <c r="I17" s="29">
        <v>91.58</v>
      </c>
      <c r="J17" s="26">
        <v>90.59</v>
      </c>
      <c r="K17" s="29">
        <v>91.17</v>
      </c>
      <c r="L17" s="29">
        <f t="shared" si="15"/>
        <v>0</v>
      </c>
      <c r="M17" s="29">
        <f t="shared" si="16"/>
        <v>0</v>
      </c>
      <c r="N17" s="29">
        <f t="shared" si="17"/>
        <v>0</v>
      </c>
      <c r="O17" s="29">
        <f t="shared" si="18"/>
        <v>0</v>
      </c>
      <c r="P17" s="33">
        <f t="shared" si="19"/>
        <v>109.68520346605243</v>
      </c>
      <c r="Q17" s="27">
        <v>5</v>
      </c>
      <c r="AG17" s="3">
        <f t="shared" si="5"/>
        <v>0</v>
      </c>
    </row>
    <row r="18" spans="1:33" x14ac:dyDescent="0.45">
      <c r="A18" s="28">
        <v>42831</v>
      </c>
      <c r="B18" s="27" t="s">
        <v>156</v>
      </c>
      <c r="C18" s="27" t="s">
        <v>79</v>
      </c>
      <c r="D18" s="27"/>
      <c r="E18" s="29">
        <f t="shared" si="6"/>
        <v>1.4210854715202004E-14</v>
      </c>
      <c r="F18" s="27" t="s">
        <v>32</v>
      </c>
      <c r="G18" s="29" t="s">
        <v>69</v>
      </c>
      <c r="H18" s="29">
        <v>82.600000000000009</v>
      </c>
      <c r="I18" s="29">
        <v>83.1</v>
      </c>
      <c r="J18" s="26">
        <v>82</v>
      </c>
      <c r="K18" s="29">
        <v>82.6</v>
      </c>
      <c r="L18" s="29">
        <f t="shared" si="0"/>
        <v>1.7204424594675548E-12</v>
      </c>
      <c r="M18" s="29">
        <f t="shared" si="1"/>
        <v>3.4408849189351095E-12</v>
      </c>
      <c r="N18" s="29">
        <f t="shared" si="2"/>
        <v>5.1613273784026643E-12</v>
      </c>
      <c r="O18" s="29">
        <f t="shared" si="3"/>
        <v>6.881769837870219E-12</v>
      </c>
      <c r="P18" s="33">
        <f t="shared" si="4"/>
        <v>121.06537530266343</v>
      </c>
      <c r="Q18" s="27">
        <v>5</v>
      </c>
      <c r="AG18" s="3">
        <f t="shared" si="5"/>
        <v>1.4210854715202004E-14</v>
      </c>
    </row>
    <row r="19" spans="1:33" x14ac:dyDescent="0.45">
      <c r="A19" s="28">
        <v>42831</v>
      </c>
      <c r="B19" s="27" t="s">
        <v>248</v>
      </c>
      <c r="C19" s="27" t="s">
        <v>73</v>
      </c>
      <c r="D19" s="27"/>
      <c r="E19" s="29" t="str">
        <f t="shared" si="6"/>
        <v/>
      </c>
      <c r="F19" s="27" t="s">
        <v>32</v>
      </c>
      <c r="G19" s="29" t="s">
        <v>34</v>
      </c>
      <c r="H19" s="29">
        <v>43.11</v>
      </c>
      <c r="I19" s="29">
        <v>43.63</v>
      </c>
      <c r="J19" s="26">
        <v>42.47</v>
      </c>
      <c r="K19" s="29"/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tr">
        <f t="shared" si="3"/>
        <v/>
      </c>
      <c r="P19" s="33">
        <f t="shared" si="4"/>
        <v>231.96474135931339</v>
      </c>
      <c r="Q19" s="27">
        <v>5</v>
      </c>
      <c r="T19" s="68" t="s">
        <v>28</v>
      </c>
      <c r="U19" s="68"/>
      <c r="V19" s="68"/>
      <c r="AG19" s="3">
        <f t="shared" si="5"/>
        <v>43.11</v>
      </c>
    </row>
    <row r="20" spans="1:33" x14ac:dyDescent="0.45">
      <c r="A20" s="28">
        <v>42831</v>
      </c>
      <c r="B20" s="27" t="s">
        <v>249</v>
      </c>
      <c r="C20" s="27" t="s">
        <v>33</v>
      </c>
      <c r="D20" s="27"/>
      <c r="E20" s="29">
        <f t="shared" ref="E20:E21" si="20">IF(G20="Y",AG20,"")</f>
        <v>-3.9999999999992042E-2</v>
      </c>
      <c r="F20" s="27" t="s">
        <v>32</v>
      </c>
      <c r="G20" s="29" t="s">
        <v>69</v>
      </c>
      <c r="H20" s="29">
        <v>69.010000000000005</v>
      </c>
      <c r="I20" s="29">
        <v>69.41</v>
      </c>
      <c r="J20" s="26">
        <v>68.45</v>
      </c>
      <c r="K20" s="29">
        <v>69.05</v>
      </c>
      <c r="L20" s="29">
        <f t="shared" ref="L20:L21" si="21">IF(G20="Y", (P20*E20),(""))</f>
        <v>-5.7962614113884996</v>
      </c>
      <c r="M20" s="29">
        <f t="shared" ref="M20:M21" si="22">IF(G20="Y", (L20*2),(""))</f>
        <v>-11.592522822776999</v>
      </c>
      <c r="N20" s="29">
        <f t="shared" ref="N20:N21" si="23">IF(G20="Y", (L20*3),(""))</f>
        <v>-17.388784234165499</v>
      </c>
      <c r="O20" s="29">
        <f t="shared" ref="O20:O21" si="24">IF(G20="Y", (L20*4),(""))</f>
        <v>-23.185045645553998</v>
      </c>
      <c r="P20" s="33">
        <f t="shared" ref="P20:P21" si="25">IF(Q20&gt;0,((AcctSize/Q20)/H20),(""))</f>
        <v>144.90653528474132</v>
      </c>
      <c r="Q20" s="27">
        <v>5</v>
      </c>
      <c r="T20" t="s">
        <v>11</v>
      </c>
      <c r="V20">
        <f>COUNTIFS(C3:C1048576,"FB",G3:G1048576,"Y")+COUNTIFS(D3:D1048576,"FB",G3:G1048576,"Y")</f>
        <v>16</v>
      </c>
      <c r="AG20" s="3">
        <f t="shared" si="5"/>
        <v>-3.9999999999992042E-2</v>
      </c>
    </row>
    <row r="21" spans="1:33" x14ac:dyDescent="0.45">
      <c r="A21" s="28">
        <v>42835</v>
      </c>
      <c r="B21" s="27" t="s">
        <v>250</v>
      </c>
      <c r="C21" s="27" t="s">
        <v>33</v>
      </c>
      <c r="D21" s="27"/>
      <c r="E21" s="29" t="str">
        <f t="shared" si="20"/>
        <v/>
      </c>
      <c r="F21" s="27" t="s">
        <v>32</v>
      </c>
      <c r="G21" s="29" t="s">
        <v>34</v>
      </c>
      <c r="H21" s="29">
        <v>29.1</v>
      </c>
      <c r="I21" s="29">
        <v>29.35</v>
      </c>
      <c r="J21" s="26">
        <v>28.77</v>
      </c>
      <c r="K21" s="29"/>
      <c r="L21" s="29" t="str">
        <f t="shared" si="21"/>
        <v/>
      </c>
      <c r="M21" s="29" t="str">
        <f t="shared" si="22"/>
        <v/>
      </c>
      <c r="N21" s="29" t="str">
        <f t="shared" si="23"/>
        <v/>
      </c>
      <c r="O21" s="29" t="str">
        <f t="shared" si="24"/>
        <v/>
      </c>
      <c r="P21" s="33">
        <f t="shared" si="25"/>
        <v>572.73768613974801</v>
      </c>
      <c r="Q21" s="27">
        <v>3</v>
      </c>
      <c r="T21" t="s">
        <v>12</v>
      </c>
      <c r="V21">
        <f>COUNTIFS(C3:C1048576,"IF",G3:G1048576,"Y")+COUNTIFS(D3:D1048576,"IF",G3:G1048576,"Y")</f>
        <v>8</v>
      </c>
      <c r="AG21" s="3">
        <f t="shared" si="5"/>
        <v>29.1</v>
      </c>
    </row>
    <row r="22" spans="1:33" x14ac:dyDescent="0.45">
      <c r="A22" s="28">
        <v>42835</v>
      </c>
      <c r="B22" s="27" t="s">
        <v>251</v>
      </c>
      <c r="C22" s="27" t="s">
        <v>33</v>
      </c>
      <c r="D22" s="27"/>
      <c r="E22" s="29" t="str">
        <f t="shared" si="6"/>
        <v/>
      </c>
      <c r="F22" s="27" t="s">
        <v>32</v>
      </c>
      <c r="G22" s="29" t="s">
        <v>34</v>
      </c>
      <c r="H22" s="29">
        <v>65.22</v>
      </c>
      <c r="I22" s="29">
        <v>65.62</v>
      </c>
      <c r="J22" s="26">
        <v>64.680000000000007</v>
      </c>
      <c r="K22" s="29"/>
      <c r="L22" s="29" t="str">
        <f t="shared" si="0"/>
        <v/>
      </c>
      <c r="M22" s="29" t="str">
        <f t="shared" si="1"/>
        <v/>
      </c>
      <c r="N22" s="29" t="str">
        <f t="shared" si="2"/>
        <v/>
      </c>
      <c r="O22" s="29" t="str">
        <f t="shared" si="3"/>
        <v/>
      </c>
      <c r="P22" s="33">
        <f t="shared" si="4"/>
        <v>255.54533374220588</v>
      </c>
      <c r="Q22" s="27">
        <v>3</v>
      </c>
      <c r="T22" t="s">
        <v>13</v>
      </c>
      <c r="V22">
        <f>COUNTIFS(C3:C1048576,"LD",G3:G1048576,"Y")+COUNTIFS(D3:D1048576,"LD",G3:G1048576,"Y")</f>
        <v>3</v>
      </c>
      <c r="AG22" s="3">
        <f t="shared" si="5"/>
        <v>65.22</v>
      </c>
    </row>
    <row r="23" spans="1:33" x14ac:dyDescent="0.45">
      <c r="A23" s="28">
        <v>42835</v>
      </c>
      <c r="B23" s="27" t="s">
        <v>252</v>
      </c>
      <c r="C23" s="27" t="s">
        <v>33</v>
      </c>
      <c r="D23" s="27"/>
      <c r="E23" s="29" t="str">
        <f t="shared" si="6"/>
        <v/>
      </c>
      <c r="F23" s="27" t="s">
        <v>32</v>
      </c>
      <c r="G23" s="29" t="s">
        <v>34</v>
      </c>
      <c r="H23" s="29">
        <v>37.14</v>
      </c>
      <c r="I23" s="29">
        <v>37.340000000000003</v>
      </c>
      <c r="J23" s="26">
        <v>36.72</v>
      </c>
      <c r="K23" s="29"/>
      <c r="L23" s="29" t="str">
        <f t="shared" si="0"/>
        <v/>
      </c>
      <c r="M23" s="29" t="str">
        <f t="shared" si="1"/>
        <v/>
      </c>
      <c r="N23" s="29" t="str">
        <f t="shared" si="2"/>
        <v/>
      </c>
      <c r="O23" s="29" t="str">
        <f t="shared" si="3"/>
        <v/>
      </c>
      <c r="P23" s="33">
        <f t="shared" si="4"/>
        <v>448.75246813857478</v>
      </c>
      <c r="Q23" s="27">
        <v>3</v>
      </c>
      <c r="T23" t="s">
        <v>14</v>
      </c>
      <c r="V23">
        <f>COUNTIFS(C3:C1048576,"32",G3:G1048576,"Y")+COUNTIFS(D3:D1048576,"32",G3:G1048576,"Y")</f>
        <v>0</v>
      </c>
      <c r="AG23" s="3">
        <f t="shared" si="5"/>
        <v>37.14</v>
      </c>
    </row>
    <row r="24" spans="1:33" x14ac:dyDescent="0.45">
      <c r="A24" s="28">
        <v>42836</v>
      </c>
      <c r="B24" s="27" t="s">
        <v>253</v>
      </c>
      <c r="C24" s="27" t="s">
        <v>79</v>
      </c>
      <c r="D24" s="27"/>
      <c r="E24" s="29">
        <f t="shared" si="6"/>
        <v>-0.44999999999998863</v>
      </c>
      <c r="F24" s="27" t="s">
        <v>32</v>
      </c>
      <c r="G24" s="29" t="s">
        <v>69</v>
      </c>
      <c r="H24" s="29">
        <v>120.9</v>
      </c>
      <c r="I24" s="29">
        <v>121.35</v>
      </c>
      <c r="J24" s="26">
        <v>120.22</v>
      </c>
      <c r="K24" s="29">
        <v>121.35</v>
      </c>
      <c r="L24" s="29">
        <f t="shared" si="0"/>
        <v>-93.052109181139073</v>
      </c>
      <c r="M24" s="29">
        <f t="shared" si="1"/>
        <v>-186.10421836227815</v>
      </c>
      <c r="N24" s="29">
        <f t="shared" si="2"/>
        <v>-279.15632754341721</v>
      </c>
      <c r="O24" s="29">
        <f t="shared" si="3"/>
        <v>-372.20843672455629</v>
      </c>
      <c r="P24" s="33">
        <f t="shared" si="4"/>
        <v>206.78246484698096</v>
      </c>
      <c r="Q24" s="27">
        <v>2</v>
      </c>
      <c r="T24" t="s">
        <v>15</v>
      </c>
      <c r="V24">
        <f>COUNTIFS(C3:C1048576,"BS",G3:G1048576,"Y")+COUNTIFS(D3:D1048576,"BS",G3:G1048576,"Y")</f>
        <v>1</v>
      </c>
      <c r="AG24" s="3">
        <f t="shared" si="5"/>
        <v>-0.44999999999998863</v>
      </c>
    </row>
    <row r="25" spans="1:33" x14ac:dyDescent="0.45">
      <c r="A25" s="28">
        <v>42836</v>
      </c>
      <c r="B25" s="27" t="s">
        <v>254</v>
      </c>
      <c r="C25" s="27" t="s">
        <v>139</v>
      </c>
      <c r="D25" s="27"/>
      <c r="E25" s="29">
        <f t="shared" si="6"/>
        <v>-0.39999999999999147</v>
      </c>
      <c r="F25" s="27" t="s">
        <v>32</v>
      </c>
      <c r="G25" s="29" t="s">
        <v>69</v>
      </c>
      <c r="H25" s="29">
        <v>67.12</v>
      </c>
      <c r="I25" s="29">
        <v>67.52</v>
      </c>
      <c r="J25" s="26">
        <v>66.430000000000007</v>
      </c>
      <c r="K25" s="29">
        <v>67.52</v>
      </c>
      <c r="L25" s="29">
        <f t="shared" si="0"/>
        <v>-148.98688915375129</v>
      </c>
      <c r="M25" s="29">
        <f t="shared" si="1"/>
        <v>-297.97377830750258</v>
      </c>
      <c r="N25" s="29">
        <f t="shared" si="2"/>
        <v>-446.96066746125388</v>
      </c>
      <c r="O25" s="29">
        <f t="shared" si="3"/>
        <v>-595.94755661500517</v>
      </c>
      <c r="P25" s="33">
        <f t="shared" si="4"/>
        <v>372.46722288438616</v>
      </c>
      <c r="Q25" s="27">
        <v>2</v>
      </c>
      <c r="T25" t="s">
        <v>16</v>
      </c>
      <c r="V25">
        <f>COUNTIFS(C3:C1048576,"SH",G3:G1048576,"Y")+COUNTIFS(D3:D1048576,"SH",G3:G1048576,"Y")</f>
        <v>2</v>
      </c>
      <c r="AG25" s="3">
        <f t="shared" si="5"/>
        <v>-0.39999999999999147</v>
      </c>
    </row>
    <row r="26" spans="1:33" x14ac:dyDescent="0.45">
      <c r="A26" s="28">
        <v>42836</v>
      </c>
      <c r="B26" s="27" t="s">
        <v>253</v>
      </c>
      <c r="C26" s="27" t="s">
        <v>79</v>
      </c>
      <c r="D26" s="27"/>
      <c r="E26" s="29">
        <f t="shared" ref="E26:E27" si="26">IF(G26="Y",AG26,"")</f>
        <v>0.68000000000000682</v>
      </c>
      <c r="F26" s="27" t="s">
        <v>32</v>
      </c>
      <c r="G26" s="29" t="s">
        <v>69</v>
      </c>
      <c r="H26" s="29">
        <v>120.9</v>
      </c>
      <c r="I26" s="29">
        <v>121.35</v>
      </c>
      <c r="J26" s="26">
        <v>120.22</v>
      </c>
      <c r="K26" s="29">
        <v>120.22</v>
      </c>
      <c r="L26" s="29">
        <f t="shared" ref="L26:L27" si="27">IF(G26="Y", (P26*E26),(""))</f>
        <v>140.61207609594845</v>
      </c>
      <c r="M26" s="29">
        <f t="shared" ref="M26:M27" si="28">IF(G26="Y", (L26*2),(""))</f>
        <v>281.22415219189691</v>
      </c>
      <c r="N26" s="29">
        <f t="shared" ref="N26:N27" si="29">IF(G26="Y", (L26*3),(""))</f>
        <v>421.83622828784536</v>
      </c>
      <c r="O26" s="29">
        <f t="shared" ref="O26:O27" si="30">IF(G26="Y", (L26*4),(""))</f>
        <v>562.44830438379381</v>
      </c>
      <c r="P26" s="33">
        <f t="shared" ref="P26:P27" si="31">IF(Q26&gt;0,((AcctSize/Q26)/H26),(""))</f>
        <v>206.78246484698096</v>
      </c>
      <c r="Q26" s="27">
        <v>2</v>
      </c>
      <c r="T26" t="s">
        <v>17</v>
      </c>
      <c r="V26">
        <f>COUNTIFS(C3:C1048576,"DH",G3:G1048576,"Y")+COUNTIFS(D3:D1048576,"DH",G3:G1048576,"Y")</f>
        <v>8</v>
      </c>
      <c r="AG26" s="3">
        <f t="shared" si="5"/>
        <v>0.68000000000000682</v>
      </c>
    </row>
    <row r="27" spans="1:33" x14ac:dyDescent="0.45">
      <c r="A27" s="28">
        <v>42836</v>
      </c>
      <c r="B27" s="27" t="s">
        <v>254</v>
      </c>
      <c r="C27" s="27" t="s">
        <v>139</v>
      </c>
      <c r="D27" s="27"/>
      <c r="E27" s="29">
        <f t="shared" si="26"/>
        <v>0.68999999999999773</v>
      </c>
      <c r="F27" s="27" t="s">
        <v>32</v>
      </c>
      <c r="G27" s="29" t="s">
        <v>69</v>
      </c>
      <c r="H27" s="29">
        <v>67.12</v>
      </c>
      <c r="I27" s="29">
        <v>67.52</v>
      </c>
      <c r="J27" s="26">
        <v>66.430000000000007</v>
      </c>
      <c r="K27" s="29">
        <v>66.430000000000007</v>
      </c>
      <c r="L27" s="29">
        <f t="shared" si="27"/>
        <v>257.00238379022562</v>
      </c>
      <c r="M27" s="29">
        <f t="shared" si="28"/>
        <v>514.00476758045124</v>
      </c>
      <c r="N27" s="29">
        <f t="shared" si="29"/>
        <v>771.00715137067687</v>
      </c>
      <c r="O27" s="29">
        <f t="shared" si="30"/>
        <v>1028.0095351609025</v>
      </c>
      <c r="P27" s="33">
        <f t="shared" si="31"/>
        <v>372.46722288438616</v>
      </c>
      <c r="Q27" s="27">
        <v>2</v>
      </c>
      <c r="T27" t="s">
        <v>19</v>
      </c>
      <c r="V27">
        <f>COUNTIFS(C3:C1048576,"S",G3:G1048576,"Y")+COUNTIFS(D3:D1048576,"S",G3:G1048576,"Y")</f>
        <v>0</v>
      </c>
      <c r="AG27" s="3">
        <f t="shared" si="5"/>
        <v>0.68999999999999773</v>
      </c>
    </row>
    <row r="28" spans="1:33" x14ac:dyDescent="0.45">
      <c r="A28" s="28">
        <v>42837</v>
      </c>
      <c r="B28" s="27" t="s">
        <v>255</v>
      </c>
      <c r="C28" s="27" t="s">
        <v>33</v>
      </c>
      <c r="D28" s="27"/>
      <c r="E28" s="29" t="str">
        <f t="shared" si="6"/>
        <v/>
      </c>
      <c r="F28" s="27" t="s">
        <v>61</v>
      </c>
      <c r="G28" s="29" t="s">
        <v>34</v>
      </c>
      <c r="H28" s="29">
        <v>28.22</v>
      </c>
      <c r="I28" s="29">
        <v>27.92</v>
      </c>
      <c r="J28" s="26">
        <v>28.6</v>
      </c>
      <c r="K28" s="29"/>
      <c r="L28" s="29" t="str">
        <f t="shared" si="0"/>
        <v/>
      </c>
      <c r="M28" s="29" t="str">
        <f t="shared" si="1"/>
        <v/>
      </c>
      <c r="N28" s="29" t="str">
        <f t="shared" si="2"/>
        <v/>
      </c>
      <c r="O28" s="29" t="str">
        <f t="shared" si="3"/>
        <v/>
      </c>
      <c r="P28" s="33">
        <f t="shared" si="4"/>
        <v>442.94826364280652</v>
      </c>
      <c r="Q28" s="27">
        <v>4</v>
      </c>
      <c r="AG28" s="3">
        <f t="shared" si="5"/>
        <v>-28.22</v>
      </c>
    </row>
    <row r="29" spans="1:33" x14ac:dyDescent="0.45">
      <c r="A29" s="28">
        <v>42837</v>
      </c>
      <c r="B29" s="27" t="s">
        <v>176</v>
      </c>
      <c r="C29" s="27" t="s">
        <v>33</v>
      </c>
      <c r="D29" s="27"/>
      <c r="E29" s="29" t="str">
        <f t="shared" si="6"/>
        <v/>
      </c>
      <c r="F29" s="27" t="s">
        <v>61</v>
      </c>
      <c r="G29" s="29" t="s">
        <v>34</v>
      </c>
      <c r="H29" s="29">
        <v>33.53</v>
      </c>
      <c r="I29" s="29">
        <v>33.200000000000003</v>
      </c>
      <c r="J29" s="26">
        <v>34.090000000000003</v>
      </c>
      <c r="K29" s="29"/>
      <c r="L29" s="29" t="str">
        <f t="shared" si="0"/>
        <v/>
      </c>
      <c r="M29" s="29" t="str">
        <f t="shared" si="1"/>
        <v/>
      </c>
      <c r="N29" s="29" t="str">
        <f t="shared" si="2"/>
        <v/>
      </c>
      <c r="O29" s="29" t="str">
        <f t="shared" si="3"/>
        <v/>
      </c>
      <c r="P29" s="33">
        <f t="shared" si="4"/>
        <v>372.80047718461077</v>
      </c>
      <c r="Q29" s="27">
        <v>4</v>
      </c>
      <c r="AG29" s="3">
        <f t="shared" si="5"/>
        <v>-33.53</v>
      </c>
    </row>
    <row r="30" spans="1:33" x14ac:dyDescent="0.45">
      <c r="A30" s="28">
        <v>42837</v>
      </c>
      <c r="B30" s="27" t="s">
        <v>168</v>
      </c>
      <c r="C30" s="27" t="s">
        <v>73</v>
      </c>
      <c r="D30" s="27"/>
      <c r="E30" s="29">
        <f t="shared" si="6"/>
        <v>0</v>
      </c>
      <c r="F30" s="27" t="s">
        <v>32</v>
      </c>
      <c r="G30" s="29" t="s">
        <v>69</v>
      </c>
      <c r="H30" s="29">
        <v>78.41</v>
      </c>
      <c r="I30" s="29">
        <v>78.72</v>
      </c>
      <c r="J30" s="26">
        <v>77.92</v>
      </c>
      <c r="K30" s="29">
        <v>78.41</v>
      </c>
      <c r="L30" s="29">
        <f t="shared" si="0"/>
        <v>0</v>
      </c>
      <c r="M30" s="29">
        <f t="shared" si="1"/>
        <v>0</v>
      </c>
      <c r="N30" s="29">
        <f t="shared" si="2"/>
        <v>0</v>
      </c>
      <c r="O30" s="29">
        <f t="shared" si="3"/>
        <v>0</v>
      </c>
      <c r="P30" s="33">
        <f t="shared" si="4"/>
        <v>159.41844152531564</v>
      </c>
      <c r="Q30" s="27">
        <v>4</v>
      </c>
      <c r="AG30" s="3">
        <f t="shared" si="5"/>
        <v>0</v>
      </c>
    </row>
    <row r="31" spans="1:33" x14ac:dyDescent="0.45">
      <c r="A31" s="28">
        <v>42837</v>
      </c>
      <c r="B31" s="27" t="s">
        <v>256</v>
      </c>
      <c r="C31" s="27" t="s">
        <v>79</v>
      </c>
      <c r="D31" s="27"/>
      <c r="E31" s="29">
        <f t="shared" si="6"/>
        <v>0.62999999999999545</v>
      </c>
      <c r="F31" s="27" t="s">
        <v>32</v>
      </c>
      <c r="G31" s="29" t="s">
        <v>69</v>
      </c>
      <c r="H31" s="29">
        <v>68.47</v>
      </c>
      <c r="I31" s="29">
        <v>68.95</v>
      </c>
      <c r="J31" s="26">
        <v>67.84</v>
      </c>
      <c r="K31" s="29">
        <v>67.84</v>
      </c>
      <c r="L31" s="29">
        <f t="shared" si="0"/>
        <v>115.01387468964427</v>
      </c>
      <c r="M31" s="29">
        <f t="shared" si="1"/>
        <v>230.02774937928854</v>
      </c>
      <c r="N31" s="29">
        <f t="shared" si="2"/>
        <v>345.04162406893283</v>
      </c>
      <c r="O31" s="29">
        <f t="shared" si="3"/>
        <v>460.05549875857707</v>
      </c>
      <c r="P31" s="33">
        <f t="shared" si="4"/>
        <v>182.56170585657952</v>
      </c>
      <c r="Q31" s="27">
        <v>4</v>
      </c>
      <c r="AG31" s="3">
        <f t="shared" si="5"/>
        <v>0.62999999999999545</v>
      </c>
    </row>
    <row r="32" spans="1:33" x14ac:dyDescent="0.45">
      <c r="A32" s="28">
        <v>42838</v>
      </c>
      <c r="B32" s="27" t="s">
        <v>179</v>
      </c>
      <c r="C32" s="27" t="s">
        <v>33</v>
      </c>
      <c r="D32" s="27"/>
      <c r="E32" s="29">
        <f t="shared" ref="E32" si="32">IF(G32="Y",AG32,"")</f>
        <v>0.60000000000000142</v>
      </c>
      <c r="F32" s="27" t="s">
        <v>32</v>
      </c>
      <c r="G32" s="29" t="s">
        <v>69</v>
      </c>
      <c r="H32" s="29">
        <v>31.93</v>
      </c>
      <c r="I32" s="29">
        <v>32.21</v>
      </c>
      <c r="J32" s="26">
        <v>31.33</v>
      </c>
      <c r="K32" s="29">
        <v>31.33</v>
      </c>
      <c r="L32" s="29">
        <f t="shared" ref="L32" si="33">IF(G32="Y", (P32*E32),(""))</f>
        <v>313.18509238960303</v>
      </c>
      <c r="M32" s="29">
        <f t="shared" ref="M32" si="34">IF(G32="Y", (L32*2),(""))</f>
        <v>626.37018477920606</v>
      </c>
      <c r="N32" s="29">
        <f t="shared" ref="N32" si="35">IF(G32="Y", (L32*3),(""))</f>
        <v>939.55527716880908</v>
      </c>
      <c r="O32" s="29">
        <f t="shared" ref="O32" si="36">IF(G32="Y", (L32*4),(""))</f>
        <v>1252.7403695584121</v>
      </c>
      <c r="P32" s="33">
        <f t="shared" ref="P32" si="37">IF(Q32&gt;0,((AcctSize/Q32)/H32),(""))</f>
        <v>521.97515398267046</v>
      </c>
      <c r="Q32" s="27">
        <v>3</v>
      </c>
      <c r="AG32" s="3">
        <f t="shared" si="5"/>
        <v>0.60000000000000142</v>
      </c>
    </row>
    <row r="33" spans="1:33" x14ac:dyDescent="0.45">
      <c r="A33" s="28">
        <v>42838</v>
      </c>
      <c r="B33" s="27" t="s">
        <v>257</v>
      </c>
      <c r="C33" s="27" t="s">
        <v>33</v>
      </c>
      <c r="D33" s="27"/>
      <c r="E33" s="29">
        <f t="shared" si="6"/>
        <v>0</v>
      </c>
      <c r="F33" s="27" t="s">
        <v>32</v>
      </c>
      <c r="G33" s="29" t="s">
        <v>69</v>
      </c>
      <c r="H33" s="29">
        <v>58.63</v>
      </c>
      <c r="I33" s="29">
        <v>58.94</v>
      </c>
      <c r="J33" s="26">
        <v>58.16</v>
      </c>
      <c r="K33" s="29">
        <v>58.63</v>
      </c>
      <c r="L33" s="29">
        <f t="shared" si="0"/>
        <v>0</v>
      </c>
      <c r="M33" s="29">
        <f t="shared" si="1"/>
        <v>0</v>
      </c>
      <c r="N33" s="29">
        <f t="shared" si="2"/>
        <v>0</v>
      </c>
      <c r="O33" s="29">
        <f t="shared" si="3"/>
        <v>0</v>
      </c>
      <c r="P33" s="33">
        <f t="shared" si="4"/>
        <v>284.2685769515038</v>
      </c>
      <c r="Q33" s="27">
        <v>3</v>
      </c>
      <c r="AG33" s="3">
        <f t="shared" si="5"/>
        <v>0</v>
      </c>
    </row>
    <row r="34" spans="1:33" x14ac:dyDescent="0.45">
      <c r="A34" s="28">
        <v>42838</v>
      </c>
      <c r="B34" s="27" t="s">
        <v>230</v>
      </c>
      <c r="C34" s="27" t="s">
        <v>73</v>
      </c>
      <c r="D34" s="27"/>
      <c r="E34" s="29" t="str">
        <f t="shared" si="6"/>
        <v/>
      </c>
      <c r="F34" s="27" t="s">
        <v>32</v>
      </c>
      <c r="G34" s="29" t="s">
        <v>34</v>
      </c>
      <c r="H34" s="29">
        <v>55.38</v>
      </c>
      <c r="I34" s="29">
        <v>55.66</v>
      </c>
      <c r="J34" s="26">
        <v>54.88</v>
      </c>
      <c r="K34" s="29"/>
      <c r="L34" s="29" t="str">
        <f t="shared" si="0"/>
        <v/>
      </c>
      <c r="M34" s="29" t="str">
        <f t="shared" si="1"/>
        <v/>
      </c>
      <c r="N34" s="29" t="str">
        <f t="shared" si="2"/>
        <v/>
      </c>
      <c r="O34" s="29" t="str">
        <f t="shared" si="3"/>
        <v/>
      </c>
      <c r="P34" s="33">
        <f t="shared" si="4"/>
        <v>300.95100517635728</v>
      </c>
      <c r="Q34" s="27">
        <v>3</v>
      </c>
      <c r="AG34" s="3">
        <f t="shared" si="5"/>
        <v>55.38</v>
      </c>
    </row>
    <row r="35" spans="1:33" x14ac:dyDescent="0.45">
      <c r="A35" s="28">
        <v>42838</v>
      </c>
      <c r="B35" s="27" t="s">
        <v>257</v>
      </c>
      <c r="C35" s="27" t="s">
        <v>33</v>
      </c>
      <c r="D35" s="27"/>
      <c r="E35" s="29">
        <f t="shared" ref="E35" si="38">IF(G35="Y",AG35,"")</f>
        <v>0.47000000000000597</v>
      </c>
      <c r="F35" s="27" t="s">
        <v>32</v>
      </c>
      <c r="G35" s="29" t="s">
        <v>69</v>
      </c>
      <c r="H35" s="29">
        <v>58.63</v>
      </c>
      <c r="I35" s="29">
        <v>58.94</v>
      </c>
      <c r="J35" s="26">
        <v>58.16</v>
      </c>
      <c r="K35" s="29">
        <v>58.16</v>
      </c>
      <c r="L35" s="29">
        <f t="shared" ref="L35" si="39">IF(G35="Y", (P35*E35),(""))</f>
        <v>133.60623116720848</v>
      </c>
      <c r="M35" s="29">
        <f t="shared" ref="M35" si="40">IF(G35="Y", (L35*2),(""))</f>
        <v>267.21246233441695</v>
      </c>
      <c r="N35" s="29">
        <f t="shared" ref="N35" si="41">IF(G35="Y", (L35*3),(""))</f>
        <v>400.81869350162543</v>
      </c>
      <c r="O35" s="29">
        <f t="shared" ref="O35" si="42">IF(G35="Y", (L35*4),(""))</f>
        <v>534.42492466883391</v>
      </c>
      <c r="P35" s="33">
        <f t="shared" ref="P35" si="43">IF(Q35&gt;0,((AcctSize/Q35)/H35),(""))</f>
        <v>284.2685769515038</v>
      </c>
      <c r="Q35" s="27">
        <v>3</v>
      </c>
      <c r="T35" s="69" t="s">
        <v>18</v>
      </c>
      <c r="U35" s="69"/>
      <c r="V35" s="69"/>
      <c r="AG35" s="3">
        <f t="shared" si="5"/>
        <v>0.47000000000000597</v>
      </c>
    </row>
    <row r="36" spans="1:33" x14ac:dyDescent="0.45">
      <c r="A36" s="28">
        <v>42842</v>
      </c>
      <c r="B36" s="27" t="s">
        <v>258</v>
      </c>
      <c r="C36" s="27" t="s">
        <v>33</v>
      </c>
      <c r="D36" s="27"/>
      <c r="E36" s="29">
        <f t="shared" si="6"/>
        <v>-0.43999999999999773</v>
      </c>
      <c r="F36" s="27" t="s">
        <v>32</v>
      </c>
      <c r="G36" s="29" t="s">
        <v>69</v>
      </c>
      <c r="H36" s="29">
        <v>60.74</v>
      </c>
      <c r="I36" s="29">
        <v>61.18</v>
      </c>
      <c r="J36" s="26">
        <v>60.16</v>
      </c>
      <c r="K36" s="29">
        <v>61.18</v>
      </c>
      <c r="L36" s="29">
        <f t="shared" si="0"/>
        <v>-90.549884754691661</v>
      </c>
      <c r="M36" s="29">
        <f t="shared" si="1"/>
        <v>-181.09976950938332</v>
      </c>
      <c r="N36" s="29">
        <f t="shared" si="2"/>
        <v>-271.64965426407497</v>
      </c>
      <c r="O36" s="29">
        <f t="shared" si="3"/>
        <v>-362.19953901876664</v>
      </c>
      <c r="P36" s="33">
        <f t="shared" si="4"/>
        <v>205.79519262430028</v>
      </c>
      <c r="Q36" s="27">
        <v>4</v>
      </c>
      <c r="T36" t="s">
        <v>11</v>
      </c>
      <c r="V36" s="2">
        <f>SUMIF(C3:C1048576,"FB",E3:E1048576)+SUMIF(D3:D1048576,"FB",E3:E1048576)</f>
        <v>-0.38000000000000256</v>
      </c>
      <c r="AG36" s="3">
        <f t="shared" si="5"/>
        <v>-0.43999999999999773</v>
      </c>
    </row>
    <row r="37" spans="1:33" x14ac:dyDescent="0.45">
      <c r="A37" s="28">
        <v>42842</v>
      </c>
      <c r="B37" s="27" t="s">
        <v>259</v>
      </c>
      <c r="C37" s="27" t="s">
        <v>33</v>
      </c>
      <c r="D37" s="27"/>
      <c r="E37" s="29" t="str">
        <f t="shared" si="6"/>
        <v/>
      </c>
      <c r="F37" s="27" t="s">
        <v>32</v>
      </c>
      <c r="G37" s="29" t="s">
        <v>34</v>
      </c>
      <c r="H37" s="29">
        <v>22.79</v>
      </c>
      <c r="I37" s="29">
        <v>23.16</v>
      </c>
      <c r="J37" s="26">
        <v>22.26</v>
      </c>
      <c r="K37" s="29"/>
      <c r="L37" s="29" t="str">
        <f t="shared" si="0"/>
        <v/>
      </c>
      <c r="M37" s="29" t="str">
        <f t="shared" si="1"/>
        <v/>
      </c>
      <c r="N37" s="29" t="str">
        <f t="shared" si="2"/>
        <v/>
      </c>
      <c r="O37" s="29" t="str">
        <f t="shared" si="3"/>
        <v/>
      </c>
      <c r="P37" s="33">
        <f t="shared" si="4"/>
        <v>548.48617814831073</v>
      </c>
      <c r="Q37" s="27">
        <v>4</v>
      </c>
      <c r="T37" t="s">
        <v>12</v>
      </c>
      <c r="V37" s="2">
        <f>SUMIF(C3:C1048576,"IF",E3:E1048576)+SUMIF(D3:D1048576,"IF",E3:E1048576)</f>
        <v>-1.029999999999994</v>
      </c>
      <c r="AG37" s="3">
        <f t="shared" si="5"/>
        <v>22.79</v>
      </c>
    </row>
    <row r="38" spans="1:33" x14ac:dyDescent="0.45">
      <c r="A38" s="28">
        <v>42842</v>
      </c>
      <c r="B38" s="27" t="s">
        <v>260</v>
      </c>
      <c r="C38" s="27" t="s">
        <v>33</v>
      </c>
      <c r="D38" s="27"/>
      <c r="E38" s="29" t="str">
        <f t="shared" ref="E38" si="44">IF(G38="Y",AG38,"")</f>
        <v/>
      </c>
      <c r="F38" s="27" t="s">
        <v>32</v>
      </c>
      <c r="G38" s="29" t="s">
        <v>34</v>
      </c>
      <c r="H38" s="29">
        <v>48.49</v>
      </c>
      <c r="I38" s="29">
        <v>48.76</v>
      </c>
      <c r="J38" s="26">
        <v>48.07</v>
      </c>
      <c r="K38" s="29"/>
      <c r="L38" s="29" t="str">
        <f t="shared" ref="L38" si="45">IF(G38="Y", (P38*E38),(""))</f>
        <v/>
      </c>
      <c r="M38" s="29" t="str">
        <f t="shared" ref="M38" si="46">IF(G38="Y", (L38*2),(""))</f>
        <v/>
      </c>
      <c r="N38" s="29" t="str">
        <f t="shared" ref="N38" si="47">IF(G38="Y", (L38*3),(""))</f>
        <v/>
      </c>
      <c r="O38" s="29" t="str">
        <f t="shared" ref="O38" si="48">IF(G38="Y", (L38*4),(""))</f>
        <v/>
      </c>
      <c r="P38" s="33">
        <f t="shared" ref="P38" si="49">IF(Q38&gt;0,((AcctSize/Q38)/H38),(""))</f>
        <v>257.78511033202722</v>
      </c>
      <c r="Q38" s="27">
        <v>4</v>
      </c>
      <c r="T38" t="s">
        <v>13</v>
      </c>
      <c r="V38" s="2">
        <f>SUMIF(C3:C1048576,"LD",E3:E1048576)+SUMIF(D3:D1048576,"LD",E3:E1048576)</f>
        <v>1.5300000000000082</v>
      </c>
      <c r="AG38" s="3">
        <f t="shared" si="5"/>
        <v>48.49</v>
      </c>
    </row>
    <row r="39" spans="1:33" x14ac:dyDescent="0.45">
      <c r="A39" s="28">
        <v>42842</v>
      </c>
      <c r="B39" s="27" t="s">
        <v>261</v>
      </c>
      <c r="C39" s="27" t="s">
        <v>33</v>
      </c>
      <c r="D39" s="29"/>
      <c r="E39" s="29">
        <f t="shared" si="6"/>
        <v>0.26999999999999602</v>
      </c>
      <c r="F39" s="27" t="s">
        <v>32</v>
      </c>
      <c r="G39" s="29" t="s">
        <v>69</v>
      </c>
      <c r="H39" s="29">
        <v>64.3</v>
      </c>
      <c r="I39" s="29">
        <v>64.709999999999994</v>
      </c>
      <c r="J39" s="26">
        <v>63.76</v>
      </c>
      <c r="K39" s="29">
        <v>64.03</v>
      </c>
      <c r="L39" s="29">
        <f t="shared" si="0"/>
        <v>52.488335925349155</v>
      </c>
      <c r="M39" s="29">
        <f t="shared" si="1"/>
        <v>104.97667185069831</v>
      </c>
      <c r="N39" s="29">
        <f t="shared" si="2"/>
        <v>157.46500777604746</v>
      </c>
      <c r="O39" s="29">
        <f t="shared" si="3"/>
        <v>209.95334370139662</v>
      </c>
      <c r="P39" s="33">
        <f t="shared" si="4"/>
        <v>194.40124416796269</v>
      </c>
      <c r="Q39" s="27">
        <v>4</v>
      </c>
      <c r="T39" t="s">
        <v>14</v>
      </c>
      <c r="V39" s="2">
        <f>SUMIF(C3:C1048576,"32",E3:E1048576)+SUMIF(D3:D1048576,"32",E3:E1048576)</f>
        <v>0</v>
      </c>
      <c r="AG39" s="3">
        <f t="shared" si="5"/>
        <v>0.26999999999999602</v>
      </c>
    </row>
    <row r="40" spans="1:33" x14ac:dyDescent="0.45">
      <c r="A40" s="28">
        <v>42843</v>
      </c>
      <c r="B40" s="27" t="s">
        <v>86</v>
      </c>
      <c r="C40" s="27" t="s">
        <v>73</v>
      </c>
      <c r="D40" s="27"/>
      <c r="E40" s="29">
        <f t="shared" si="6"/>
        <v>-0.32999999999999829</v>
      </c>
      <c r="F40" s="27" t="s">
        <v>32</v>
      </c>
      <c r="G40" s="29" t="s">
        <v>69</v>
      </c>
      <c r="H40" s="29">
        <v>76.86</v>
      </c>
      <c r="I40" s="29">
        <v>77.19</v>
      </c>
      <c r="J40" s="26">
        <v>76.459999999999994</v>
      </c>
      <c r="K40" s="29">
        <v>77.19</v>
      </c>
      <c r="L40" s="29">
        <f t="shared" si="0"/>
        <v>-71.558678116054793</v>
      </c>
      <c r="M40" s="29">
        <f t="shared" si="1"/>
        <v>-143.11735623210959</v>
      </c>
      <c r="N40" s="29">
        <f t="shared" si="2"/>
        <v>-214.67603434816436</v>
      </c>
      <c r="O40" s="29">
        <f t="shared" si="3"/>
        <v>-286.23471246421917</v>
      </c>
      <c r="P40" s="33">
        <f t="shared" si="4"/>
        <v>216.84447913956112</v>
      </c>
      <c r="Q40" s="27">
        <v>3</v>
      </c>
      <c r="T40" t="s">
        <v>15</v>
      </c>
      <c r="V40" s="2">
        <f>SUMIF(C3:C1048576,"BS",E3:E1048576)+SUMIF(D3:D1048576,"BS",E3:E1048576)</f>
        <v>0.59999999999999432</v>
      </c>
      <c r="AG40" s="3">
        <f t="shared" si="5"/>
        <v>-0.32999999999999829</v>
      </c>
    </row>
    <row r="41" spans="1:33" x14ac:dyDescent="0.45">
      <c r="A41" s="28">
        <v>42843</v>
      </c>
      <c r="B41" s="27" t="s">
        <v>262</v>
      </c>
      <c r="C41" s="27" t="s">
        <v>79</v>
      </c>
      <c r="D41" s="27"/>
      <c r="E41" s="29" t="str">
        <f t="shared" ref="E41" si="50">IF(G41="Y",AG41,"")</f>
        <v/>
      </c>
      <c r="F41" s="27" t="s">
        <v>61</v>
      </c>
      <c r="G41" s="29" t="s">
        <v>34</v>
      </c>
      <c r="H41" s="29">
        <v>52.86</v>
      </c>
      <c r="I41" s="29">
        <v>52.46</v>
      </c>
      <c r="J41" s="26">
        <v>53.6</v>
      </c>
      <c r="K41" s="29"/>
      <c r="L41" s="29" t="str">
        <f t="shared" ref="L41" si="51">IF(G41="Y", (P41*E41),(""))</f>
        <v/>
      </c>
      <c r="M41" s="29" t="str">
        <f t="shared" ref="M41" si="52">IF(G41="Y", (L41*2),(""))</f>
        <v/>
      </c>
      <c r="N41" s="29" t="str">
        <f t="shared" ref="N41" si="53">IF(G41="Y", (L41*3),(""))</f>
        <v/>
      </c>
      <c r="O41" s="29" t="str">
        <f t="shared" ref="O41" si="54">IF(G41="Y", (L41*4),(""))</f>
        <v/>
      </c>
      <c r="P41" s="33">
        <f t="shared" ref="P41" si="55">IF(Q41&gt;0,((AcctSize/Q41)/H41),(""))</f>
        <v>315.29827216546857</v>
      </c>
      <c r="Q41" s="27">
        <v>3</v>
      </c>
      <c r="T41" t="s">
        <v>16</v>
      </c>
      <c r="V41" s="2">
        <f>SUMIF(C3:C1048576,"SH",E3:E1048576)+SUMIF(D3:D1048576,"SH",E3:E1048576)</f>
        <v>0.29000000000000625</v>
      </c>
      <c r="AG41" s="3">
        <f t="shared" si="5"/>
        <v>-52.86</v>
      </c>
    </row>
    <row r="42" spans="1:33" x14ac:dyDescent="0.45">
      <c r="A42" s="28">
        <v>42843</v>
      </c>
      <c r="B42" s="27" t="s">
        <v>224</v>
      </c>
      <c r="C42" s="27" t="s">
        <v>88</v>
      </c>
      <c r="D42" s="27"/>
      <c r="E42" s="29">
        <f t="shared" si="6"/>
        <v>0.59999999999999432</v>
      </c>
      <c r="F42" s="27" t="s">
        <v>32</v>
      </c>
      <c r="G42" s="29" t="s">
        <v>69</v>
      </c>
      <c r="H42" s="29">
        <v>62.37</v>
      </c>
      <c r="I42" s="29">
        <v>62.79</v>
      </c>
      <c r="J42" s="26">
        <v>61.77</v>
      </c>
      <c r="K42" s="29">
        <v>61.77</v>
      </c>
      <c r="L42" s="29">
        <f t="shared" si="0"/>
        <v>160.33349366682549</v>
      </c>
      <c r="M42" s="29">
        <f t="shared" si="1"/>
        <v>320.66698733365098</v>
      </c>
      <c r="N42" s="29">
        <f t="shared" si="2"/>
        <v>481.0004810004765</v>
      </c>
      <c r="O42" s="29">
        <f t="shared" si="3"/>
        <v>641.33397466730196</v>
      </c>
      <c r="P42" s="33">
        <f t="shared" si="4"/>
        <v>267.2224894447117</v>
      </c>
      <c r="Q42" s="27">
        <v>3</v>
      </c>
      <c r="T42" t="s">
        <v>17</v>
      </c>
      <c r="V42" s="2">
        <f>SUMIF(C3:C1048576,"DH",E3:E1048576)+SUMIF(D3:D1048576,"DH",E3:E1048576)</f>
        <v>1.3500000000000156</v>
      </c>
      <c r="AG42" s="3">
        <f t="shared" si="5"/>
        <v>0.59999999999999432</v>
      </c>
    </row>
    <row r="43" spans="1:33" x14ac:dyDescent="0.45">
      <c r="A43" s="28">
        <v>42844</v>
      </c>
      <c r="B43" s="27" t="s">
        <v>99</v>
      </c>
      <c r="C43" s="27" t="s">
        <v>139</v>
      </c>
      <c r="D43" s="27"/>
      <c r="E43" s="29" t="str">
        <f t="shared" si="6"/>
        <v/>
      </c>
      <c r="F43" s="27" t="s">
        <v>61</v>
      </c>
      <c r="G43" s="29" t="s">
        <v>34</v>
      </c>
      <c r="H43" s="29">
        <v>46.67</v>
      </c>
      <c r="I43" s="29">
        <v>46.32</v>
      </c>
      <c r="J43" s="26">
        <v>47.15</v>
      </c>
      <c r="K43" s="29"/>
      <c r="L43" s="29" t="str">
        <f t="shared" si="0"/>
        <v/>
      </c>
      <c r="M43" s="29" t="str">
        <f t="shared" si="1"/>
        <v/>
      </c>
      <c r="N43" s="29" t="str">
        <f t="shared" si="2"/>
        <v/>
      </c>
      <c r="O43" s="29" t="str">
        <f t="shared" si="3"/>
        <v/>
      </c>
      <c r="P43" s="33">
        <f t="shared" si="4"/>
        <v>214.27040925648168</v>
      </c>
      <c r="Q43" s="27">
        <v>5</v>
      </c>
      <c r="T43" t="s">
        <v>19</v>
      </c>
      <c r="V43" s="2">
        <f>SUMIF(C3:C1048576,"S",E3:E1048576)+SUMIF(D3:D1048576,"S",E3:E1048576)</f>
        <v>0</v>
      </c>
      <c r="AG43" s="3">
        <f t="shared" si="5"/>
        <v>-46.67</v>
      </c>
    </row>
    <row r="44" spans="1:33" x14ac:dyDescent="0.45">
      <c r="A44" s="28">
        <v>42844</v>
      </c>
      <c r="B44" s="27" t="s">
        <v>141</v>
      </c>
      <c r="C44" s="27" t="s">
        <v>73</v>
      </c>
      <c r="D44" s="27"/>
      <c r="E44" s="29" t="str">
        <f t="shared" ref="E44" si="56">IF(G44="Y",AG44,"")</f>
        <v/>
      </c>
      <c r="F44" s="27" t="s">
        <v>32</v>
      </c>
      <c r="G44" s="29" t="s">
        <v>34</v>
      </c>
      <c r="H44" s="29">
        <v>57.2</v>
      </c>
      <c r="I44" s="29">
        <v>57.44</v>
      </c>
      <c r="J44" s="26">
        <v>56.73</v>
      </c>
      <c r="K44" s="29"/>
      <c r="L44" s="29" t="str">
        <f t="shared" ref="L44" si="57">IF(G44="Y", (P44*E44),(""))</f>
        <v/>
      </c>
      <c r="M44" s="29" t="str">
        <f t="shared" ref="M44" si="58">IF(G44="Y", (L44*2),(""))</f>
        <v/>
      </c>
      <c r="N44" s="29" t="str">
        <f t="shared" ref="N44" si="59">IF(G44="Y", (L44*3),(""))</f>
        <v/>
      </c>
      <c r="O44" s="29" t="str">
        <f t="shared" ref="O44" si="60">IF(G44="Y", (L44*4),(""))</f>
        <v/>
      </c>
      <c r="P44" s="33">
        <f t="shared" ref="P44" si="61">IF(Q44&gt;0,((AcctSize/Q44)/H44),(""))</f>
        <v>174.82517482517483</v>
      </c>
      <c r="Q44" s="27">
        <v>5</v>
      </c>
      <c r="R44" s="27"/>
      <c r="AG44" s="3">
        <f t="shared" si="5"/>
        <v>57.2</v>
      </c>
    </row>
    <row r="45" spans="1:33" x14ac:dyDescent="0.45">
      <c r="A45" s="28">
        <v>42844</v>
      </c>
      <c r="B45" s="27" t="s">
        <v>263</v>
      </c>
      <c r="C45" s="27" t="s">
        <v>33</v>
      </c>
      <c r="D45" s="27"/>
      <c r="E45" s="29">
        <f t="shared" si="6"/>
        <v>0.62999999999999545</v>
      </c>
      <c r="F45" s="27" t="s">
        <v>61</v>
      </c>
      <c r="G45" s="29" t="s">
        <v>69</v>
      </c>
      <c r="H45" s="29">
        <v>52.7</v>
      </c>
      <c r="I45" s="29">
        <v>52.24</v>
      </c>
      <c r="J45" s="26">
        <v>53.33</v>
      </c>
      <c r="K45" s="29">
        <v>53.33</v>
      </c>
      <c r="L45" s="29">
        <f t="shared" si="0"/>
        <v>119.54459203035967</v>
      </c>
      <c r="M45" s="29">
        <f t="shared" si="1"/>
        <v>239.08918406071933</v>
      </c>
      <c r="N45" s="29">
        <f t="shared" si="2"/>
        <v>358.63377609107897</v>
      </c>
      <c r="O45" s="29">
        <f t="shared" si="3"/>
        <v>478.17836812143867</v>
      </c>
      <c r="P45" s="33">
        <f t="shared" si="4"/>
        <v>189.75332068311195</v>
      </c>
      <c r="Q45" s="27">
        <v>5</v>
      </c>
      <c r="V45" s="2"/>
      <c r="AG45" s="3">
        <f t="shared" si="5"/>
        <v>0.62999999999999545</v>
      </c>
    </row>
    <row r="46" spans="1:33" x14ac:dyDescent="0.45">
      <c r="A46" s="28">
        <v>42844</v>
      </c>
      <c r="B46" s="27" t="s">
        <v>213</v>
      </c>
      <c r="C46" s="27" t="s">
        <v>33</v>
      </c>
      <c r="D46" s="27"/>
      <c r="E46" s="29" t="str">
        <f t="shared" si="6"/>
        <v/>
      </c>
      <c r="F46" s="27" t="s">
        <v>32</v>
      </c>
      <c r="G46" s="29" t="s">
        <v>34</v>
      </c>
      <c r="H46" s="29">
        <v>67.45</v>
      </c>
      <c r="I46" s="29">
        <v>67.92</v>
      </c>
      <c r="J46" s="26">
        <v>66.77</v>
      </c>
      <c r="K46" s="29"/>
      <c r="L46" s="29" t="str">
        <f t="shared" si="0"/>
        <v/>
      </c>
      <c r="M46" s="29" t="str">
        <f t="shared" si="1"/>
        <v/>
      </c>
      <c r="N46" s="29" t="str">
        <f t="shared" si="2"/>
        <v/>
      </c>
      <c r="O46" s="29" t="str">
        <f t="shared" si="3"/>
        <v/>
      </c>
      <c r="P46" s="33">
        <f t="shared" si="4"/>
        <v>148.25796886582654</v>
      </c>
      <c r="Q46" s="27">
        <v>5</v>
      </c>
      <c r="AG46" s="3">
        <f t="shared" si="5"/>
        <v>67.45</v>
      </c>
    </row>
    <row r="47" spans="1:33" x14ac:dyDescent="0.45">
      <c r="A47" s="28">
        <v>42844</v>
      </c>
      <c r="B47" s="27" t="s">
        <v>229</v>
      </c>
      <c r="C47" s="27" t="s">
        <v>33</v>
      </c>
      <c r="D47" s="27"/>
      <c r="E47" s="29" t="str">
        <f t="shared" ref="E47" si="62">IF(G47="Y",AG47,"")</f>
        <v/>
      </c>
      <c r="F47" s="27" t="s">
        <v>61</v>
      </c>
      <c r="G47" s="29" t="s">
        <v>34</v>
      </c>
      <c r="H47" s="29">
        <v>67.05</v>
      </c>
      <c r="I47" s="29">
        <v>66.650000000000006</v>
      </c>
      <c r="J47" s="26">
        <v>67.52</v>
      </c>
      <c r="K47" s="29"/>
      <c r="L47" s="29" t="str">
        <f t="shared" ref="L47" si="63">IF(G47="Y", (P47*E47),(""))</f>
        <v/>
      </c>
      <c r="M47" s="29" t="str">
        <f t="shared" ref="M47" si="64">IF(G47="Y", (L47*2),(""))</f>
        <v/>
      </c>
      <c r="N47" s="29" t="str">
        <f t="shared" ref="N47" si="65">IF(G47="Y", (L47*3),(""))</f>
        <v/>
      </c>
      <c r="O47" s="29" t="str">
        <f t="shared" ref="O47" si="66">IF(G47="Y", (L47*4),(""))</f>
        <v/>
      </c>
      <c r="P47" s="33">
        <f t="shared" ref="P47" si="67">IF(Q47&gt;0,((AcctSize/Q47)/H47),(""))</f>
        <v>149.14243102162567</v>
      </c>
      <c r="Q47" s="27">
        <v>5</v>
      </c>
      <c r="AG47" s="3">
        <f t="shared" si="5"/>
        <v>-67.05</v>
      </c>
    </row>
    <row r="48" spans="1:33" x14ac:dyDescent="0.45">
      <c r="A48" s="28">
        <v>42845</v>
      </c>
      <c r="B48" s="27" t="s">
        <v>265</v>
      </c>
      <c r="C48" s="27" t="s">
        <v>73</v>
      </c>
      <c r="D48" s="27"/>
      <c r="E48" s="29" t="str">
        <f t="shared" si="6"/>
        <v/>
      </c>
      <c r="F48" s="27" t="s">
        <v>32</v>
      </c>
      <c r="G48" s="29" t="s">
        <v>34</v>
      </c>
      <c r="H48" s="29">
        <v>47.83</v>
      </c>
      <c r="I48" s="29">
        <v>48.27</v>
      </c>
      <c r="J48" s="26">
        <v>47.2</v>
      </c>
      <c r="K48" s="29"/>
      <c r="L48" s="29" t="str">
        <f t="shared" si="0"/>
        <v/>
      </c>
      <c r="M48" s="29" t="str">
        <f t="shared" si="1"/>
        <v/>
      </c>
      <c r="N48" s="29" t="str">
        <f t="shared" si="2"/>
        <v/>
      </c>
      <c r="O48" s="29" t="str">
        <f t="shared" si="3"/>
        <v/>
      </c>
      <c r="P48" s="33">
        <f t="shared" si="4"/>
        <v>261.34225381559691</v>
      </c>
      <c r="Q48" s="27">
        <v>4</v>
      </c>
      <c r="AG48" s="3">
        <f t="shared" si="5"/>
        <v>47.83</v>
      </c>
    </row>
    <row r="49" spans="1:33" x14ac:dyDescent="0.45">
      <c r="A49" s="28">
        <v>42845</v>
      </c>
      <c r="B49" s="27" t="s">
        <v>264</v>
      </c>
      <c r="C49" s="27" t="s">
        <v>33</v>
      </c>
      <c r="D49" s="27"/>
      <c r="E49" s="29" t="str">
        <f t="shared" si="6"/>
        <v/>
      </c>
      <c r="F49" s="27" t="s">
        <v>32</v>
      </c>
      <c r="G49" s="29" t="s">
        <v>34</v>
      </c>
      <c r="H49" s="29">
        <v>42.61</v>
      </c>
      <c r="I49" s="29">
        <v>43.17</v>
      </c>
      <c r="J49" s="26">
        <v>41.96</v>
      </c>
      <c r="K49" s="29"/>
      <c r="L49" s="29" t="str">
        <f t="shared" si="0"/>
        <v/>
      </c>
      <c r="M49" s="29" t="str">
        <f t="shared" si="1"/>
        <v/>
      </c>
      <c r="N49" s="29" t="str">
        <f t="shared" si="2"/>
        <v/>
      </c>
      <c r="O49" s="29" t="str">
        <f t="shared" si="3"/>
        <v/>
      </c>
      <c r="P49" s="33">
        <f t="shared" si="4"/>
        <v>293.35836658061487</v>
      </c>
      <c r="Q49" s="27">
        <v>4</v>
      </c>
      <c r="AG49" s="3">
        <f t="shared" si="5"/>
        <v>42.61</v>
      </c>
    </row>
    <row r="50" spans="1:33" x14ac:dyDescent="0.45">
      <c r="A50" s="28">
        <v>42845</v>
      </c>
      <c r="B50" s="27" t="s">
        <v>266</v>
      </c>
      <c r="C50" s="27" t="s">
        <v>73</v>
      </c>
      <c r="D50" s="27"/>
      <c r="E50" s="29">
        <f t="shared" si="6"/>
        <v>0</v>
      </c>
      <c r="F50" s="27" t="s">
        <v>32</v>
      </c>
      <c r="G50" s="29" t="s">
        <v>69</v>
      </c>
      <c r="H50" s="29">
        <v>65.91</v>
      </c>
      <c r="I50" s="29">
        <v>66.27</v>
      </c>
      <c r="J50" s="26">
        <v>65.44</v>
      </c>
      <c r="K50" s="29">
        <v>65.91</v>
      </c>
      <c r="L50" s="29">
        <f t="shared" si="0"/>
        <v>0</v>
      </c>
      <c r="M50" s="29">
        <f t="shared" si="1"/>
        <v>0</v>
      </c>
      <c r="N50" s="29">
        <f t="shared" si="2"/>
        <v>0</v>
      </c>
      <c r="O50" s="29">
        <f t="shared" si="3"/>
        <v>0</v>
      </c>
      <c r="P50" s="33">
        <f t="shared" si="4"/>
        <v>189.65255651646186</v>
      </c>
      <c r="Q50" s="27">
        <v>4</v>
      </c>
      <c r="AG50" s="3">
        <f t="shared" si="5"/>
        <v>0</v>
      </c>
    </row>
    <row r="51" spans="1:33" x14ac:dyDescent="0.45">
      <c r="A51" s="28">
        <v>42845</v>
      </c>
      <c r="B51" s="27" t="s">
        <v>101</v>
      </c>
      <c r="C51" s="27" t="s">
        <v>73</v>
      </c>
      <c r="D51" s="27"/>
      <c r="E51" s="29" t="str">
        <f t="shared" si="6"/>
        <v/>
      </c>
      <c r="F51" s="27" t="s">
        <v>32</v>
      </c>
      <c r="G51" s="29" t="s">
        <v>34</v>
      </c>
      <c r="H51" s="29">
        <v>41.86</v>
      </c>
      <c r="I51" s="29">
        <v>42.14</v>
      </c>
      <c r="J51" s="26">
        <v>41.4</v>
      </c>
      <c r="K51" s="29"/>
      <c r="L51" s="29" t="str">
        <f t="shared" si="0"/>
        <v/>
      </c>
      <c r="M51" s="29" t="str">
        <f t="shared" si="1"/>
        <v/>
      </c>
      <c r="N51" s="29" t="str">
        <f t="shared" si="2"/>
        <v/>
      </c>
      <c r="O51" s="29" t="str">
        <f t="shared" si="3"/>
        <v/>
      </c>
      <c r="P51" s="33">
        <f t="shared" si="4"/>
        <v>298.61442904921165</v>
      </c>
      <c r="Q51" s="27">
        <v>4</v>
      </c>
      <c r="T51" s="70" t="s">
        <v>20</v>
      </c>
      <c r="U51" s="70"/>
      <c r="V51" s="70"/>
      <c r="AG51" s="3">
        <f t="shared" si="5"/>
        <v>41.86</v>
      </c>
    </row>
    <row r="52" spans="1:33" x14ac:dyDescent="0.45">
      <c r="A52" s="28">
        <v>42845</v>
      </c>
      <c r="B52" s="27" t="s">
        <v>266</v>
      </c>
      <c r="C52" s="27" t="s">
        <v>73</v>
      </c>
      <c r="D52" s="27"/>
      <c r="E52" s="29">
        <f t="shared" ref="E52" si="68">IF(G52="Y",AG52,"")</f>
        <v>0</v>
      </c>
      <c r="F52" s="27" t="s">
        <v>32</v>
      </c>
      <c r="G52" s="29" t="s">
        <v>69</v>
      </c>
      <c r="H52" s="29">
        <v>65.91</v>
      </c>
      <c r="I52" s="29">
        <v>66.27</v>
      </c>
      <c r="J52" s="26">
        <v>65.44</v>
      </c>
      <c r="K52" s="29">
        <v>65.91</v>
      </c>
      <c r="L52" s="29">
        <f t="shared" ref="L52" si="69">IF(G52="Y", (P52*E52),(""))</f>
        <v>0</v>
      </c>
      <c r="M52" s="29">
        <f t="shared" ref="M52" si="70">IF(G52="Y", (L52*2),(""))</f>
        <v>0</v>
      </c>
      <c r="N52" s="29">
        <f t="shared" ref="N52" si="71">IF(G52="Y", (L52*3),(""))</f>
        <v>0</v>
      </c>
      <c r="O52" s="29">
        <f t="shared" ref="O52" si="72">IF(G52="Y", (L52*4),(""))</f>
        <v>0</v>
      </c>
      <c r="P52" s="33">
        <f t="shared" ref="P52" si="73">IF(Q52&gt;0,((AcctSize/Q52)/H52),(""))</f>
        <v>189.65255651646186</v>
      </c>
      <c r="Q52" s="27">
        <v>4</v>
      </c>
      <c r="T52" t="s">
        <v>21</v>
      </c>
      <c r="V52">
        <f>COUNTIF(E3:E1048576,"&gt;0")</f>
        <v>17</v>
      </c>
      <c r="AG52" s="3">
        <f t="shared" si="5"/>
        <v>0</v>
      </c>
    </row>
    <row r="53" spans="1:33" x14ac:dyDescent="0.45">
      <c r="A53" s="28">
        <v>42846</v>
      </c>
      <c r="B53" s="27" t="s">
        <v>110</v>
      </c>
      <c r="C53" s="27" t="s">
        <v>33</v>
      </c>
      <c r="D53" s="27"/>
      <c r="E53" s="29" t="str">
        <f t="shared" si="6"/>
        <v/>
      </c>
      <c r="F53" s="27" t="s">
        <v>61</v>
      </c>
      <c r="G53" s="29" t="s">
        <v>34</v>
      </c>
      <c r="H53" s="29">
        <v>79.64</v>
      </c>
      <c r="I53" s="29">
        <v>79.27</v>
      </c>
      <c r="J53" s="26">
        <v>80.040000000000006</v>
      </c>
      <c r="K53" s="29"/>
      <c r="L53" s="29" t="str">
        <f t="shared" si="0"/>
        <v/>
      </c>
      <c r="M53" s="29" t="str">
        <f t="shared" si="1"/>
        <v/>
      </c>
      <c r="N53" s="29" t="str">
        <f t="shared" si="2"/>
        <v/>
      </c>
      <c r="O53" s="29" t="str">
        <f t="shared" si="3"/>
        <v/>
      </c>
      <c r="P53" s="33">
        <f t="shared" si="4"/>
        <v>209.27507115352421</v>
      </c>
      <c r="Q53" s="27">
        <v>3</v>
      </c>
      <c r="T53" t="s">
        <v>22</v>
      </c>
      <c r="V53">
        <f>COUNTIF(E3:E1048576,"&lt;-.101")</f>
        <v>12</v>
      </c>
      <c r="AG53" s="3">
        <f t="shared" si="5"/>
        <v>-79.64</v>
      </c>
    </row>
    <row r="54" spans="1:33" x14ac:dyDescent="0.45">
      <c r="A54" s="28">
        <v>42846</v>
      </c>
      <c r="B54" s="27" t="s">
        <v>267</v>
      </c>
      <c r="C54" s="27" t="s">
        <v>79</v>
      </c>
      <c r="D54" s="27"/>
      <c r="E54" s="29">
        <f>IF(G54="Y",AG54,"")</f>
        <v>0.14999999999999858</v>
      </c>
      <c r="F54" s="27" t="s">
        <v>61</v>
      </c>
      <c r="G54" s="29" t="s">
        <v>69</v>
      </c>
      <c r="H54" s="29">
        <v>33.75</v>
      </c>
      <c r="I54" s="29">
        <v>33.49</v>
      </c>
      <c r="J54" s="26">
        <v>34.14</v>
      </c>
      <c r="K54" s="29">
        <v>33.9</v>
      </c>
      <c r="L54" s="29">
        <f t="shared" ref="L54" si="74">IF(G54="Y", (P54*E54),(""))</f>
        <v>74.07407407407338</v>
      </c>
      <c r="M54" s="29">
        <f t="shared" ref="M54" si="75">IF(G54="Y", (L54*2),(""))</f>
        <v>148.14814814814676</v>
      </c>
      <c r="N54" s="29">
        <f t="shared" ref="N54" si="76">IF(G54="Y", (L54*3),(""))</f>
        <v>222.22222222222013</v>
      </c>
      <c r="O54" s="29">
        <f t="shared" ref="O54" si="77">IF(G54="Y", (L54*4),(""))</f>
        <v>296.29629629629352</v>
      </c>
      <c r="P54" s="33">
        <f t="shared" ref="P54" si="78">IF(Q54&gt;0,((AcctSize/Q54)/H54),(""))</f>
        <v>493.82716049382719</v>
      </c>
      <c r="Q54" s="27">
        <v>3</v>
      </c>
      <c r="T54" t="s">
        <v>23</v>
      </c>
      <c r="V54">
        <f>COUNTIFS(E3:E1048576,"&gt;-.109",E3:E1048576,"&lt;0")</f>
        <v>1</v>
      </c>
      <c r="AG54" s="3">
        <f t="shared" si="5"/>
        <v>0.14999999999999858</v>
      </c>
    </row>
    <row r="55" spans="1:33" x14ac:dyDescent="0.45">
      <c r="A55" s="28">
        <v>42846</v>
      </c>
      <c r="B55" s="27" t="s">
        <v>268</v>
      </c>
      <c r="C55" s="27" t="s">
        <v>73</v>
      </c>
      <c r="D55" s="27"/>
      <c r="E55" s="29">
        <f t="shared" si="6"/>
        <v>-0.33999999999999631</v>
      </c>
      <c r="F55" s="27" t="s">
        <v>32</v>
      </c>
      <c r="G55" s="29" t="s">
        <v>69</v>
      </c>
      <c r="H55" s="29">
        <v>52.89</v>
      </c>
      <c r="I55" s="29">
        <v>53.23</v>
      </c>
      <c r="J55" s="26">
        <v>52.48</v>
      </c>
      <c r="K55" s="29">
        <v>53.23</v>
      </c>
      <c r="L55" s="29">
        <f t="shared" si="0"/>
        <v>-107.14060628978267</v>
      </c>
      <c r="M55" s="29">
        <f t="shared" si="1"/>
        <v>-214.28121257956533</v>
      </c>
      <c r="N55" s="29">
        <f t="shared" si="2"/>
        <v>-321.42181886934799</v>
      </c>
      <c r="O55" s="29">
        <f t="shared" si="3"/>
        <v>-428.56242515913067</v>
      </c>
      <c r="P55" s="33">
        <f t="shared" si="4"/>
        <v>315.1194302640701</v>
      </c>
      <c r="Q55" s="27">
        <v>3</v>
      </c>
      <c r="T55" t="s">
        <v>3</v>
      </c>
      <c r="V55" s="5">
        <f>SUM(E3:E1048576)</f>
        <v>2.3600000000000279</v>
      </c>
      <c r="AG55" s="3">
        <f t="shared" si="5"/>
        <v>-0.33999999999999631</v>
      </c>
    </row>
    <row r="56" spans="1:33" x14ac:dyDescent="0.45">
      <c r="A56" s="28">
        <v>42849</v>
      </c>
      <c r="B56" s="27" t="s">
        <v>269</v>
      </c>
      <c r="C56" s="27" t="s">
        <v>33</v>
      </c>
      <c r="D56" s="27"/>
      <c r="E56" s="29" t="str">
        <f t="shared" si="6"/>
        <v/>
      </c>
      <c r="F56" s="27" t="s">
        <v>32</v>
      </c>
      <c r="G56" s="29" t="s">
        <v>34</v>
      </c>
      <c r="H56" s="29">
        <v>71.69</v>
      </c>
      <c r="I56" s="29">
        <v>72.05</v>
      </c>
      <c r="J56" s="26">
        <v>71.13</v>
      </c>
      <c r="K56" s="29"/>
      <c r="L56" s="29" t="str">
        <f t="shared" si="0"/>
        <v/>
      </c>
      <c r="M56" s="29" t="str">
        <f t="shared" si="1"/>
        <v/>
      </c>
      <c r="N56" s="29" t="str">
        <f t="shared" si="2"/>
        <v/>
      </c>
      <c r="O56" s="29" t="str">
        <f t="shared" si="3"/>
        <v/>
      </c>
      <c r="P56" s="33">
        <f t="shared" si="4"/>
        <v>348.72367136281213</v>
      </c>
      <c r="Q56" s="27">
        <v>2</v>
      </c>
      <c r="AG56" s="3">
        <f t="shared" si="5"/>
        <v>71.69</v>
      </c>
    </row>
    <row r="57" spans="1:33" x14ac:dyDescent="0.45">
      <c r="A57" s="28">
        <v>42849</v>
      </c>
      <c r="B57" s="29" t="s">
        <v>270</v>
      </c>
      <c r="C57" s="27" t="s">
        <v>33</v>
      </c>
      <c r="D57" s="27"/>
      <c r="E57" s="29">
        <f t="shared" si="6"/>
        <v>-0.56000000000000227</v>
      </c>
      <c r="F57" s="27" t="s">
        <v>32</v>
      </c>
      <c r="G57" s="29" t="s">
        <v>69</v>
      </c>
      <c r="H57" s="29">
        <v>40.549999999999997</v>
      </c>
      <c r="I57" s="29">
        <v>41.11</v>
      </c>
      <c r="J57" s="26">
        <v>39.9</v>
      </c>
      <c r="K57" s="29">
        <v>41.11</v>
      </c>
      <c r="L57" s="29">
        <f t="shared" si="0"/>
        <v>-345.25277435265252</v>
      </c>
      <c r="M57" s="29">
        <f t="shared" si="1"/>
        <v>-690.50554870530505</v>
      </c>
      <c r="N57" s="29">
        <f t="shared" si="2"/>
        <v>-1035.7583230579576</v>
      </c>
      <c r="O57" s="29">
        <f t="shared" si="3"/>
        <v>-1381.0110974106101</v>
      </c>
      <c r="P57" s="33">
        <f t="shared" si="4"/>
        <v>616.52281134401983</v>
      </c>
      <c r="Q57" s="27">
        <v>2</v>
      </c>
      <c r="V57" s="4"/>
      <c r="AG57" s="3">
        <f t="shared" si="5"/>
        <v>-0.56000000000000227</v>
      </c>
    </row>
    <row r="58" spans="1:33" x14ac:dyDescent="0.45">
      <c r="A58" s="28">
        <v>42850</v>
      </c>
      <c r="B58" s="27" t="s">
        <v>271</v>
      </c>
      <c r="C58" s="27" t="s">
        <v>33</v>
      </c>
      <c r="D58" s="27"/>
      <c r="E58" s="29" t="str">
        <f t="shared" si="6"/>
        <v/>
      </c>
      <c r="F58" s="27" t="s">
        <v>32</v>
      </c>
      <c r="G58" s="29" t="s">
        <v>34</v>
      </c>
      <c r="H58" s="29">
        <v>112.4</v>
      </c>
      <c r="I58" s="29">
        <v>112.85</v>
      </c>
      <c r="J58" s="26">
        <v>111.74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4"/>
        <v>88.967971530249102</v>
      </c>
      <c r="Q58" s="27">
        <v>5</v>
      </c>
      <c r="T58" s="72" t="s">
        <v>41</v>
      </c>
      <c r="U58" s="72"/>
      <c r="V58" s="72"/>
      <c r="AG58" s="3">
        <f t="shared" si="5"/>
        <v>112.4</v>
      </c>
    </row>
    <row r="59" spans="1:33" x14ac:dyDescent="0.45">
      <c r="A59" s="28">
        <v>42850</v>
      </c>
      <c r="B59" s="27" t="s">
        <v>272</v>
      </c>
      <c r="C59" s="27" t="s">
        <v>73</v>
      </c>
      <c r="D59" s="27"/>
      <c r="E59" s="29" t="str">
        <f t="shared" si="6"/>
        <v/>
      </c>
      <c r="F59" s="27" t="s">
        <v>32</v>
      </c>
      <c r="G59" s="29" t="s">
        <v>34</v>
      </c>
      <c r="H59" s="29">
        <v>80.14</v>
      </c>
      <c r="I59" s="29">
        <v>80.47</v>
      </c>
      <c r="J59" s="26">
        <v>79.61</v>
      </c>
      <c r="K59" s="29"/>
      <c r="L59" s="29" t="str">
        <f t="shared" si="0"/>
        <v/>
      </c>
      <c r="M59" s="29" t="str">
        <f t="shared" si="1"/>
        <v/>
      </c>
      <c r="N59" s="29" t="str">
        <f t="shared" si="2"/>
        <v/>
      </c>
      <c r="O59" s="29" t="str">
        <f t="shared" si="3"/>
        <v/>
      </c>
      <c r="P59" s="33">
        <f t="shared" si="4"/>
        <v>124.78163214374844</v>
      </c>
      <c r="Q59" s="27">
        <v>5</v>
      </c>
      <c r="T59" s="73" t="s">
        <v>42</v>
      </c>
      <c r="U59" s="73"/>
      <c r="V59" s="73"/>
      <c r="AG59" s="3">
        <f t="shared" si="5"/>
        <v>80.14</v>
      </c>
    </row>
    <row r="60" spans="1:33" x14ac:dyDescent="0.45">
      <c r="A60" s="28">
        <v>42850</v>
      </c>
      <c r="B60" s="27" t="s">
        <v>273</v>
      </c>
      <c r="C60" s="27" t="s">
        <v>33</v>
      </c>
      <c r="D60" s="27"/>
      <c r="E60" s="29" t="str">
        <f t="shared" si="6"/>
        <v/>
      </c>
      <c r="F60" s="27" t="s">
        <v>32</v>
      </c>
      <c r="G60" s="29" t="s">
        <v>34</v>
      </c>
      <c r="H60" s="29">
        <v>49.27</v>
      </c>
      <c r="I60" s="29">
        <v>49.56</v>
      </c>
      <c r="J60" s="26">
        <v>48.62</v>
      </c>
      <c r="K60" s="29"/>
      <c r="L60" s="29" t="str">
        <f t="shared" si="0"/>
        <v/>
      </c>
      <c r="M60" s="29" t="str">
        <f t="shared" si="1"/>
        <v/>
      </c>
      <c r="N60" s="29" t="str">
        <f t="shared" si="2"/>
        <v/>
      </c>
      <c r="O60" s="29" t="str">
        <f t="shared" si="3"/>
        <v/>
      </c>
      <c r="P60" s="33">
        <f t="shared" si="4"/>
        <v>202.96326364927947</v>
      </c>
      <c r="Q60" s="27">
        <v>5</v>
      </c>
      <c r="T60" s="12" t="s">
        <v>43</v>
      </c>
      <c r="U60" s="27"/>
      <c r="V60" s="14">
        <f>SUM(L3:L454)</f>
        <v>781.23004311080786</v>
      </c>
      <c r="AG60" s="3">
        <f t="shared" si="5"/>
        <v>49.27</v>
      </c>
    </row>
    <row r="61" spans="1:33" x14ac:dyDescent="0.45">
      <c r="A61" s="28">
        <v>42850</v>
      </c>
      <c r="B61" s="27" t="s">
        <v>274</v>
      </c>
      <c r="C61" s="27" t="s">
        <v>73</v>
      </c>
      <c r="D61" s="27"/>
      <c r="E61" s="29" t="str">
        <f t="shared" si="6"/>
        <v/>
      </c>
      <c r="F61" s="27" t="s">
        <v>32</v>
      </c>
      <c r="G61" s="29" t="s">
        <v>34</v>
      </c>
      <c r="H61" s="29">
        <v>43.65</v>
      </c>
      <c r="I61" s="29">
        <v>44.14</v>
      </c>
      <c r="J61" s="26">
        <v>43.07</v>
      </c>
      <c r="K61" s="29"/>
      <c r="L61" s="29" t="str">
        <f t="shared" si="0"/>
        <v/>
      </c>
      <c r="M61" s="29" t="str">
        <f t="shared" si="1"/>
        <v/>
      </c>
      <c r="N61" s="29" t="str">
        <f t="shared" si="2"/>
        <v/>
      </c>
      <c r="O61" s="29" t="str">
        <f t="shared" si="3"/>
        <v/>
      </c>
      <c r="P61" s="33">
        <f t="shared" si="4"/>
        <v>229.09507445589921</v>
      </c>
      <c r="Q61" s="27">
        <v>5</v>
      </c>
      <c r="T61" s="12" t="s">
        <v>44</v>
      </c>
      <c r="U61" s="27"/>
      <c r="V61" s="4">
        <f>SUM(M5:M200)</f>
        <v>1666.8322896245963</v>
      </c>
      <c r="AG61" s="3">
        <f t="shared" si="5"/>
        <v>43.65</v>
      </c>
    </row>
    <row r="62" spans="1:33" x14ac:dyDescent="0.45">
      <c r="A62" s="28">
        <v>42850</v>
      </c>
      <c r="B62" s="29" t="s">
        <v>275</v>
      </c>
      <c r="C62" s="27" t="s">
        <v>33</v>
      </c>
      <c r="D62" s="27"/>
      <c r="E62" s="29" t="str">
        <f t="shared" ref="E62:E63" si="79">IF(G62="Y",AG62,"")</f>
        <v/>
      </c>
      <c r="F62" s="27" t="s">
        <v>32</v>
      </c>
      <c r="G62" s="29" t="s">
        <v>34</v>
      </c>
      <c r="H62" s="29">
        <v>99.14</v>
      </c>
      <c r="I62" s="29">
        <v>99.54</v>
      </c>
      <c r="J62" s="26">
        <v>98.61</v>
      </c>
      <c r="K62" s="29"/>
      <c r="L62" s="29" t="str">
        <f t="shared" ref="L62:L63" si="80">IF(G62="Y", (P62*E62),(""))</f>
        <v/>
      </c>
      <c r="M62" s="29" t="str">
        <f t="shared" ref="M62:M63" si="81">IF(G62="Y", (L62*2),(""))</f>
        <v/>
      </c>
      <c r="N62" s="29" t="str">
        <f t="shared" ref="N62:N63" si="82">IF(G62="Y", (L62*3),(""))</f>
        <v/>
      </c>
      <c r="O62" s="29" t="str">
        <f t="shared" ref="O62:O63" si="83">IF(G62="Y", (L62*4),(""))</f>
        <v/>
      </c>
      <c r="P62" s="33">
        <f t="shared" ref="P62:P63" si="84">IF(Q62&gt;0,((AcctSize/Q62)/H62),(""))</f>
        <v>100.86746015735324</v>
      </c>
      <c r="Q62" s="27">
        <v>5</v>
      </c>
      <c r="T62" s="12" t="s">
        <v>45</v>
      </c>
      <c r="U62" s="27"/>
      <c r="V62" s="4">
        <f>SUM(N5:N1048576)</f>
        <v>2500.2484344368931</v>
      </c>
      <c r="AG62" s="3">
        <f t="shared" si="5"/>
        <v>99.14</v>
      </c>
    </row>
    <row r="63" spans="1:33" x14ac:dyDescent="0.45">
      <c r="A63" s="28">
        <v>42851</v>
      </c>
      <c r="B63" s="27" t="s">
        <v>179</v>
      </c>
      <c r="C63" s="27" t="s">
        <v>98</v>
      </c>
      <c r="D63" s="27"/>
      <c r="E63" s="29">
        <f t="shared" si="79"/>
        <v>0.52000000000000313</v>
      </c>
      <c r="F63" s="27" t="s">
        <v>61</v>
      </c>
      <c r="G63" s="29" t="s">
        <v>69</v>
      </c>
      <c r="H63" s="29">
        <v>36.65</v>
      </c>
      <c r="I63" s="29">
        <v>36.270000000000003</v>
      </c>
      <c r="J63" s="26">
        <v>37.17</v>
      </c>
      <c r="K63" s="29">
        <v>37.17</v>
      </c>
      <c r="L63" s="29">
        <f t="shared" si="80"/>
        <v>236.47112323783682</v>
      </c>
      <c r="M63" s="29">
        <f t="shared" si="81"/>
        <v>472.94224647567364</v>
      </c>
      <c r="N63" s="29">
        <f t="shared" si="82"/>
        <v>709.41336971351052</v>
      </c>
      <c r="O63" s="29">
        <f t="shared" si="83"/>
        <v>945.88449295134728</v>
      </c>
      <c r="P63" s="33">
        <f t="shared" si="84"/>
        <v>454.75216007276038</v>
      </c>
      <c r="Q63" s="27">
        <v>3</v>
      </c>
      <c r="R63" s="27"/>
      <c r="T63" s="12" t="s">
        <v>46</v>
      </c>
      <c r="U63" s="27"/>
      <c r="V63" s="4">
        <f>SUM(O3:O1048576)</f>
        <v>3124.9201724432314</v>
      </c>
      <c r="AG63" s="3">
        <f t="shared" si="5"/>
        <v>0.52000000000000313</v>
      </c>
    </row>
    <row r="64" spans="1:33" x14ac:dyDescent="0.45">
      <c r="A64" s="28">
        <v>42851</v>
      </c>
      <c r="B64" s="27" t="s">
        <v>272</v>
      </c>
      <c r="C64" s="27" t="s">
        <v>73</v>
      </c>
      <c r="D64" s="27"/>
      <c r="E64" s="29">
        <f t="shared" si="6"/>
        <v>0</v>
      </c>
      <c r="F64" s="27" t="s">
        <v>32</v>
      </c>
      <c r="G64" s="29" t="s">
        <v>69</v>
      </c>
      <c r="H64" s="29">
        <v>80.53</v>
      </c>
      <c r="I64" s="29">
        <v>80.95</v>
      </c>
      <c r="J64" s="26">
        <v>80.02</v>
      </c>
      <c r="K64" s="29">
        <v>80.53</v>
      </c>
      <c r="L64" s="29">
        <f t="shared" si="0"/>
        <v>0</v>
      </c>
      <c r="M64" s="29">
        <f t="shared" si="1"/>
        <v>0</v>
      </c>
      <c r="N64" s="29">
        <f t="shared" si="2"/>
        <v>0</v>
      </c>
      <c r="O64" s="29">
        <f t="shared" si="3"/>
        <v>0</v>
      </c>
      <c r="P64" s="33">
        <f t="shared" si="4"/>
        <v>206.96220870069126</v>
      </c>
      <c r="Q64" s="27">
        <v>3</v>
      </c>
      <c r="T64" s="27"/>
      <c r="U64" s="27"/>
      <c r="V64" s="27"/>
      <c r="AG64" s="3">
        <f t="shared" si="5"/>
        <v>0</v>
      </c>
    </row>
    <row r="65" spans="1:33" x14ac:dyDescent="0.45">
      <c r="A65" s="28">
        <v>42851</v>
      </c>
      <c r="B65" s="27" t="s">
        <v>276</v>
      </c>
      <c r="C65" s="27" t="s">
        <v>73</v>
      </c>
      <c r="D65" s="27"/>
      <c r="E65" s="29">
        <f t="shared" ref="E65:E66" si="85">IF(G65="Y",AG65,"")</f>
        <v>-0.35999999999999943</v>
      </c>
      <c r="F65" s="27" t="s">
        <v>32</v>
      </c>
      <c r="G65" s="29" t="s">
        <v>69</v>
      </c>
      <c r="H65" s="29">
        <v>88.16</v>
      </c>
      <c r="I65" s="29">
        <v>88.52</v>
      </c>
      <c r="J65" s="26">
        <v>87.56</v>
      </c>
      <c r="K65" s="29">
        <v>88.52</v>
      </c>
      <c r="L65" s="29">
        <f t="shared" ref="L65:L66" si="86">IF(G65="Y", (P65*E65),(""))</f>
        <v>-68.058076225045269</v>
      </c>
      <c r="M65" s="29">
        <f t="shared" ref="M65:M66" si="87">IF(G65="Y", (L65*2),(""))</f>
        <v>-136.11615245009054</v>
      </c>
      <c r="N65" s="29">
        <f t="shared" ref="N65:N66" si="88">IF(G65="Y", (L65*3),(""))</f>
        <v>-204.17422867513579</v>
      </c>
      <c r="O65" s="29">
        <f t="shared" ref="O65:O66" si="89">IF(G65="Y", (L65*4),(""))</f>
        <v>-272.23230490018108</v>
      </c>
      <c r="P65" s="33">
        <f t="shared" ref="P65:P66" si="90">IF(Q65&gt;0,((AcctSize/Q65)/H65),(""))</f>
        <v>189.05021173623717</v>
      </c>
      <c r="Q65" s="27">
        <v>3</v>
      </c>
      <c r="T65" s="27"/>
      <c r="U65" s="27"/>
      <c r="V65" s="27"/>
      <c r="AG65" s="3">
        <f t="shared" si="5"/>
        <v>-0.35999999999999943</v>
      </c>
    </row>
    <row r="66" spans="1:33" x14ac:dyDescent="0.45">
      <c r="A66" s="28">
        <v>42851</v>
      </c>
      <c r="B66" s="27" t="s">
        <v>179</v>
      </c>
      <c r="C66" s="27" t="s">
        <v>98</v>
      </c>
      <c r="D66" s="27"/>
      <c r="E66" s="29">
        <f t="shared" si="85"/>
        <v>0.52000000000000313</v>
      </c>
      <c r="F66" s="27" t="s">
        <v>61</v>
      </c>
      <c r="G66" s="29" t="s">
        <v>69</v>
      </c>
      <c r="H66" s="29">
        <v>36.65</v>
      </c>
      <c r="I66" s="29">
        <v>36.270000000000003</v>
      </c>
      <c r="J66" s="26">
        <v>37.17</v>
      </c>
      <c r="K66" s="29">
        <v>37.17</v>
      </c>
      <c r="L66" s="29">
        <f t="shared" si="86"/>
        <v>236.47112323783682</v>
      </c>
      <c r="M66" s="29">
        <f t="shared" si="87"/>
        <v>472.94224647567364</v>
      </c>
      <c r="N66" s="29">
        <f t="shared" si="88"/>
        <v>709.41336971351052</v>
      </c>
      <c r="O66" s="29">
        <f t="shared" si="89"/>
        <v>945.88449295134728</v>
      </c>
      <c r="P66" s="33">
        <f t="shared" si="90"/>
        <v>454.75216007276038</v>
      </c>
      <c r="Q66" s="27">
        <v>3</v>
      </c>
      <c r="T66" s="27"/>
      <c r="U66" s="27"/>
      <c r="V66" s="27"/>
      <c r="AG66" s="3">
        <f t="shared" si="5"/>
        <v>0.52000000000000313</v>
      </c>
    </row>
    <row r="67" spans="1:33" x14ac:dyDescent="0.45">
      <c r="A67" s="28">
        <v>42852</v>
      </c>
      <c r="B67" s="27" t="s">
        <v>205</v>
      </c>
      <c r="C67" s="27" t="s">
        <v>98</v>
      </c>
      <c r="D67" s="27"/>
      <c r="E67" s="29">
        <f t="shared" si="6"/>
        <v>0.49000000000000199</v>
      </c>
      <c r="F67" s="27" t="s">
        <v>61</v>
      </c>
      <c r="G67" s="29" t="s">
        <v>69</v>
      </c>
      <c r="H67" s="29">
        <v>55.71</v>
      </c>
      <c r="I67" s="29">
        <v>55.39</v>
      </c>
      <c r="J67" s="29">
        <v>56.2</v>
      </c>
      <c r="K67" s="29">
        <v>56.2</v>
      </c>
      <c r="L67" s="29">
        <f t="shared" ref="L67:L130" si="91">IF(G67="Y", (P67*E67),(""))</f>
        <v>87.955483755160998</v>
      </c>
      <c r="M67" s="29">
        <f t="shared" ref="M67:M130" si="92">IF(G67="Y", (L67*2),(""))</f>
        <v>175.910967510322</v>
      </c>
      <c r="N67" s="29">
        <f t="shared" ref="N67:N130" si="93">IF(G67="Y", (L67*3),(""))</f>
        <v>263.86645126548297</v>
      </c>
      <c r="O67" s="29">
        <f t="shared" ref="O67:O130" si="94">IF(G67="Y", (L67*4),(""))</f>
        <v>351.82193502064399</v>
      </c>
      <c r="P67" s="33">
        <f t="shared" ref="P67:P130" si="95">IF(Q67&gt;0,((AcctSize/Q67)/H67),(""))</f>
        <v>179.50098725542989</v>
      </c>
      <c r="Q67" s="27">
        <v>5</v>
      </c>
      <c r="T67" s="74" t="s">
        <v>41</v>
      </c>
      <c r="U67" s="74"/>
      <c r="V67" s="74"/>
      <c r="AG67" s="3">
        <f t="shared" si="5"/>
        <v>0.49000000000000199</v>
      </c>
    </row>
    <row r="68" spans="1:33" x14ac:dyDescent="0.45">
      <c r="A68" s="28">
        <v>42852</v>
      </c>
      <c r="B68" s="27" t="s">
        <v>154</v>
      </c>
      <c r="C68" s="27" t="s">
        <v>98</v>
      </c>
      <c r="D68" s="27"/>
      <c r="E68" s="29" t="str">
        <f t="shared" si="6"/>
        <v/>
      </c>
      <c r="F68" s="27" t="s">
        <v>61</v>
      </c>
      <c r="G68" s="29" t="s">
        <v>34</v>
      </c>
      <c r="H68" s="29">
        <v>51.87</v>
      </c>
      <c r="I68" s="29">
        <v>51.43</v>
      </c>
      <c r="J68" s="29">
        <v>52.37</v>
      </c>
      <c r="K68" s="29"/>
      <c r="L68" s="29" t="str">
        <f t="shared" si="91"/>
        <v/>
      </c>
      <c r="M68" s="29" t="str">
        <f t="shared" si="92"/>
        <v/>
      </c>
      <c r="N68" s="29" t="str">
        <f t="shared" si="93"/>
        <v/>
      </c>
      <c r="O68" s="29" t="str">
        <f t="shared" si="94"/>
        <v/>
      </c>
      <c r="P68" s="33">
        <f t="shared" si="95"/>
        <v>192.78966647387702</v>
      </c>
      <c r="Q68" s="27">
        <v>5</v>
      </c>
      <c r="T68" s="75" t="s">
        <v>47</v>
      </c>
      <c r="U68" s="75"/>
      <c r="V68" s="75"/>
      <c r="AG68" s="3">
        <f t="shared" ref="AG68:AG92" si="96">IF(F68="L",(K68-H68),(H68-K68))</f>
        <v>-51.87</v>
      </c>
    </row>
    <row r="69" spans="1:33" x14ac:dyDescent="0.45">
      <c r="A69" s="28">
        <v>42852</v>
      </c>
      <c r="B69" s="27" t="s">
        <v>277</v>
      </c>
      <c r="C69" s="27" t="s">
        <v>73</v>
      </c>
      <c r="D69" s="27"/>
      <c r="E69" s="29" t="str">
        <f t="shared" ref="E69" si="97">IF(G69="Y",AG69,"")</f>
        <v/>
      </c>
      <c r="F69" s="27" t="s">
        <v>32</v>
      </c>
      <c r="G69" s="29" t="s">
        <v>34</v>
      </c>
      <c r="H69" s="29">
        <v>60.73</v>
      </c>
      <c r="I69" s="29">
        <v>60.95</v>
      </c>
      <c r="J69" s="29">
        <v>60.16</v>
      </c>
      <c r="K69" s="29"/>
      <c r="L69" s="29" t="str">
        <f t="shared" ref="L69" si="98">IF(G69="Y", (P69*E69),(""))</f>
        <v/>
      </c>
      <c r="M69" s="29" t="str">
        <f t="shared" ref="M69" si="99">IF(G69="Y", (L69*2),(""))</f>
        <v/>
      </c>
      <c r="N69" s="29" t="str">
        <f t="shared" ref="N69" si="100">IF(G69="Y", (L69*3),(""))</f>
        <v/>
      </c>
      <c r="O69" s="29" t="str">
        <f t="shared" ref="O69" si="101">IF(G69="Y", (L69*4),(""))</f>
        <v/>
      </c>
      <c r="P69" s="33">
        <f t="shared" ref="P69" si="102">IF(Q69&gt;0,((AcctSize/Q69)/H69),(""))</f>
        <v>164.66326362588507</v>
      </c>
      <c r="Q69" s="27">
        <v>5</v>
      </c>
      <c r="R69" s="27"/>
      <c r="T69" s="12" t="s">
        <v>43</v>
      </c>
      <c r="U69" s="27"/>
      <c r="V69" s="14">
        <f>V60*2</f>
        <v>1562.4600862216157</v>
      </c>
      <c r="AG69" s="3">
        <f t="shared" si="96"/>
        <v>60.73</v>
      </c>
    </row>
    <row r="70" spans="1:33" x14ac:dyDescent="0.45">
      <c r="A70" s="28">
        <v>42852</v>
      </c>
      <c r="B70" s="27" t="s">
        <v>278</v>
      </c>
      <c r="C70" s="27" t="s">
        <v>73</v>
      </c>
      <c r="D70" s="27"/>
      <c r="E70" s="29" t="str">
        <f t="shared" ref="E70:E132" si="103">IF(G70="Y",AG70,"")</f>
        <v/>
      </c>
      <c r="F70" s="27" t="s">
        <v>32</v>
      </c>
      <c r="G70" s="29" t="s">
        <v>34</v>
      </c>
      <c r="H70" s="29">
        <v>81.97</v>
      </c>
      <c r="I70" s="29">
        <v>82.36</v>
      </c>
      <c r="J70" s="29">
        <v>81.290000000000006</v>
      </c>
      <c r="K70" s="29"/>
      <c r="L70" s="29" t="str">
        <f t="shared" si="91"/>
        <v/>
      </c>
      <c r="M70" s="29" t="str">
        <f t="shared" si="92"/>
        <v/>
      </c>
      <c r="N70" s="29" t="str">
        <f t="shared" si="93"/>
        <v/>
      </c>
      <c r="O70" s="29" t="str">
        <f t="shared" si="94"/>
        <v/>
      </c>
      <c r="P70" s="33">
        <f t="shared" si="95"/>
        <v>121.9958521410272</v>
      </c>
      <c r="Q70" s="27">
        <v>5</v>
      </c>
      <c r="T70" s="12" t="s">
        <v>44</v>
      </c>
      <c r="U70" s="27"/>
      <c r="V70" s="4">
        <f>V61*2</f>
        <v>3333.6645792491927</v>
      </c>
      <c r="AG70" s="3">
        <f t="shared" si="96"/>
        <v>81.97</v>
      </c>
    </row>
    <row r="71" spans="1:33" x14ac:dyDescent="0.45">
      <c r="A71" s="28">
        <v>42852</v>
      </c>
      <c r="B71" s="27" t="s">
        <v>279</v>
      </c>
      <c r="C71" s="27" t="s">
        <v>33</v>
      </c>
      <c r="D71" s="27"/>
      <c r="E71" s="29">
        <f t="shared" si="103"/>
        <v>0</v>
      </c>
      <c r="F71" s="27" t="s">
        <v>32</v>
      </c>
      <c r="G71" s="29" t="s">
        <v>69</v>
      </c>
      <c r="H71" s="29">
        <v>87.51</v>
      </c>
      <c r="I71" s="29">
        <v>87.85</v>
      </c>
      <c r="J71" s="29">
        <v>87.02</v>
      </c>
      <c r="K71" s="29">
        <v>87.51</v>
      </c>
      <c r="L71" s="29">
        <f t="shared" si="91"/>
        <v>0</v>
      </c>
      <c r="M71" s="29">
        <f t="shared" si="92"/>
        <v>0</v>
      </c>
      <c r="N71" s="29">
        <f t="shared" si="93"/>
        <v>0</v>
      </c>
      <c r="O71" s="29">
        <f t="shared" si="94"/>
        <v>0</v>
      </c>
      <c r="P71" s="33">
        <f t="shared" si="95"/>
        <v>114.27265455376528</v>
      </c>
      <c r="Q71" s="27">
        <v>5</v>
      </c>
      <c r="T71" s="12" t="s">
        <v>45</v>
      </c>
      <c r="U71" s="27"/>
      <c r="V71" s="4">
        <f>V62*2</f>
        <v>5000.4968688737863</v>
      </c>
      <c r="AG71" s="3">
        <f t="shared" si="96"/>
        <v>0</v>
      </c>
    </row>
    <row r="72" spans="1:33" x14ac:dyDescent="0.45">
      <c r="A72" s="28">
        <v>42853</v>
      </c>
      <c r="B72" s="27" t="s">
        <v>103</v>
      </c>
      <c r="C72" s="27" t="s">
        <v>33</v>
      </c>
      <c r="D72" s="27"/>
      <c r="E72" s="29" t="str">
        <f t="shared" si="103"/>
        <v/>
      </c>
      <c r="F72" s="27" t="s">
        <v>32</v>
      </c>
      <c r="G72" s="29" t="s">
        <v>34</v>
      </c>
      <c r="H72" s="29">
        <v>70.27</v>
      </c>
      <c r="I72" s="29">
        <v>70.67</v>
      </c>
      <c r="J72" s="26">
        <v>69.819999999999993</v>
      </c>
      <c r="K72" s="29"/>
      <c r="L72" s="29" t="str">
        <f t="shared" si="91"/>
        <v/>
      </c>
      <c r="M72" s="29" t="str">
        <f t="shared" si="92"/>
        <v/>
      </c>
      <c r="N72" s="29" t="str">
        <f t="shared" si="93"/>
        <v/>
      </c>
      <c r="O72" s="29" t="str">
        <f t="shared" si="94"/>
        <v/>
      </c>
      <c r="P72" s="33">
        <f t="shared" si="95"/>
        <v>237.18039941179265</v>
      </c>
      <c r="Q72" s="27">
        <v>3</v>
      </c>
      <c r="T72" s="12" t="s">
        <v>46</v>
      </c>
      <c r="U72" s="27"/>
      <c r="V72" s="4">
        <f>V63*2</f>
        <v>6249.8403448864628</v>
      </c>
      <c r="AG72" s="3">
        <f t="shared" si="96"/>
        <v>70.27</v>
      </c>
    </row>
    <row r="73" spans="1:33" x14ac:dyDescent="0.45">
      <c r="A73" s="28">
        <v>42853</v>
      </c>
      <c r="B73" s="27" t="s">
        <v>280</v>
      </c>
      <c r="C73" s="27" t="s">
        <v>33</v>
      </c>
      <c r="D73" s="27"/>
      <c r="E73" s="29">
        <f t="shared" si="103"/>
        <v>0</v>
      </c>
      <c r="F73" s="27" t="s">
        <v>32</v>
      </c>
      <c r="G73" s="29" t="s">
        <v>69</v>
      </c>
      <c r="H73" s="29">
        <v>32.28</v>
      </c>
      <c r="I73" s="29">
        <v>32.700000000000003</v>
      </c>
      <c r="J73" s="26">
        <v>31.72</v>
      </c>
      <c r="K73" s="29">
        <v>32.28</v>
      </c>
      <c r="L73" s="29">
        <f t="shared" si="91"/>
        <v>0</v>
      </c>
      <c r="M73" s="29">
        <f t="shared" si="92"/>
        <v>0</v>
      </c>
      <c r="N73" s="29">
        <f t="shared" si="93"/>
        <v>0</v>
      </c>
      <c r="O73" s="29">
        <f t="shared" si="94"/>
        <v>0</v>
      </c>
      <c r="P73" s="33">
        <f t="shared" si="95"/>
        <v>516.31557207765388</v>
      </c>
      <c r="Q73" s="27">
        <v>3</v>
      </c>
      <c r="AG73" s="3">
        <f t="shared" si="96"/>
        <v>0</v>
      </c>
    </row>
    <row r="74" spans="1:33" x14ac:dyDescent="0.45">
      <c r="A74" s="28">
        <v>42853</v>
      </c>
      <c r="B74" s="27" t="s">
        <v>260</v>
      </c>
      <c r="C74" s="27" t="s">
        <v>33</v>
      </c>
      <c r="D74" s="27"/>
      <c r="E74" s="29">
        <f t="shared" si="103"/>
        <v>-0.35000000000000142</v>
      </c>
      <c r="F74" s="27" t="s">
        <v>32</v>
      </c>
      <c r="G74" s="29" t="s">
        <v>69</v>
      </c>
      <c r="H74" s="29">
        <v>46.91</v>
      </c>
      <c r="I74" s="29">
        <v>47.26</v>
      </c>
      <c r="J74" s="26">
        <v>46.49</v>
      </c>
      <c r="K74" s="26">
        <v>47.26</v>
      </c>
      <c r="L74" s="29">
        <f t="shared" si="91"/>
        <v>-124.35159525332249</v>
      </c>
      <c r="M74" s="29">
        <f t="shared" si="92"/>
        <v>-248.70319050664497</v>
      </c>
      <c r="N74" s="29">
        <f t="shared" si="93"/>
        <v>-373.05478575996744</v>
      </c>
      <c r="O74" s="29">
        <f t="shared" si="94"/>
        <v>-497.40638101328994</v>
      </c>
      <c r="P74" s="33">
        <f t="shared" si="95"/>
        <v>355.29027215234851</v>
      </c>
      <c r="Q74" s="27">
        <v>3</v>
      </c>
      <c r="AG74" s="3">
        <f t="shared" si="96"/>
        <v>-0.35000000000000142</v>
      </c>
    </row>
    <row r="75" spans="1:33" x14ac:dyDescent="0.45">
      <c r="A75" s="28"/>
      <c r="B75" s="27"/>
      <c r="C75" s="27"/>
      <c r="D75" s="27"/>
      <c r="E75" s="29" t="str">
        <f t="shared" ref="E75" si="104">IF(G75="Y",AG75,"")</f>
        <v/>
      </c>
      <c r="F75" s="27"/>
      <c r="G75" s="29"/>
      <c r="H75" s="29"/>
      <c r="I75" s="29"/>
      <c r="J75" s="26"/>
      <c r="K75" s="26"/>
      <c r="L75" s="29" t="str">
        <f t="shared" ref="L75" si="105">IF(G75="Y", (P75*E75),(""))</f>
        <v/>
      </c>
      <c r="M75" s="29" t="str">
        <f t="shared" ref="M75" si="106">IF(G75="Y", (L75*2),(""))</f>
        <v/>
      </c>
      <c r="N75" s="29" t="str">
        <f t="shared" ref="N75" si="107">IF(G75="Y", (L75*3),(""))</f>
        <v/>
      </c>
      <c r="O75" s="29" t="str">
        <f t="shared" ref="O75" si="108">IF(G75="Y", (L75*4),(""))</f>
        <v/>
      </c>
      <c r="P75" s="33" t="str">
        <f t="shared" ref="P75" si="109">IF(Q75&gt;0,((AcctSize/Q75)/H75),(""))</f>
        <v/>
      </c>
      <c r="Q75" s="27"/>
      <c r="AG75" s="3">
        <f t="shared" si="96"/>
        <v>0</v>
      </c>
    </row>
    <row r="76" spans="1:33" x14ac:dyDescent="0.45">
      <c r="A76" s="28"/>
      <c r="B76" s="27"/>
      <c r="C76" s="27"/>
      <c r="D76" s="27"/>
      <c r="E76" s="29" t="str">
        <f t="shared" si="103"/>
        <v/>
      </c>
      <c r="F76" s="27"/>
      <c r="G76" s="29"/>
      <c r="H76" s="29"/>
      <c r="I76" s="29"/>
      <c r="J76" s="26"/>
      <c r="K76" s="29"/>
      <c r="L76" s="29" t="str">
        <f t="shared" si="91"/>
        <v/>
      </c>
      <c r="M76" s="29" t="str">
        <f t="shared" si="92"/>
        <v/>
      </c>
      <c r="N76" s="29" t="str">
        <f t="shared" si="93"/>
        <v/>
      </c>
      <c r="O76" s="29" t="str">
        <f t="shared" si="94"/>
        <v/>
      </c>
      <c r="P76" s="33" t="str">
        <f t="shared" si="95"/>
        <v/>
      </c>
      <c r="Q76" s="27"/>
      <c r="AG76" s="3">
        <f t="shared" si="96"/>
        <v>0</v>
      </c>
    </row>
    <row r="77" spans="1:33" x14ac:dyDescent="0.45">
      <c r="A77" s="28"/>
      <c r="B77" s="27"/>
      <c r="C77" s="27"/>
      <c r="D77" s="27"/>
      <c r="E77" s="29" t="str">
        <f t="shared" si="103"/>
        <v/>
      </c>
      <c r="F77" s="27"/>
      <c r="G77" s="29"/>
      <c r="H77" s="29"/>
      <c r="I77" s="29"/>
      <c r="J77" s="26"/>
      <c r="K77" s="29"/>
      <c r="L77" s="29" t="str">
        <f t="shared" si="91"/>
        <v/>
      </c>
      <c r="M77" s="29" t="str">
        <f t="shared" si="92"/>
        <v/>
      </c>
      <c r="N77" s="29" t="str">
        <f t="shared" si="93"/>
        <v/>
      </c>
      <c r="O77" s="29" t="str">
        <f t="shared" si="94"/>
        <v/>
      </c>
      <c r="P77" s="33" t="str">
        <f t="shared" si="95"/>
        <v/>
      </c>
      <c r="Q77" s="27"/>
      <c r="AG77" s="3">
        <f t="shared" si="96"/>
        <v>0</v>
      </c>
    </row>
    <row r="78" spans="1:33" x14ac:dyDescent="0.45">
      <c r="A78" s="28"/>
      <c r="B78" s="27"/>
      <c r="C78" s="27"/>
      <c r="D78" s="27"/>
      <c r="E78" s="29" t="str">
        <f t="shared" si="103"/>
        <v/>
      </c>
      <c r="F78" s="27"/>
      <c r="G78" s="29"/>
      <c r="H78" s="29"/>
      <c r="I78" s="29"/>
      <c r="J78" s="26"/>
      <c r="K78" s="29"/>
      <c r="L78" s="29" t="str">
        <f t="shared" si="91"/>
        <v/>
      </c>
      <c r="M78" s="29" t="str">
        <f t="shared" si="92"/>
        <v/>
      </c>
      <c r="N78" s="29" t="str">
        <f t="shared" si="93"/>
        <v/>
      </c>
      <c r="O78" s="29" t="str">
        <f t="shared" si="94"/>
        <v/>
      </c>
      <c r="P78" s="33" t="str">
        <f t="shared" si="95"/>
        <v/>
      </c>
      <c r="Q78" s="27"/>
      <c r="AG78" s="3">
        <f t="shared" si="96"/>
        <v>0</v>
      </c>
    </row>
    <row r="79" spans="1:33" x14ac:dyDescent="0.45">
      <c r="A79" s="28"/>
      <c r="B79" s="27"/>
      <c r="C79" s="27"/>
      <c r="D79" s="27"/>
      <c r="E79" s="29" t="str">
        <f t="shared" si="103"/>
        <v/>
      </c>
      <c r="F79" s="27"/>
      <c r="G79" s="29"/>
      <c r="H79" s="29"/>
      <c r="I79" s="29"/>
      <c r="J79" s="26"/>
      <c r="K79" s="29"/>
      <c r="L79" s="29" t="str">
        <f t="shared" si="91"/>
        <v/>
      </c>
      <c r="M79" s="29" t="str">
        <f t="shared" si="92"/>
        <v/>
      </c>
      <c r="N79" s="29" t="str">
        <f t="shared" si="93"/>
        <v/>
      </c>
      <c r="O79" s="29" t="str">
        <f t="shared" si="94"/>
        <v/>
      </c>
      <c r="P79" s="33" t="str">
        <f t="shared" si="95"/>
        <v/>
      </c>
      <c r="Q79" s="27"/>
      <c r="AG79" s="3">
        <f t="shared" si="96"/>
        <v>0</v>
      </c>
    </row>
    <row r="80" spans="1:33" x14ac:dyDescent="0.45">
      <c r="A80" s="28"/>
      <c r="B80" s="27"/>
      <c r="C80" s="27"/>
      <c r="D80" s="27"/>
      <c r="E80" s="29" t="str">
        <f t="shared" si="103"/>
        <v/>
      </c>
      <c r="F80" s="27"/>
      <c r="G80" s="29"/>
      <c r="H80" s="29"/>
      <c r="I80" s="29"/>
      <c r="J80" s="26"/>
      <c r="K80" s="29"/>
      <c r="L80" s="29" t="str">
        <f t="shared" si="91"/>
        <v/>
      </c>
      <c r="M80" s="29" t="str">
        <f t="shared" si="92"/>
        <v/>
      </c>
      <c r="N80" s="29" t="str">
        <f t="shared" si="93"/>
        <v/>
      </c>
      <c r="O80" s="29" t="str">
        <f t="shared" si="94"/>
        <v/>
      </c>
      <c r="P80" s="33" t="str">
        <f t="shared" si="95"/>
        <v/>
      </c>
      <c r="Q80" s="27"/>
      <c r="AG80" s="3">
        <f t="shared" si="96"/>
        <v>0</v>
      </c>
    </row>
    <row r="81" spans="1:33" x14ac:dyDescent="0.45">
      <c r="A81" s="28"/>
      <c r="B81" s="27"/>
      <c r="C81" s="27"/>
      <c r="D81" s="27"/>
      <c r="E81" s="29" t="str">
        <f t="shared" si="103"/>
        <v/>
      </c>
      <c r="F81" s="27"/>
      <c r="G81" s="29"/>
      <c r="H81" s="29"/>
      <c r="I81" s="29"/>
      <c r="J81" s="26"/>
      <c r="K81" s="29"/>
      <c r="L81" s="29" t="str">
        <f t="shared" si="91"/>
        <v/>
      </c>
      <c r="M81" s="29" t="str">
        <f t="shared" si="92"/>
        <v/>
      </c>
      <c r="N81" s="29" t="str">
        <f t="shared" si="93"/>
        <v/>
      </c>
      <c r="O81" s="29" t="str">
        <f t="shared" si="94"/>
        <v/>
      </c>
      <c r="P81" s="33" t="str">
        <f t="shared" si="95"/>
        <v/>
      </c>
      <c r="Q81" s="27"/>
      <c r="AG81" s="3">
        <f t="shared" si="96"/>
        <v>0</v>
      </c>
    </row>
    <row r="82" spans="1:33" x14ac:dyDescent="0.45">
      <c r="A82" s="28"/>
      <c r="B82" s="27"/>
      <c r="C82" s="27"/>
      <c r="D82" s="27"/>
      <c r="E82" s="29" t="str">
        <f t="shared" si="103"/>
        <v/>
      </c>
      <c r="F82" s="27"/>
      <c r="G82" s="29"/>
      <c r="H82" s="29"/>
      <c r="I82" s="29"/>
      <c r="J82" s="26"/>
      <c r="K82" s="29"/>
      <c r="L82" s="29" t="str">
        <f t="shared" si="91"/>
        <v/>
      </c>
      <c r="M82" s="29" t="str">
        <f t="shared" si="92"/>
        <v/>
      </c>
      <c r="N82" s="29" t="str">
        <f t="shared" si="93"/>
        <v/>
      </c>
      <c r="O82" s="29" t="str">
        <f t="shared" si="94"/>
        <v/>
      </c>
      <c r="P82" s="33" t="str">
        <f t="shared" si="95"/>
        <v/>
      </c>
      <c r="Q82" s="27"/>
      <c r="T82" s="71" t="s">
        <v>24</v>
      </c>
      <c r="U82" s="71"/>
      <c r="V82" s="71"/>
      <c r="AG82" s="3">
        <f t="shared" si="96"/>
        <v>0</v>
      </c>
    </row>
    <row r="83" spans="1:33" x14ac:dyDescent="0.45">
      <c r="A83" s="28"/>
      <c r="B83" s="27"/>
      <c r="C83" s="27"/>
      <c r="D83" s="27"/>
      <c r="E83" s="29" t="str">
        <f t="shared" si="103"/>
        <v/>
      </c>
      <c r="F83" s="27"/>
      <c r="G83" s="29"/>
      <c r="H83" s="29"/>
      <c r="I83" s="29"/>
      <c r="J83" s="26"/>
      <c r="K83" s="29"/>
      <c r="L83" s="29" t="str">
        <f t="shared" si="91"/>
        <v/>
      </c>
      <c r="M83" s="29" t="str">
        <f t="shared" si="92"/>
        <v/>
      </c>
      <c r="N83" s="29" t="str">
        <f t="shared" si="93"/>
        <v/>
      </c>
      <c r="O83" s="29" t="str">
        <f t="shared" si="94"/>
        <v/>
      </c>
      <c r="P83" s="33" t="str">
        <f t="shared" si="95"/>
        <v/>
      </c>
      <c r="Q83" s="27"/>
      <c r="T83" t="s">
        <v>25</v>
      </c>
      <c r="V83">
        <f>COUNTIFS(F3:F1048576,"L",G3:G1048576,"Y")</f>
        <v>7</v>
      </c>
      <c r="AG83" s="3">
        <f t="shared" si="96"/>
        <v>0</v>
      </c>
    </row>
    <row r="84" spans="1:33" x14ac:dyDescent="0.45">
      <c r="A84" s="28"/>
      <c r="B84" s="27"/>
      <c r="C84" s="27"/>
      <c r="D84" s="27"/>
      <c r="E84" s="29" t="str">
        <f t="shared" si="103"/>
        <v/>
      </c>
      <c r="F84" s="27"/>
      <c r="G84" s="29"/>
      <c r="H84" s="29"/>
      <c r="I84" s="29"/>
      <c r="J84" s="26"/>
      <c r="K84" s="29"/>
      <c r="L84" s="29" t="str">
        <f t="shared" si="91"/>
        <v/>
      </c>
      <c r="M84" s="29" t="str">
        <f t="shared" si="92"/>
        <v/>
      </c>
      <c r="N84" s="29" t="str">
        <f t="shared" si="93"/>
        <v/>
      </c>
      <c r="O84" s="29" t="str">
        <f t="shared" si="94"/>
        <v/>
      </c>
      <c r="P84" s="33" t="str">
        <f t="shared" si="95"/>
        <v/>
      </c>
      <c r="Q84" s="27"/>
      <c r="T84" t="s">
        <v>26</v>
      </c>
      <c r="V84">
        <f>COUNTIFS(F3:F1048576,"S",G3:G1048576,"Y")</f>
        <v>31</v>
      </c>
      <c r="AG84" s="3">
        <f t="shared" si="96"/>
        <v>0</v>
      </c>
    </row>
    <row r="85" spans="1:33" x14ac:dyDescent="0.45">
      <c r="A85" s="28"/>
      <c r="B85" s="27"/>
      <c r="C85" s="27"/>
      <c r="D85" s="27"/>
      <c r="E85" s="29" t="str">
        <f t="shared" si="103"/>
        <v/>
      </c>
      <c r="F85" s="27"/>
      <c r="G85" s="29"/>
      <c r="H85" s="29"/>
      <c r="I85" s="29"/>
      <c r="J85" s="26"/>
      <c r="K85" s="29"/>
      <c r="L85" s="29" t="str">
        <f t="shared" si="91"/>
        <v/>
      </c>
      <c r="M85" s="29" t="str">
        <f t="shared" si="92"/>
        <v/>
      </c>
      <c r="N85" s="29" t="str">
        <f t="shared" si="93"/>
        <v/>
      </c>
      <c r="O85" s="29" t="str">
        <f t="shared" si="94"/>
        <v/>
      </c>
      <c r="P85" s="33" t="str">
        <f t="shared" si="95"/>
        <v/>
      </c>
      <c r="Q85" s="27"/>
      <c r="AG85" s="3">
        <f t="shared" si="96"/>
        <v>0</v>
      </c>
    </row>
    <row r="86" spans="1:33" x14ac:dyDescent="0.45">
      <c r="A86" s="28"/>
      <c r="B86" s="27"/>
      <c r="C86" s="27"/>
      <c r="D86" s="27"/>
      <c r="E86" s="29" t="str">
        <f t="shared" si="103"/>
        <v/>
      </c>
      <c r="F86" s="27"/>
      <c r="G86" s="29"/>
      <c r="H86" s="29"/>
      <c r="I86" s="29"/>
      <c r="J86" s="26"/>
      <c r="K86" s="29"/>
      <c r="L86" s="29" t="str">
        <f t="shared" si="91"/>
        <v/>
      </c>
      <c r="M86" s="29" t="str">
        <f t="shared" si="92"/>
        <v/>
      </c>
      <c r="N86" s="29" t="str">
        <f t="shared" si="93"/>
        <v/>
      </c>
      <c r="O86" s="29" t="str">
        <f t="shared" si="94"/>
        <v/>
      </c>
      <c r="P86" s="33" t="str">
        <f t="shared" si="95"/>
        <v/>
      </c>
      <c r="Q86" s="27"/>
      <c r="AG86" s="3">
        <f t="shared" si="96"/>
        <v>0</v>
      </c>
    </row>
    <row r="87" spans="1:33" x14ac:dyDescent="0.45">
      <c r="A87" s="28"/>
      <c r="B87" s="27"/>
      <c r="C87" s="27"/>
      <c r="D87" s="27"/>
      <c r="E87" s="29" t="str">
        <f t="shared" si="103"/>
        <v/>
      </c>
      <c r="F87" s="27"/>
      <c r="G87" s="29"/>
      <c r="H87" s="29"/>
      <c r="I87" s="29"/>
      <c r="J87" s="26"/>
      <c r="K87" s="29"/>
      <c r="L87" s="29" t="str">
        <f t="shared" si="91"/>
        <v/>
      </c>
      <c r="M87" s="29" t="str">
        <f t="shared" si="92"/>
        <v/>
      </c>
      <c r="N87" s="29" t="str">
        <f t="shared" si="93"/>
        <v/>
      </c>
      <c r="O87" s="29" t="str">
        <f t="shared" si="94"/>
        <v/>
      </c>
      <c r="P87" s="33" t="str">
        <f t="shared" si="95"/>
        <v/>
      </c>
      <c r="Q87" s="27"/>
      <c r="AG87" s="3">
        <f t="shared" si="96"/>
        <v>0</v>
      </c>
    </row>
    <row r="88" spans="1:33" x14ac:dyDescent="0.45">
      <c r="A88" s="28"/>
      <c r="B88" s="27"/>
      <c r="C88" s="27"/>
      <c r="D88" s="27"/>
      <c r="E88" s="29" t="str">
        <f t="shared" si="103"/>
        <v/>
      </c>
      <c r="F88" s="27"/>
      <c r="G88" s="29"/>
      <c r="H88" s="29"/>
      <c r="I88" s="29"/>
      <c r="J88" s="26"/>
      <c r="K88" s="29"/>
      <c r="L88" s="29" t="str">
        <f t="shared" si="91"/>
        <v/>
      </c>
      <c r="M88" s="29" t="str">
        <f t="shared" si="92"/>
        <v/>
      </c>
      <c r="N88" s="29" t="str">
        <f t="shared" si="93"/>
        <v/>
      </c>
      <c r="O88" s="29" t="str">
        <f t="shared" si="94"/>
        <v/>
      </c>
      <c r="P88" s="33" t="str">
        <f t="shared" si="95"/>
        <v/>
      </c>
      <c r="Q88" s="27"/>
      <c r="AG88" s="3">
        <f t="shared" si="96"/>
        <v>0</v>
      </c>
    </row>
    <row r="89" spans="1:33" x14ac:dyDescent="0.45">
      <c r="A89" s="28"/>
      <c r="B89" s="27"/>
      <c r="C89" s="27"/>
      <c r="D89" s="27"/>
      <c r="E89" s="29" t="str">
        <f t="shared" si="103"/>
        <v/>
      </c>
      <c r="F89" s="27"/>
      <c r="G89" s="29"/>
      <c r="H89" s="29"/>
      <c r="I89" s="29"/>
      <c r="J89" s="26"/>
      <c r="K89" s="29"/>
      <c r="L89" s="29" t="str">
        <f t="shared" si="91"/>
        <v/>
      </c>
      <c r="M89" s="29" t="str">
        <f t="shared" si="92"/>
        <v/>
      </c>
      <c r="N89" s="29" t="str">
        <f t="shared" si="93"/>
        <v/>
      </c>
      <c r="O89" s="29" t="str">
        <f t="shared" si="94"/>
        <v/>
      </c>
      <c r="P89" s="33" t="str">
        <f t="shared" si="95"/>
        <v/>
      </c>
      <c r="Q89" s="27"/>
      <c r="AG89" s="3">
        <f t="shared" si="96"/>
        <v>0</v>
      </c>
    </row>
    <row r="90" spans="1:33" x14ac:dyDescent="0.45">
      <c r="A90" s="28"/>
      <c r="B90" s="27"/>
      <c r="C90" s="27"/>
      <c r="D90" s="27"/>
      <c r="E90" s="29" t="str">
        <f t="shared" si="103"/>
        <v/>
      </c>
      <c r="F90" s="27"/>
      <c r="G90" s="29"/>
      <c r="H90" s="29"/>
      <c r="I90" s="29"/>
      <c r="J90" s="26"/>
      <c r="K90" s="29"/>
      <c r="L90" s="29" t="str">
        <f t="shared" si="91"/>
        <v/>
      </c>
      <c r="M90" s="29" t="str">
        <f t="shared" si="92"/>
        <v/>
      </c>
      <c r="N90" s="29" t="str">
        <f t="shared" si="93"/>
        <v/>
      </c>
      <c r="O90" s="29" t="str">
        <f t="shared" si="94"/>
        <v/>
      </c>
      <c r="P90" s="33" t="str">
        <f t="shared" si="95"/>
        <v/>
      </c>
      <c r="Q90" s="27"/>
      <c r="AG90" s="3">
        <f t="shared" si="96"/>
        <v>0</v>
      </c>
    </row>
    <row r="91" spans="1:33" x14ac:dyDescent="0.45">
      <c r="A91" s="28"/>
      <c r="B91" s="27"/>
      <c r="C91" s="27"/>
      <c r="D91" s="27"/>
      <c r="E91" s="29" t="str">
        <f t="shared" si="103"/>
        <v/>
      </c>
      <c r="F91" s="27"/>
      <c r="G91" s="29"/>
      <c r="H91" s="29"/>
      <c r="I91" s="29"/>
      <c r="J91" s="26"/>
      <c r="K91" s="27"/>
      <c r="L91" s="29" t="str">
        <f t="shared" si="91"/>
        <v/>
      </c>
      <c r="M91" s="29" t="str">
        <f t="shared" si="92"/>
        <v/>
      </c>
      <c r="N91" s="29" t="str">
        <f t="shared" si="93"/>
        <v/>
      </c>
      <c r="O91" s="29" t="str">
        <f t="shared" si="94"/>
        <v/>
      </c>
      <c r="P91" s="33" t="str">
        <f t="shared" si="95"/>
        <v/>
      </c>
      <c r="Q91" s="27"/>
      <c r="AG91" s="3">
        <f t="shared" si="96"/>
        <v>0</v>
      </c>
    </row>
    <row r="92" spans="1:33" x14ac:dyDescent="0.45">
      <c r="A92" s="28"/>
      <c r="B92" s="27"/>
      <c r="C92" s="27"/>
      <c r="D92" s="27"/>
      <c r="E92" s="29" t="str">
        <f t="shared" si="103"/>
        <v/>
      </c>
      <c r="F92" s="27"/>
      <c r="G92" s="29"/>
      <c r="H92" s="29"/>
      <c r="I92" s="29"/>
      <c r="J92" s="26"/>
      <c r="K92" s="27"/>
      <c r="L92" s="29" t="str">
        <f t="shared" si="91"/>
        <v/>
      </c>
      <c r="M92" s="29" t="str">
        <f t="shared" si="92"/>
        <v/>
      </c>
      <c r="N92" s="29" t="str">
        <f t="shared" si="93"/>
        <v/>
      </c>
      <c r="O92" s="29" t="str">
        <f t="shared" si="94"/>
        <v/>
      </c>
      <c r="P92" s="33" t="str">
        <f t="shared" si="95"/>
        <v/>
      </c>
      <c r="Q92" s="27"/>
      <c r="AG92" s="3">
        <f t="shared" si="96"/>
        <v>0</v>
      </c>
    </row>
    <row r="93" spans="1:33" x14ac:dyDescent="0.45">
      <c r="A93" s="28"/>
      <c r="B93" s="27"/>
      <c r="C93" s="27"/>
      <c r="D93" s="27"/>
      <c r="E93" s="29" t="str">
        <f t="shared" si="103"/>
        <v/>
      </c>
      <c r="F93" s="27"/>
      <c r="G93" s="29"/>
      <c r="H93" s="29"/>
      <c r="I93" s="29"/>
      <c r="J93" s="26"/>
      <c r="K93" s="27"/>
      <c r="L93" s="29" t="str">
        <f t="shared" si="91"/>
        <v/>
      </c>
      <c r="M93" s="29" t="str">
        <f t="shared" si="92"/>
        <v/>
      </c>
      <c r="N93" s="29" t="str">
        <f t="shared" si="93"/>
        <v/>
      </c>
      <c r="O93" s="29" t="str">
        <f t="shared" si="94"/>
        <v/>
      </c>
      <c r="P93" s="33" t="str">
        <f t="shared" si="95"/>
        <v/>
      </c>
      <c r="Q93" s="33"/>
      <c r="AG93" s="3">
        <f t="shared" ref="AG93:AG100" si="110">IF(F93="L",(K93-H93),(H93-K93))</f>
        <v>0</v>
      </c>
    </row>
    <row r="94" spans="1:33" x14ac:dyDescent="0.45">
      <c r="A94" s="28"/>
      <c r="B94" s="27"/>
      <c r="C94" s="27"/>
      <c r="D94" s="27"/>
      <c r="E94" s="29" t="str">
        <f t="shared" si="103"/>
        <v/>
      </c>
      <c r="F94" s="27"/>
      <c r="G94" s="29"/>
      <c r="H94" s="29"/>
      <c r="I94" s="29"/>
      <c r="J94" s="26"/>
      <c r="K94" s="27"/>
      <c r="L94" s="29" t="str">
        <f t="shared" si="91"/>
        <v/>
      </c>
      <c r="M94" s="29" t="str">
        <f t="shared" si="92"/>
        <v/>
      </c>
      <c r="N94" s="29" t="str">
        <f t="shared" si="93"/>
        <v/>
      </c>
      <c r="O94" s="29" t="str">
        <f t="shared" si="94"/>
        <v/>
      </c>
      <c r="P94" s="33" t="str">
        <f t="shared" si="95"/>
        <v/>
      </c>
      <c r="Q94" s="27"/>
      <c r="AG94" s="3">
        <f t="shared" si="110"/>
        <v>0</v>
      </c>
    </row>
    <row r="95" spans="1:33" x14ac:dyDescent="0.45">
      <c r="A95" s="28"/>
      <c r="B95" s="27"/>
      <c r="C95" s="27"/>
      <c r="D95" s="27"/>
      <c r="E95" s="29" t="str">
        <f t="shared" si="103"/>
        <v/>
      </c>
      <c r="F95" s="27"/>
      <c r="G95" s="29"/>
      <c r="H95" s="29"/>
      <c r="I95" s="29"/>
      <c r="J95" s="26"/>
      <c r="K95" s="27"/>
      <c r="L95" s="29" t="str">
        <f t="shared" si="91"/>
        <v/>
      </c>
      <c r="M95" s="29" t="str">
        <f t="shared" si="92"/>
        <v/>
      </c>
      <c r="N95" s="29" t="str">
        <f t="shared" si="93"/>
        <v/>
      </c>
      <c r="O95" s="29" t="str">
        <f t="shared" si="94"/>
        <v/>
      </c>
      <c r="P95" s="33" t="str">
        <f t="shared" si="95"/>
        <v/>
      </c>
      <c r="Q95" s="27"/>
      <c r="AG95" s="3">
        <f t="shared" si="110"/>
        <v>0</v>
      </c>
    </row>
    <row r="96" spans="1:33" x14ac:dyDescent="0.45">
      <c r="A96" s="28"/>
      <c r="B96" s="27"/>
      <c r="C96" s="27"/>
      <c r="D96" s="27"/>
      <c r="E96" s="29" t="str">
        <f t="shared" si="103"/>
        <v/>
      </c>
      <c r="F96" s="27"/>
      <c r="G96" s="29"/>
      <c r="H96" s="29"/>
      <c r="I96" s="29"/>
      <c r="J96" s="26"/>
      <c r="K96" s="29"/>
      <c r="L96" s="29" t="str">
        <f t="shared" si="91"/>
        <v/>
      </c>
      <c r="M96" s="29" t="str">
        <f t="shared" si="92"/>
        <v/>
      </c>
      <c r="N96" s="29" t="str">
        <f t="shared" si="93"/>
        <v/>
      </c>
      <c r="O96" s="29" t="str">
        <f t="shared" si="94"/>
        <v/>
      </c>
      <c r="P96" s="33" t="str">
        <f t="shared" si="95"/>
        <v/>
      </c>
      <c r="Q96" s="27"/>
      <c r="AG96" s="3">
        <f t="shared" si="110"/>
        <v>0</v>
      </c>
    </row>
    <row r="97" spans="1:33" x14ac:dyDescent="0.45">
      <c r="A97" s="28"/>
      <c r="B97" s="27"/>
      <c r="C97" s="27"/>
      <c r="D97" s="27"/>
      <c r="E97" s="29" t="str">
        <f t="shared" si="103"/>
        <v/>
      </c>
      <c r="F97" s="27"/>
      <c r="G97" s="29"/>
      <c r="H97" s="29"/>
      <c r="I97" s="29"/>
      <c r="J97" s="26"/>
      <c r="K97" s="27"/>
      <c r="L97" s="29" t="str">
        <f t="shared" si="91"/>
        <v/>
      </c>
      <c r="M97" s="29" t="str">
        <f t="shared" si="92"/>
        <v/>
      </c>
      <c r="N97" s="29" t="str">
        <f t="shared" si="93"/>
        <v/>
      </c>
      <c r="O97" s="29" t="str">
        <f t="shared" si="94"/>
        <v/>
      </c>
      <c r="P97" s="33" t="str">
        <f t="shared" si="95"/>
        <v/>
      </c>
      <c r="Q97" s="27"/>
      <c r="AG97" s="3">
        <f t="shared" si="110"/>
        <v>0</v>
      </c>
    </row>
    <row r="98" spans="1:33" x14ac:dyDescent="0.45">
      <c r="A98" s="28"/>
      <c r="B98" s="27"/>
      <c r="C98" s="27"/>
      <c r="D98" s="27"/>
      <c r="E98" s="29" t="str">
        <f t="shared" si="103"/>
        <v/>
      </c>
      <c r="F98" s="27"/>
      <c r="G98" s="29"/>
      <c r="H98" s="29"/>
      <c r="I98" s="29"/>
      <c r="J98" s="26"/>
      <c r="K98" s="27"/>
      <c r="L98" s="29" t="str">
        <f t="shared" si="91"/>
        <v/>
      </c>
      <c r="M98" s="29" t="str">
        <f t="shared" si="92"/>
        <v/>
      </c>
      <c r="N98" s="29" t="str">
        <f t="shared" si="93"/>
        <v/>
      </c>
      <c r="O98" s="29" t="str">
        <f t="shared" si="94"/>
        <v/>
      </c>
      <c r="P98" s="33" t="str">
        <f t="shared" si="95"/>
        <v/>
      </c>
      <c r="Q98" s="27"/>
      <c r="T98" s="66" t="s">
        <v>27</v>
      </c>
      <c r="U98" s="66"/>
      <c r="V98" s="66"/>
      <c r="AG98" s="3">
        <f t="shared" si="110"/>
        <v>0</v>
      </c>
    </row>
    <row r="99" spans="1:33" x14ac:dyDescent="0.45">
      <c r="A99" s="28"/>
      <c r="B99" s="27"/>
      <c r="C99" s="27"/>
      <c r="D99" s="27"/>
      <c r="E99" s="29" t="str">
        <f t="shared" si="103"/>
        <v/>
      </c>
      <c r="F99" s="27"/>
      <c r="G99" s="29"/>
      <c r="H99" s="29"/>
      <c r="I99" s="29"/>
      <c r="J99" s="26"/>
      <c r="K99" s="29"/>
      <c r="L99" s="29" t="str">
        <f t="shared" si="91"/>
        <v/>
      </c>
      <c r="M99" s="29" t="str">
        <f t="shared" si="92"/>
        <v/>
      </c>
      <c r="N99" s="29" t="str">
        <f t="shared" si="93"/>
        <v/>
      </c>
      <c r="O99" s="29" t="str">
        <f t="shared" si="94"/>
        <v/>
      </c>
      <c r="P99" s="33" t="str">
        <f t="shared" si="95"/>
        <v/>
      </c>
      <c r="Q99" s="27"/>
      <c r="T99" t="s">
        <v>25</v>
      </c>
      <c r="V99">
        <f>SUMIFS(E3:E1048576,F3:F1048576,"L",G3:G1048576,"Y")</f>
        <v>3.1199999999999903</v>
      </c>
      <c r="AG99" s="3">
        <f t="shared" si="110"/>
        <v>0</v>
      </c>
    </row>
    <row r="100" spans="1:33" x14ac:dyDescent="0.45">
      <c r="A100" s="28"/>
      <c r="B100" s="27"/>
      <c r="C100" s="27"/>
      <c r="D100" s="27"/>
      <c r="E100" s="29" t="str">
        <f t="shared" si="103"/>
        <v/>
      </c>
      <c r="F100" s="27"/>
      <c r="G100" s="29"/>
      <c r="H100" s="29"/>
      <c r="I100" s="29"/>
      <c r="J100" s="26"/>
      <c r="K100" s="29"/>
      <c r="L100" s="29" t="str">
        <f t="shared" si="91"/>
        <v/>
      </c>
      <c r="M100" s="29" t="str">
        <f t="shared" si="92"/>
        <v/>
      </c>
      <c r="N100" s="29" t="str">
        <f t="shared" si="93"/>
        <v/>
      </c>
      <c r="O100" s="29" t="str">
        <f t="shared" si="94"/>
        <v/>
      </c>
      <c r="P100" s="33" t="str">
        <f t="shared" si="95"/>
        <v/>
      </c>
      <c r="Q100" s="27"/>
      <c r="T100" t="s">
        <v>26</v>
      </c>
      <c r="V100">
        <f>SUMIFS(E3:E1048576,F3:F1048576,"S",G3:G1048576,"Y")</f>
        <v>-0.75999999999996248</v>
      </c>
      <c r="AG100" s="3">
        <f t="shared" si="110"/>
        <v>0</v>
      </c>
    </row>
    <row r="101" spans="1:33" x14ac:dyDescent="0.45">
      <c r="A101" s="28"/>
      <c r="B101" s="27"/>
      <c r="C101" s="27"/>
      <c r="D101" s="27"/>
      <c r="E101" s="29" t="str">
        <f t="shared" si="103"/>
        <v/>
      </c>
      <c r="F101" s="27"/>
      <c r="G101" s="29"/>
      <c r="H101" s="29"/>
      <c r="I101" s="29"/>
      <c r="J101" s="26"/>
      <c r="K101" s="27"/>
      <c r="L101" s="29" t="str">
        <f t="shared" si="91"/>
        <v/>
      </c>
      <c r="M101" s="29" t="str">
        <f t="shared" si="92"/>
        <v/>
      </c>
      <c r="N101" s="29" t="str">
        <f t="shared" si="93"/>
        <v/>
      </c>
      <c r="O101" s="29" t="str">
        <f t="shared" si="94"/>
        <v/>
      </c>
      <c r="P101" s="33" t="str">
        <f t="shared" si="95"/>
        <v/>
      </c>
      <c r="Q101" s="27"/>
    </row>
    <row r="102" spans="1:33" x14ac:dyDescent="0.45">
      <c r="A102" s="28"/>
      <c r="B102" s="27"/>
      <c r="C102" s="27"/>
      <c r="D102" s="27"/>
      <c r="E102" s="29" t="str">
        <f t="shared" si="103"/>
        <v/>
      </c>
      <c r="F102" s="27"/>
      <c r="G102" s="29"/>
      <c r="H102" s="29"/>
      <c r="I102" s="29"/>
      <c r="J102" s="26"/>
      <c r="K102" s="29"/>
      <c r="L102" s="29" t="str">
        <f t="shared" si="91"/>
        <v/>
      </c>
      <c r="M102" s="29" t="str">
        <f t="shared" si="92"/>
        <v/>
      </c>
      <c r="N102" s="29" t="str">
        <f t="shared" si="93"/>
        <v/>
      </c>
      <c r="O102" s="29" t="str">
        <f t="shared" si="94"/>
        <v/>
      </c>
      <c r="P102" s="33" t="str">
        <f t="shared" si="95"/>
        <v/>
      </c>
      <c r="Q102" s="27"/>
    </row>
    <row r="103" spans="1:33" x14ac:dyDescent="0.45">
      <c r="A103" s="28"/>
      <c r="B103" s="27"/>
      <c r="C103" s="27"/>
      <c r="D103" s="27"/>
      <c r="E103" s="29" t="str">
        <f t="shared" si="103"/>
        <v/>
      </c>
      <c r="F103" s="27"/>
      <c r="G103" s="29"/>
      <c r="H103" s="29"/>
      <c r="I103" s="29"/>
      <c r="J103" s="10"/>
      <c r="K103" s="27"/>
      <c r="L103" s="29" t="str">
        <f t="shared" si="91"/>
        <v/>
      </c>
      <c r="M103" s="29" t="str">
        <f t="shared" si="92"/>
        <v/>
      </c>
      <c r="N103" s="29" t="str">
        <f t="shared" si="93"/>
        <v/>
      </c>
      <c r="O103" s="29" t="str">
        <f t="shared" si="94"/>
        <v/>
      </c>
      <c r="P103" s="33" t="str">
        <f t="shared" si="95"/>
        <v/>
      </c>
      <c r="Q103" s="27"/>
    </row>
    <row r="104" spans="1:33" x14ac:dyDescent="0.45">
      <c r="A104" s="28"/>
      <c r="B104" s="27"/>
      <c r="C104" s="27"/>
      <c r="D104" s="27"/>
      <c r="E104" s="29" t="str">
        <f t="shared" si="103"/>
        <v/>
      </c>
      <c r="F104" s="27"/>
      <c r="G104" s="29"/>
      <c r="H104" s="29"/>
      <c r="I104" s="29"/>
      <c r="J104" s="10"/>
      <c r="K104" s="27"/>
      <c r="L104" s="29" t="str">
        <f t="shared" si="91"/>
        <v/>
      </c>
      <c r="M104" s="29" t="str">
        <f t="shared" si="92"/>
        <v/>
      </c>
      <c r="N104" s="29" t="str">
        <f t="shared" si="93"/>
        <v/>
      </c>
      <c r="O104" s="29" t="str">
        <f t="shared" si="94"/>
        <v/>
      </c>
      <c r="P104" s="33" t="str">
        <f t="shared" si="95"/>
        <v/>
      </c>
      <c r="Q104" s="27"/>
    </row>
    <row r="105" spans="1:33" x14ac:dyDescent="0.45">
      <c r="A105" s="28"/>
      <c r="B105" s="27"/>
      <c r="C105" s="27"/>
      <c r="D105" s="27"/>
      <c r="E105" s="29" t="str">
        <f t="shared" si="103"/>
        <v/>
      </c>
      <c r="F105" s="27"/>
      <c r="G105" s="29"/>
      <c r="H105" s="29"/>
      <c r="I105" s="29"/>
      <c r="J105" s="10"/>
      <c r="K105" s="29"/>
      <c r="L105" s="29" t="str">
        <f t="shared" si="91"/>
        <v/>
      </c>
      <c r="M105" s="29" t="str">
        <f t="shared" si="92"/>
        <v/>
      </c>
      <c r="N105" s="29" t="str">
        <f t="shared" si="93"/>
        <v/>
      </c>
      <c r="O105" s="29" t="str">
        <f t="shared" si="94"/>
        <v/>
      </c>
      <c r="P105" s="33" t="str">
        <f t="shared" si="95"/>
        <v/>
      </c>
      <c r="Q105" s="27"/>
    </row>
    <row r="106" spans="1:33" x14ac:dyDescent="0.45">
      <c r="A106" s="28"/>
      <c r="B106" s="27"/>
      <c r="C106" s="27"/>
      <c r="D106" s="27"/>
      <c r="E106" s="29" t="str">
        <f t="shared" si="103"/>
        <v/>
      </c>
      <c r="F106" s="27"/>
      <c r="G106" s="29"/>
      <c r="H106" s="29"/>
      <c r="I106" s="29"/>
      <c r="J106" s="10"/>
      <c r="K106" s="29"/>
      <c r="L106" s="29" t="str">
        <f t="shared" si="91"/>
        <v/>
      </c>
      <c r="M106" s="29" t="str">
        <f t="shared" si="92"/>
        <v/>
      </c>
      <c r="N106" s="29" t="str">
        <f t="shared" si="93"/>
        <v/>
      </c>
      <c r="O106" s="29" t="str">
        <f t="shared" si="94"/>
        <v/>
      </c>
      <c r="P106" s="33" t="str">
        <f t="shared" si="95"/>
        <v/>
      </c>
      <c r="Q106" s="27"/>
    </row>
    <row r="107" spans="1:33" x14ac:dyDescent="0.45">
      <c r="A107" s="28"/>
      <c r="B107" s="27"/>
      <c r="C107" s="27"/>
      <c r="D107" s="27"/>
      <c r="E107" s="29" t="str">
        <f t="shared" si="103"/>
        <v/>
      </c>
      <c r="F107" s="27"/>
      <c r="G107" s="29"/>
      <c r="H107" s="29"/>
      <c r="I107" s="29"/>
      <c r="J107" s="10"/>
      <c r="K107" s="27"/>
      <c r="L107" s="29" t="str">
        <f t="shared" si="91"/>
        <v/>
      </c>
      <c r="M107" s="29" t="str">
        <f t="shared" si="92"/>
        <v/>
      </c>
      <c r="N107" s="29" t="str">
        <f t="shared" si="93"/>
        <v/>
      </c>
      <c r="O107" s="29" t="str">
        <f t="shared" si="94"/>
        <v/>
      </c>
      <c r="P107" s="33" t="str">
        <f t="shared" si="95"/>
        <v/>
      </c>
      <c r="Q107" s="27"/>
    </row>
    <row r="108" spans="1:33" x14ac:dyDescent="0.45">
      <c r="A108" s="28"/>
      <c r="B108" s="27"/>
      <c r="C108" s="27"/>
      <c r="D108" s="27"/>
      <c r="E108" s="29" t="str">
        <f t="shared" si="103"/>
        <v/>
      </c>
      <c r="F108" s="27"/>
      <c r="G108" s="29"/>
      <c r="H108" s="29"/>
      <c r="I108" s="29"/>
      <c r="J108" s="10"/>
      <c r="K108" s="29"/>
      <c r="L108" s="29" t="str">
        <f t="shared" si="91"/>
        <v/>
      </c>
      <c r="M108" s="29" t="str">
        <f t="shared" si="92"/>
        <v/>
      </c>
      <c r="N108" s="29" t="str">
        <f t="shared" si="93"/>
        <v/>
      </c>
      <c r="O108" s="29" t="str">
        <f t="shared" si="94"/>
        <v/>
      </c>
      <c r="P108" s="33" t="str">
        <f t="shared" si="95"/>
        <v/>
      </c>
      <c r="Q108" s="27"/>
    </row>
    <row r="109" spans="1:33" x14ac:dyDescent="0.45">
      <c r="A109" s="28"/>
      <c r="B109" s="27"/>
      <c r="C109" s="27"/>
      <c r="D109" s="27"/>
      <c r="E109" s="29" t="str">
        <f t="shared" si="103"/>
        <v/>
      </c>
      <c r="F109" s="27"/>
      <c r="G109" s="29"/>
      <c r="H109" s="29"/>
      <c r="I109" s="29"/>
      <c r="J109" s="10"/>
      <c r="K109" s="29"/>
      <c r="L109" s="29" t="str">
        <f t="shared" si="91"/>
        <v/>
      </c>
      <c r="M109" s="29" t="str">
        <f t="shared" si="92"/>
        <v/>
      </c>
      <c r="N109" s="29" t="str">
        <f t="shared" si="93"/>
        <v/>
      </c>
      <c r="O109" s="29" t="str">
        <f t="shared" si="94"/>
        <v/>
      </c>
      <c r="P109" s="33" t="str">
        <f t="shared" si="95"/>
        <v/>
      </c>
      <c r="Q109" s="27"/>
    </row>
    <row r="110" spans="1:33" x14ac:dyDescent="0.45">
      <c r="A110" s="27"/>
      <c r="B110" s="27"/>
      <c r="C110" s="27"/>
      <c r="D110" s="27"/>
      <c r="E110" s="29" t="str">
        <f t="shared" si="103"/>
        <v/>
      </c>
      <c r="F110" s="27"/>
      <c r="G110" s="29"/>
      <c r="H110" s="27"/>
      <c r="I110" s="27"/>
      <c r="J110" s="10"/>
      <c r="K110" s="27"/>
      <c r="L110" s="29" t="str">
        <f t="shared" si="91"/>
        <v/>
      </c>
      <c r="M110" s="29" t="str">
        <f t="shared" si="92"/>
        <v/>
      </c>
      <c r="N110" s="29" t="str">
        <f t="shared" si="93"/>
        <v/>
      </c>
      <c r="O110" s="29" t="str">
        <f t="shared" si="94"/>
        <v/>
      </c>
      <c r="P110" s="33" t="str">
        <f t="shared" si="95"/>
        <v/>
      </c>
      <c r="Q110" s="27"/>
    </row>
    <row r="111" spans="1:33" x14ac:dyDescent="0.45">
      <c r="A111" s="27"/>
      <c r="B111" s="27"/>
      <c r="C111" s="27"/>
      <c r="D111" s="27"/>
      <c r="E111" s="29" t="str">
        <f t="shared" si="103"/>
        <v/>
      </c>
      <c r="F111" s="27"/>
      <c r="G111" s="29"/>
      <c r="H111" s="27"/>
      <c r="I111" s="27"/>
      <c r="J111" s="10"/>
      <c r="K111" s="27"/>
      <c r="L111" s="29" t="str">
        <f t="shared" si="91"/>
        <v/>
      </c>
      <c r="M111" s="29" t="str">
        <f t="shared" si="92"/>
        <v/>
      </c>
      <c r="N111" s="29" t="str">
        <f t="shared" si="93"/>
        <v/>
      </c>
      <c r="O111" s="29" t="str">
        <f t="shared" si="94"/>
        <v/>
      </c>
      <c r="P111" s="33" t="str">
        <f t="shared" si="95"/>
        <v/>
      </c>
      <c r="Q111" s="27"/>
    </row>
    <row r="112" spans="1:33" x14ac:dyDescent="0.45">
      <c r="A112" s="27"/>
      <c r="B112" s="27"/>
      <c r="C112" s="27"/>
      <c r="D112" s="27"/>
      <c r="E112" s="29" t="str">
        <f t="shared" si="103"/>
        <v/>
      </c>
      <c r="F112" s="27"/>
      <c r="G112" s="29"/>
      <c r="H112" s="27"/>
      <c r="I112" s="27"/>
      <c r="J112" s="10"/>
      <c r="K112" s="27"/>
      <c r="L112" s="29" t="str">
        <f t="shared" si="91"/>
        <v/>
      </c>
      <c r="M112" s="29" t="str">
        <f t="shared" si="92"/>
        <v/>
      </c>
      <c r="N112" s="29" t="str">
        <f t="shared" si="93"/>
        <v/>
      </c>
      <c r="O112" s="29" t="str">
        <f t="shared" si="94"/>
        <v/>
      </c>
      <c r="P112" s="33" t="str">
        <f t="shared" si="95"/>
        <v/>
      </c>
      <c r="Q112" s="27"/>
    </row>
    <row r="113" spans="1:17" x14ac:dyDescent="0.45">
      <c r="A113" s="27"/>
      <c r="B113" s="27"/>
      <c r="C113" s="27"/>
      <c r="D113" s="27"/>
      <c r="E113" s="29" t="str">
        <f t="shared" si="103"/>
        <v/>
      </c>
      <c r="F113" s="27"/>
      <c r="G113" s="29"/>
      <c r="H113" s="27"/>
      <c r="I113" s="27"/>
      <c r="J113" s="10"/>
      <c r="K113" s="27"/>
      <c r="L113" s="29" t="str">
        <f t="shared" si="91"/>
        <v/>
      </c>
      <c r="M113" s="29" t="str">
        <f t="shared" si="92"/>
        <v/>
      </c>
      <c r="N113" s="29" t="str">
        <f t="shared" si="93"/>
        <v/>
      </c>
      <c r="O113" s="29" t="str">
        <f t="shared" si="94"/>
        <v/>
      </c>
      <c r="P113" s="33" t="str">
        <f t="shared" si="95"/>
        <v/>
      </c>
      <c r="Q113" s="27"/>
    </row>
    <row r="114" spans="1:17" x14ac:dyDescent="0.45">
      <c r="A114" s="27"/>
      <c r="B114" s="27"/>
      <c r="C114" s="27"/>
      <c r="D114" s="27"/>
      <c r="E114" s="29" t="str">
        <f t="shared" si="103"/>
        <v/>
      </c>
      <c r="F114" s="27"/>
      <c r="G114" s="29"/>
      <c r="H114" s="27"/>
      <c r="I114" s="27"/>
      <c r="J114" s="10"/>
      <c r="K114" s="27"/>
      <c r="L114" s="29" t="str">
        <f t="shared" si="91"/>
        <v/>
      </c>
      <c r="M114" s="29" t="str">
        <f t="shared" si="92"/>
        <v/>
      </c>
      <c r="N114" s="29" t="str">
        <f t="shared" si="93"/>
        <v/>
      </c>
      <c r="O114" s="29" t="str">
        <f t="shared" si="94"/>
        <v/>
      </c>
      <c r="P114" s="33" t="str">
        <f t="shared" si="95"/>
        <v/>
      </c>
      <c r="Q114" s="27"/>
    </row>
    <row r="115" spans="1:17" x14ac:dyDescent="0.45">
      <c r="A115" s="27"/>
      <c r="B115" s="27"/>
      <c r="C115" s="27"/>
      <c r="D115" s="27"/>
      <c r="E115" s="29" t="str">
        <f t="shared" si="103"/>
        <v/>
      </c>
      <c r="F115" s="27"/>
      <c r="G115" s="29"/>
      <c r="H115" s="27"/>
      <c r="I115" s="27"/>
      <c r="J115" s="10"/>
      <c r="K115" s="27"/>
      <c r="L115" s="29" t="str">
        <f t="shared" si="91"/>
        <v/>
      </c>
      <c r="M115" s="29" t="str">
        <f t="shared" si="92"/>
        <v/>
      </c>
      <c r="N115" s="29" t="str">
        <f t="shared" si="93"/>
        <v/>
      </c>
      <c r="O115" s="29" t="str">
        <f t="shared" si="94"/>
        <v/>
      </c>
      <c r="P115" s="33" t="str">
        <f t="shared" si="95"/>
        <v/>
      </c>
      <c r="Q115" s="27"/>
    </row>
    <row r="116" spans="1:17" x14ac:dyDescent="0.45">
      <c r="A116" s="27"/>
      <c r="B116" s="27"/>
      <c r="C116" s="27"/>
      <c r="D116" s="27"/>
      <c r="E116" s="29" t="str">
        <f t="shared" si="103"/>
        <v/>
      </c>
      <c r="F116" s="27"/>
      <c r="G116" s="29"/>
      <c r="H116" s="27"/>
      <c r="I116" s="27"/>
      <c r="J116" s="10"/>
      <c r="K116" s="27"/>
      <c r="L116" s="29" t="str">
        <f t="shared" si="91"/>
        <v/>
      </c>
      <c r="M116" s="29" t="str">
        <f t="shared" si="92"/>
        <v/>
      </c>
      <c r="N116" s="29" t="str">
        <f t="shared" si="93"/>
        <v/>
      </c>
      <c r="O116" s="29" t="str">
        <f t="shared" si="94"/>
        <v/>
      </c>
      <c r="P116" s="33" t="str">
        <f t="shared" si="95"/>
        <v/>
      </c>
      <c r="Q116" s="27"/>
    </row>
    <row r="117" spans="1:17" x14ac:dyDescent="0.45">
      <c r="A117" s="27"/>
      <c r="B117" s="27"/>
      <c r="C117" s="27"/>
      <c r="D117" s="27"/>
      <c r="E117" s="29" t="str">
        <f t="shared" si="103"/>
        <v/>
      </c>
      <c r="F117" s="27"/>
      <c r="G117" s="29"/>
      <c r="H117" s="27"/>
      <c r="I117" s="27"/>
      <c r="J117" s="10"/>
      <c r="K117" s="27"/>
      <c r="L117" s="29" t="str">
        <f t="shared" si="91"/>
        <v/>
      </c>
      <c r="M117" s="29" t="str">
        <f t="shared" si="92"/>
        <v/>
      </c>
      <c r="N117" s="29" t="str">
        <f t="shared" si="93"/>
        <v/>
      </c>
      <c r="O117" s="29" t="str">
        <f t="shared" si="94"/>
        <v/>
      </c>
      <c r="P117" s="33" t="str">
        <f t="shared" si="95"/>
        <v/>
      </c>
      <c r="Q117" s="27"/>
    </row>
    <row r="118" spans="1:17" x14ac:dyDescent="0.45">
      <c r="A118" s="27"/>
      <c r="B118" s="27"/>
      <c r="C118" s="27"/>
      <c r="D118" s="27"/>
      <c r="E118" s="29" t="str">
        <f t="shared" si="103"/>
        <v/>
      </c>
      <c r="F118" s="27"/>
      <c r="G118" s="29"/>
      <c r="H118" s="27"/>
      <c r="I118" s="27"/>
      <c r="J118" s="10"/>
      <c r="K118" s="27"/>
      <c r="L118" s="29" t="str">
        <f t="shared" si="91"/>
        <v/>
      </c>
      <c r="M118" s="29" t="str">
        <f t="shared" si="92"/>
        <v/>
      </c>
      <c r="N118" s="29" t="str">
        <f t="shared" si="93"/>
        <v/>
      </c>
      <c r="O118" s="29" t="str">
        <f t="shared" si="94"/>
        <v/>
      </c>
      <c r="P118" s="33" t="str">
        <f t="shared" si="95"/>
        <v/>
      </c>
      <c r="Q118" s="27"/>
    </row>
    <row r="119" spans="1:17" x14ac:dyDescent="0.45">
      <c r="A119" s="27"/>
      <c r="B119" s="27"/>
      <c r="C119" s="27"/>
      <c r="D119" s="27"/>
      <c r="E119" s="29" t="str">
        <f t="shared" si="103"/>
        <v/>
      </c>
      <c r="F119" s="27"/>
      <c r="G119" s="29"/>
      <c r="H119" s="27"/>
      <c r="I119" s="27"/>
      <c r="J119" s="10"/>
      <c r="K119" s="27"/>
      <c r="L119" s="29" t="str">
        <f t="shared" si="91"/>
        <v/>
      </c>
      <c r="M119" s="29" t="str">
        <f t="shared" si="92"/>
        <v/>
      </c>
      <c r="N119" s="29" t="str">
        <f t="shared" si="93"/>
        <v/>
      </c>
      <c r="O119" s="29" t="str">
        <f t="shared" si="94"/>
        <v/>
      </c>
      <c r="P119" s="33" t="str">
        <f t="shared" si="95"/>
        <v/>
      </c>
      <c r="Q119" s="27"/>
    </row>
    <row r="120" spans="1:17" x14ac:dyDescent="0.45">
      <c r="A120" s="27"/>
      <c r="B120" s="27"/>
      <c r="C120" s="27"/>
      <c r="D120" s="27"/>
      <c r="E120" s="29" t="str">
        <f t="shared" si="103"/>
        <v/>
      </c>
      <c r="F120" s="27"/>
      <c r="G120" s="29"/>
      <c r="H120" s="27"/>
      <c r="I120" s="27"/>
      <c r="J120" s="10"/>
      <c r="K120" s="27"/>
      <c r="L120" s="29" t="str">
        <f t="shared" si="91"/>
        <v/>
      </c>
      <c r="M120" s="29" t="str">
        <f t="shared" si="92"/>
        <v/>
      </c>
      <c r="N120" s="29" t="str">
        <f t="shared" si="93"/>
        <v/>
      </c>
      <c r="O120" s="29" t="str">
        <f t="shared" si="94"/>
        <v/>
      </c>
      <c r="P120" s="33" t="str">
        <f t="shared" si="95"/>
        <v/>
      </c>
      <c r="Q120" s="27"/>
    </row>
    <row r="121" spans="1:17" x14ac:dyDescent="0.45">
      <c r="A121" s="27"/>
      <c r="B121" s="27"/>
      <c r="C121" s="27"/>
      <c r="D121" s="27"/>
      <c r="E121" s="29" t="str">
        <f t="shared" si="103"/>
        <v/>
      </c>
      <c r="F121" s="27"/>
      <c r="G121" s="29"/>
      <c r="H121" s="27"/>
      <c r="I121" s="27"/>
      <c r="J121" s="10"/>
      <c r="K121" s="27"/>
      <c r="L121" s="29" t="str">
        <f t="shared" si="91"/>
        <v/>
      </c>
      <c r="M121" s="29" t="str">
        <f t="shared" si="92"/>
        <v/>
      </c>
      <c r="N121" s="29" t="str">
        <f t="shared" si="93"/>
        <v/>
      </c>
      <c r="O121" s="29" t="str">
        <f t="shared" si="94"/>
        <v/>
      </c>
      <c r="P121" s="33" t="str">
        <f t="shared" si="95"/>
        <v/>
      </c>
      <c r="Q121" s="27"/>
    </row>
    <row r="122" spans="1:17" x14ac:dyDescent="0.45">
      <c r="A122" s="27"/>
      <c r="B122" s="27"/>
      <c r="C122" s="27"/>
      <c r="D122" s="27"/>
      <c r="E122" s="29" t="str">
        <f t="shared" si="103"/>
        <v/>
      </c>
      <c r="F122" s="27"/>
      <c r="G122" s="29"/>
      <c r="H122" s="27"/>
      <c r="I122" s="27"/>
      <c r="J122" s="10"/>
      <c r="K122" s="27"/>
      <c r="L122" s="29" t="str">
        <f t="shared" si="91"/>
        <v/>
      </c>
      <c r="M122" s="29" t="str">
        <f t="shared" si="92"/>
        <v/>
      </c>
      <c r="N122" s="29" t="str">
        <f t="shared" si="93"/>
        <v/>
      </c>
      <c r="O122" s="29" t="str">
        <f t="shared" si="94"/>
        <v/>
      </c>
      <c r="P122" s="33" t="str">
        <f t="shared" si="95"/>
        <v/>
      </c>
      <c r="Q122" s="27"/>
    </row>
    <row r="123" spans="1:17" x14ac:dyDescent="0.45">
      <c r="A123" s="27"/>
      <c r="B123" s="27"/>
      <c r="C123" s="27"/>
      <c r="D123" s="27"/>
      <c r="E123" s="29" t="str">
        <f t="shared" si="103"/>
        <v/>
      </c>
      <c r="F123" s="27"/>
      <c r="G123" s="29"/>
      <c r="H123" s="27"/>
      <c r="I123" s="27"/>
      <c r="J123" s="10"/>
      <c r="K123" s="27"/>
      <c r="L123" s="29" t="str">
        <f t="shared" si="91"/>
        <v/>
      </c>
      <c r="M123" s="29" t="str">
        <f t="shared" si="92"/>
        <v/>
      </c>
      <c r="N123" s="29" t="str">
        <f t="shared" si="93"/>
        <v/>
      </c>
      <c r="O123" s="29" t="str">
        <f t="shared" si="94"/>
        <v/>
      </c>
      <c r="P123" s="33" t="str">
        <f t="shared" si="95"/>
        <v/>
      </c>
      <c r="Q123" s="27"/>
    </row>
    <row r="124" spans="1:17" x14ac:dyDescent="0.45">
      <c r="A124" s="27"/>
      <c r="B124" s="27"/>
      <c r="C124" s="27"/>
      <c r="D124" s="27"/>
      <c r="E124" s="29" t="str">
        <f t="shared" si="103"/>
        <v/>
      </c>
      <c r="F124" s="27"/>
      <c r="G124" s="29"/>
      <c r="H124" s="27"/>
      <c r="I124" s="27"/>
      <c r="J124" s="10"/>
      <c r="K124" s="27"/>
      <c r="L124" s="29" t="str">
        <f t="shared" si="91"/>
        <v/>
      </c>
      <c r="M124" s="29" t="str">
        <f t="shared" si="92"/>
        <v/>
      </c>
      <c r="N124" s="29" t="str">
        <f t="shared" si="93"/>
        <v/>
      </c>
      <c r="O124" s="29" t="str">
        <f t="shared" si="94"/>
        <v/>
      </c>
      <c r="P124" s="33" t="str">
        <f t="shared" si="95"/>
        <v/>
      </c>
      <c r="Q124" s="27"/>
    </row>
    <row r="125" spans="1:17" x14ac:dyDescent="0.45">
      <c r="A125" s="27"/>
      <c r="B125" s="27"/>
      <c r="C125" s="27"/>
      <c r="D125" s="27"/>
      <c r="E125" s="29" t="str">
        <f t="shared" si="103"/>
        <v/>
      </c>
      <c r="F125" s="27"/>
      <c r="G125" s="29"/>
      <c r="H125" s="27"/>
      <c r="I125" s="27"/>
      <c r="J125" s="10"/>
      <c r="K125" s="27"/>
      <c r="L125" s="29" t="str">
        <f t="shared" si="91"/>
        <v/>
      </c>
      <c r="M125" s="29" t="str">
        <f t="shared" si="92"/>
        <v/>
      </c>
      <c r="N125" s="29" t="str">
        <f t="shared" si="93"/>
        <v/>
      </c>
      <c r="O125" s="29" t="str">
        <f t="shared" si="94"/>
        <v/>
      </c>
      <c r="P125" s="33" t="str">
        <f t="shared" si="95"/>
        <v/>
      </c>
      <c r="Q125" s="27"/>
    </row>
    <row r="126" spans="1:17" x14ac:dyDescent="0.45">
      <c r="A126" s="27"/>
      <c r="B126" s="27"/>
      <c r="C126" s="27"/>
      <c r="D126" s="27"/>
      <c r="E126" s="29" t="str">
        <f t="shared" si="103"/>
        <v/>
      </c>
      <c r="F126" s="27"/>
      <c r="G126" s="29"/>
      <c r="H126" s="27"/>
      <c r="I126" s="27"/>
      <c r="J126" s="10"/>
      <c r="K126" s="27"/>
      <c r="L126" s="29" t="str">
        <f t="shared" si="91"/>
        <v/>
      </c>
      <c r="M126" s="29" t="str">
        <f t="shared" si="92"/>
        <v/>
      </c>
      <c r="N126" s="29" t="str">
        <f t="shared" si="93"/>
        <v/>
      </c>
      <c r="O126" s="29" t="str">
        <f t="shared" si="94"/>
        <v/>
      </c>
      <c r="P126" s="33" t="str">
        <f t="shared" si="95"/>
        <v/>
      </c>
      <c r="Q126" s="27"/>
    </row>
    <row r="127" spans="1:17" x14ac:dyDescent="0.45">
      <c r="A127" s="27"/>
      <c r="B127" s="27"/>
      <c r="C127" s="27"/>
      <c r="D127" s="27"/>
      <c r="E127" s="29" t="str">
        <f t="shared" si="103"/>
        <v/>
      </c>
      <c r="F127" s="27"/>
      <c r="G127" s="29"/>
      <c r="H127" s="27"/>
      <c r="I127" s="27"/>
      <c r="J127" s="10"/>
      <c r="K127" s="27"/>
      <c r="L127" s="29" t="str">
        <f t="shared" si="91"/>
        <v/>
      </c>
      <c r="M127" s="29" t="str">
        <f t="shared" si="92"/>
        <v/>
      </c>
      <c r="N127" s="29" t="str">
        <f t="shared" si="93"/>
        <v/>
      </c>
      <c r="O127" s="29" t="str">
        <f t="shared" si="94"/>
        <v/>
      </c>
      <c r="P127" s="33" t="str">
        <f t="shared" si="95"/>
        <v/>
      </c>
      <c r="Q127" s="27"/>
    </row>
    <row r="128" spans="1:17" x14ac:dyDescent="0.45">
      <c r="A128" s="27"/>
      <c r="B128" s="27"/>
      <c r="C128" s="27"/>
      <c r="D128" s="27"/>
      <c r="E128" s="29" t="str">
        <f t="shared" si="103"/>
        <v/>
      </c>
      <c r="F128" s="27"/>
      <c r="G128" s="29"/>
      <c r="H128" s="27"/>
      <c r="I128" s="27"/>
      <c r="J128" s="10"/>
      <c r="K128" s="27"/>
      <c r="L128" s="29" t="str">
        <f t="shared" si="91"/>
        <v/>
      </c>
      <c r="M128" s="29" t="str">
        <f t="shared" si="92"/>
        <v/>
      </c>
      <c r="N128" s="29" t="str">
        <f t="shared" si="93"/>
        <v/>
      </c>
      <c r="O128" s="29" t="str">
        <f t="shared" si="94"/>
        <v/>
      </c>
      <c r="P128" s="33" t="str">
        <f t="shared" si="95"/>
        <v/>
      </c>
      <c r="Q128" s="27"/>
    </row>
    <row r="129" spans="1:17" x14ac:dyDescent="0.45">
      <c r="A129" s="27"/>
      <c r="B129" s="27"/>
      <c r="C129" s="27"/>
      <c r="D129" s="27"/>
      <c r="E129" s="29" t="str">
        <f t="shared" si="103"/>
        <v/>
      </c>
      <c r="F129" s="27"/>
      <c r="G129" s="29"/>
      <c r="H129" s="27"/>
      <c r="I129" s="27"/>
      <c r="J129" s="10"/>
      <c r="K129" s="27"/>
      <c r="L129" s="29" t="str">
        <f t="shared" si="91"/>
        <v/>
      </c>
      <c r="M129" s="29" t="str">
        <f t="shared" si="92"/>
        <v/>
      </c>
      <c r="N129" s="29" t="str">
        <f t="shared" si="93"/>
        <v/>
      </c>
      <c r="O129" s="29" t="str">
        <f t="shared" si="94"/>
        <v/>
      </c>
      <c r="P129" s="33" t="str">
        <f t="shared" si="95"/>
        <v/>
      </c>
      <c r="Q129" s="27"/>
    </row>
    <row r="130" spans="1:17" x14ac:dyDescent="0.45">
      <c r="A130" s="27"/>
      <c r="B130" s="27"/>
      <c r="C130" s="27"/>
      <c r="D130" s="27"/>
      <c r="E130" s="29" t="str">
        <f t="shared" si="103"/>
        <v/>
      </c>
      <c r="F130" s="27"/>
      <c r="G130" s="29"/>
      <c r="H130" s="27"/>
      <c r="I130" s="27"/>
      <c r="J130" s="10"/>
      <c r="K130" s="27"/>
      <c r="L130" s="29" t="str">
        <f t="shared" si="91"/>
        <v/>
      </c>
      <c r="M130" s="29" t="str">
        <f t="shared" si="92"/>
        <v/>
      </c>
      <c r="N130" s="29" t="str">
        <f t="shared" si="93"/>
        <v/>
      </c>
      <c r="O130" s="29" t="str">
        <f t="shared" si="94"/>
        <v/>
      </c>
      <c r="P130" s="33" t="str">
        <f t="shared" si="95"/>
        <v/>
      </c>
      <c r="Q130" s="27"/>
    </row>
    <row r="131" spans="1:17" x14ac:dyDescent="0.45">
      <c r="A131" s="27"/>
      <c r="B131" s="27"/>
      <c r="C131" s="27"/>
      <c r="D131" s="27"/>
      <c r="E131" s="29" t="str">
        <f t="shared" si="103"/>
        <v/>
      </c>
      <c r="F131" s="27"/>
      <c r="G131" s="29"/>
      <c r="H131" s="27"/>
      <c r="I131" s="27"/>
      <c r="J131" s="10"/>
      <c r="K131" s="27"/>
      <c r="L131" s="29" t="str">
        <f t="shared" ref="L131:L194" si="111">IF(G131="Y", (P131*E131),(""))</f>
        <v/>
      </c>
      <c r="M131" s="29" t="str">
        <f t="shared" ref="M131:M194" si="112">IF(G131="Y", (L131*2),(""))</f>
        <v/>
      </c>
      <c r="N131" s="29" t="str">
        <f t="shared" ref="N131:N194" si="113">IF(G131="Y", (L131*3),(""))</f>
        <v/>
      </c>
      <c r="O131" s="29" t="str">
        <f t="shared" ref="O131:O194" si="114">IF(G131="Y", (L131*4),(""))</f>
        <v/>
      </c>
      <c r="P131" s="33" t="str">
        <f t="shared" ref="P131:P194" si="115">IF(Q131&gt;0,((AcctSize/Q131)/H131),(""))</f>
        <v/>
      </c>
      <c r="Q131" s="27"/>
    </row>
    <row r="132" spans="1:17" x14ac:dyDescent="0.45">
      <c r="A132" s="27"/>
      <c r="B132" s="27"/>
      <c r="C132" s="27"/>
      <c r="D132" s="27"/>
      <c r="E132" s="29" t="str">
        <f t="shared" si="103"/>
        <v/>
      </c>
      <c r="F132" s="27"/>
      <c r="G132" s="29"/>
      <c r="H132" s="27"/>
      <c r="I132" s="27"/>
      <c r="J132" s="10"/>
      <c r="K132" s="27"/>
      <c r="L132" s="29" t="str">
        <f t="shared" si="111"/>
        <v/>
      </c>
      <c r="M132" s="29" t="str">
        <f t="shared" si="112"/>
        <v/>
      </c>
      <c r="N132" s="29" t="str">
        <f t="shared" si="113"/>
        <v/>
      </c>
      <c r="O132" s="29" t="str">
        <f t="shared" si="114"/>
        <v/>
      </c>
      <c r="P132" s="33" t="str">
        <f t="shared" si="115"/>
        <v/>
      </c>
      <c r="Q132" s="27"/>
    </row>
    <row r="133" spans="1:17" x14ac:dyDescent="0.45">
      <c r="A133" s="27"/>
      <c r="B133" s="27"/>
      <c r="C133" s="27"/>
      <c r="D133" s="27"/>
      <c r="E133" s="29" t="str">
        <f t="shared" ref="E133:E196" si="116">IF(G133="Y",AG133,"")</f>
        <v/>
      </c>
      <c r="F133" s="27"/>
      <c r="G133" s="29"/>
      <c r="H133" s="27"/>
      <c r="I133" s="27"/>
      <c r="J133" s="10"/>
      <c r="K133" s="27"/>
      <c r="L133" s="29" t="str">
        <f t="shared" si="111"/>
        <v/>
      </c>
      <c r="M133" s="29" t="str">
        <f t="shared" si="112"/>
        <v/>
      </c>
      <c r="N133" s="29" t="str">
        <f t="shared" si="113"/>
        <v/>
      </c>
      <c r="O133" s="29" t="str">
        <f t="shared" si="114"/>
        <v/>
      </c>
      <c r="P133" s="33" t="str">
        <f t="shared" si="115"/>
        <v/>
      </c>
      <c r="Q133" s="27"/>
    </row>
    <row r="134" spans="1:17" x14ac:dyDescent="0.45">
      <c r="A134" s="27"/>
      <c r="B134" s="27"/>
      <c r="C134" s="27"/>
      <c r="D134" s="27"/>
      <c r="E134" s="29" t="str">
        <f t="shared" si="116"/>
        <v/>
      </c>
      <c r="F134" s="27"/>
      <c r="G134" s="29"/>
      <c r="H134" s="27"/>
      <c r="I134" s="27"/>
      <c r="J134" s="10"/>
      <c r="K134" s="27"/>
      <c r="L134" s="29" t="str">
        <f t="shared" si="111"/>
        <v/>
      </c>
      <c r="M134" s="29" t="str">
        <f t="shared" si="112"/>
        <v/>
      </c>
      <c r="N134" s="29" t="str">
        <f t="shared" si="113"/>
        <v/>
      </c>
      <c r="O134" s="29" t="str">
        <f t="shared" si="114"/>
        <v/>
      </c>
      <c r="P134" s="33" t="str">
        <f t="shared" si="115"/>
        <v/>
      </c>
      <c r="Q134" s="27"/>
    </row>
    <row r="135" spans="1:17" x14ac:dyDescent="0.45">
      <c r="A135" s="27"/>
      <c r="B135" s="27"/>
      <c r="C135" s="27"/>
      <c r="D135" s="27"/>
      <c r="E135" s="29" t="str">
        <f t="shared" si="116"/>
        <v/>
      </c>
      <c r="F135" s="27"/>
      <c r="G135" s="29"/>
      <c r="H135" s="27"/>
      <c r="I135" s="27"/>
      <c r="J135" s="10"/>
      <c r="K135" s="27"/>
      <c r="L135" s="29" t="str">
        <f t="shared" si="111"/>
        <v/>
      </c>
      <c r="M135" s="29" t="str">
        <f t="shared" si="112"/>
        <v/>
      </c>
      <c r="N135" s="29" t="str">
        <f t="shared" si="113"/>
        <v/>
      </c>
      <c r="O135" s="29" t="str">
        <f t="shared" si="114"/>
        <v/>
      </c>
      <c r="P135" s="33" t="str">
        <f t="shared" si="115"/>
        <v/>
      </c>
      <c r="Q135" s="27"/>
    </row>
    <row r="136" spans="1:17" x14ac:dyDescent="0.45">
      <c r="A136" s="27"/>
      <c r="B136" s="27"/>
      <c r="C136" s="27"/>
      <c r="D136" s="27"/>
      <c r="E136" s="29" t="str">
        <f t="shared" si="116"/>
        <v/>
      </c>
      <c r="F136" s="27"/>
      <c r="G136" s="29"/>
      <c r="H136" s="27"/>
      <c r="I136" s="27"/>
      <c r="J136" s="10"/>
      <c r="K136" s="27"/>
      <c r="L136" s="29" t="str">
        <f t="shared" si="111"/>
        <v/>
      </c>
      <c r="M136" s="29" t="str">
        <f t="shared" si="112"/>
        <v/>
      </c>
      <c r="N136" s="29" t="str">
        <f t="shared" si="113"/>
        <v/>
      </c>
      <c r="O136" s="29" t="str">
        <f t="shared" si="114"/>
        <v/>
      </c>
      <c r="P136" s="33" t="str">
        <f t="shared" si="115"/>
        <v/>
      </c>
      <c r="Q136" s="27"/>
    </row>
    <row r="137" spans="1:17" x14ac:dyDescent="0.45">
      <c r="A137" s="27"/>
      <c r="B137" s="27"/>
      <c r="C137" s="27"/>
      <c r="D137" s="27"/>
      <c r="E137" s="29" t="str">
        <f t="shared" si="116"/>
        <v/>
      </c>
      <c r="F137" s="27"/>
      <c r="G137" s="29"/>
      <c r="H137" s="27"/>
      <c r="I137" s="27"/>
      <c r="J137" s="10"/>
      <c r="K137" s="27"/>
      <c r="L137" s="29" t="str">
        <f t="shared" si="111"/>
        <v/>
      </c>
      <c r="M137" s="29" t="str">
        <f t="shared" si="112"/>
        <v/>
      </c>
      <c r="N137" s="29" t="str">
        <f t="shared" si="113"/>
        <v/>
      </c>
      <c r="O137" s="29" t="str">
        <f t="shared" si="114"/>
        <v/>
      </c>
      <c r="P137" s="33" t="str">
        <f t="shared" si="115"/>
        <v/>
      </c>
      <c r="Q137" s="27"/>
    </row>
    <row r="138" spans="1:17" x14ac:dyDescent="0.45">
      <c r="A138" s="27"/>
      <c r="B138" s="27"/>
      <c r="C138" s="27"/>
      <c r="D138" s="27"/>
      <c r="E138" s="29" t="str">
        <f t="shared" si="116"/>
        <v/>
      </c>
      <c r="F138" s="27"/>
      <c r="G138" s="29"/>
      <c r="H138" s="27"/>
      <c r="I138" s="27"/>
      <c r="J138" s="10"/>
      <c r="K138" s="27"/>
      <c r="L138" s="29" t="str">
        <f t="shared" si="111"/>
        <v/>
      </c>
      <c r="M138" s="29" t="str">
        <f t="shared" si="112"/>
        <v/>
      </c>
      <c r="N138" s="29" t="str">
        <f t="shared" si="113"/>
        <v/>
      </c>
      <c r="O138" s="29" t="str">
        <f t="shared" si="114"/>
        <v/>
      </c>
      <c r="P138" s="33" t="str">
        <f t="shared" si="115"/>
        <v/>
      </c>
      <c r="Q138" s="27"/>
    </row>
    <row r="139" spans="1:17" x14ac:dyDescent="0.45">
      <c r="A139" s="27"/>
      <c r="B139" s="27"/>
      <c r="C139" s="27"/>
      <c r="D139" s="27"/>
      <c r="E139" s="29" t="str">
        <f t="shared" si="116"/>
        <v/>
      </c>
      <c r="F139" s="27"/>
      <c r="G139" s="29"/>
      <c r="H139" s="27"/>
      <c r="I139" s="27"/>
      <c r="J139" s="10"/>
      <c r="K139" s="27"/>
      <c r="L139" s="29" t="str">
        <f t="shared" si="111"/>
        <v/>
      </c>
      <c r="M139" s="29" t="str">
        <f t="shared" si="112"/>
        <v/>
      </c>
      <c r="N139" s="29" t="str">
        <f t="shared" si="113"/>
        <v/>
      </c>
      <c r="O139" s="29" t="str">
        <f t="shared" si="114"/>
        <v/>
      </c>
      <c r="P139" s="33" t="str">
        <f t="shared" si="115"/>
        <v/>
      </c>
      <c r="Q139" s="27"/>
    </row>
    <row r="140" spans="1:17" x14ac:dyDescent="0.45">
      <c r="A140" s="27"/>
      <c r="B140" s="27"/>
      <c r="C140" s="27"/>
      <c r="D140" s="27"/>
      <c r="E140" s="29" t="str">
        <f t="shared" si="116"/>
        <v/>
      </c>
      <c r="F140" s="27"/>
      <c r="G140" s="29"/>
      <c r="H140" s="27"/>
      <c r="I140" s="27"/>
      <c r="J140" s="10"/>
      <c r="K140" s="27"/>
      <c r="L140" s="29" t="str">
        <f t="shared" si="111"/>
        <v/>
      </c>
      <c r="M140" s="29" t="str">
        <f t="shared" si="112"/>
        <v/>
      </c>
      <c r="N140" s="29" t="str">
        <f t="shared" si="113"/>
        <v/>
      </c>
      <c r="O140" s="29" t="str">
        <f t="shared" si="114"/>
        <v/>
      </c>
      <c r="P140" s="33" t="str">
        <f t="shared" si="115"/>
        <v/>
      </c>
      <c r="Q140" s="27"/>
    </row>
    <row r="141" spans="1:17" x14ac:dyDescent="0.45">
      <c r="A141" s="27"/>
      <c r="B141" s="27"/>
      <c r="C141" s="27"/>
      <c r="D141" s="27"/>
      <c r="E141" s="29" t="str">
        <f t="shared" si="116"/>
        <v/>
      </c>
      <c r="F141" s="27"/>
      <c r="G141" s="29"/>
      <c r="H141" s="27"/>
      <c r="I141" s="27"/>
      <c r="J141" s="10"/>
      <c r="K141" s="27"/>
      <c r="L141" s="29" t="str">
        <f t="shared" si="111"/>
        <v/>
      </c>
      <c r="M141" s="29" t="str">
        <f t="shared" si="112"/>
        <v/>
      </c>
      <c r="N141" s="29" t="str">
        <f t="shared" si="113"/>
        <v/>
      </c>
      <c r="O141" s="29" t="str">
        <f t="shared" si="114"/>
        <v/>
      </c>
      <c r="P141" s="33" t="str">
        <f t="shared" si="115"/>
        <v/>
      </c>
      <c r="Q141" s="27"/>
    </row>
    <row r="142" spans="1:17" x14ac:dyDescent="0.45">
      <c r="A142" s="27"/>
      <c r="B142" s="27"/>
      <c r="C142" s="27"/>
      <c r="D142" s="27"/>
      <c r="E142" s="29" t="str">
        <f t="shared" si="116"/>
        <v/>
      </c>
      <c r="F142" s="27"/>
      <c r="G142" s="29"/>
      <c r="H142" s="27"/>
      <c r="I142" s="27"/>
      <c r="J142" s="10"/>
      <c r="K142" s="27"/>
      <c r="L142" s="29" t="str">
        <f t="shared" si="111"/>
        <v/>
      </c>
      <c r="M142" s="29" t="str">
        <f t="shared" si="112"/>
        <v/>
      </c>
      <c r="N142" s="29" t="str">
        <f t="shared" si="113"/>
        <v/>
      </c>
      <c r="O142" s="29" t="str">
        <f t="shared" si="114"/>
        <v/>
      </c>
      <c r="P142" s="33" t="str">
        <f t="shared" si="115"/>
        <v/>
      </c>
      <c r="Q142" s="27"/>
    </row>
    <row r="143" spans="1:17" x14ac:dyDescent="0.45">
      <c r="A143" s="27"/>
      <c r="B143" s="27"/>
      <c r="C143" s="27"/>
      <c r="D143" s="27"/>
      <c r="E143" s="29" t="str">
        <f t="shared" si="116"/>
        <v/>
      </c>
      <c r="F143" s="27"/>
      <c r="G143" s="29"/>
      <c r="H143" s="27"/>
      <c r="I143" s="27"/>
      <c r="J143" s="10"/>
      <c r="K143" s="27"/>
      <c r="L143" s="29" t="str">
        <f t="shared" si="111"/>
        <v/>
      </c>
      <c r="M143" s="29" t="str">
        <f t="shared" si="112"/>
        <v/>
      </c>
      <c r="N143" s="29" t="str">
        <f t="shared" si="113"/>
        <v/>
      </c>
      <c r="O143" s="29" t="str">
        <f t="shared" si="114"/>
        <v/>
      </c>
      <c r="P143" s="33" t="str">
        <f t="shared" si="115"/>
        <v/>
      </c>
      <c r="Q143" s="27"/>
    </row>
    <row r="144" spans="1:17" x14ac:dyDescent="0.45">
      <c r="A144" s="27"/>
      <c r="B144" s="27"/>
      <c r="C144" s="27"/>
      <c r="D144" s="27"/>
      <c r="E144" s="29" t="str">
        <f t="shared" si="116"/>
        <v/>
      </c>
      <c r="F144" s="27"/>
      <c r="G144" s="29"/>
      <c r="H144" s="27"/>
      <c r="I144" s="27"/>
      <c r="J144" s="10"/>
      <c r="K144" s="27"/>
      <c r="L144" s="29" t="str">
        <f t="shared" si="111"/>
        <v/>
      </c>
      <c r="M144" s="29" t="str">
        <f t="shared" si="112"/>
        <v/>
      </c>
      <c r="N144" s="29" t="str">
        <f t="shared" si="113"/>
        <v/>
      </c>
      <c r="O144" s="29" t="str">
        <f t="shared" si="114"/>
        <v/>
      </c>
      <c r="P144" s="33" t="str">
        <f t="shared" si="115"/>
        <v/>
      </c>
      <c r="Q144" s="27"/>
    </row>
    <row r="145" spans="1:17" x14ac:dyDescent="0.45">
      <c r="A145" s="27"/>
      <c r="B145" s="27"/>
      <c r="C145" s="27"/>
      <c r="D145" s="27"/>
      <c r="E145" s="29" t="str">
        <f t="shared" si="116"/>
        <v/>
      </c>
      <c r="F145" s="27"/>
      <c r="G145" s="29"/>
      <c r="H145" s="27"/>
      <c r="I145" s="27"/>
      <c r="J145" s="10"/>
      <c r="K145" s="27"/>
      <c r="L145" s="29" t="str">
        <f t="shared" si="111"/>
        <v/>
      </c>
      <c r="M145" s="29" t="str">
        <f t="shared" si="112"/>
        <v/>
      </c>
      <c r="N145" s="29" t="str">
        <f t="shared" si="113"/>
        <v/>
      </c>
      <c r="O145" s="29" t="str">
        <f t="shared" si="114"/>
        <v/>
      </c>
      <c r="P145" s="33" t="str">
        <f t="shared" si="115"/>
        <v/>
      </c>
      <c r="Q145" s="27"/>
    </row>
    <row r="146" spans="1:17" x14ac:dyDescent="0.45">
      <c r="A146" s="27"/>
      <c r="B146" s="27"/>
      <c r="C146" s="27"/>
      <c r="D146" s="27"/>
      <c r="E146" s="29" t="str">
        <f t="shared" si="116"/>
        <v/>
      </c>
      <c r="F146" s="27"/>
      <c r="G146" s="29"/>
      <c r="H146" s="27"/>
      <c r="I146" s="27"/>
      <c r="J146" s="10"/>
      <c r="K146" s="27"/>
      <c r="L146" s="29" t="str">
        <f t="shared" si="111"/>
        <v/>
      </c>
      <c r="M146" s="29" t="str">
        <f t="shared" si="112"/>
        <v/>
      </c>
      <c r="N146" s="29" t="str">
        <f t="shared" si="113"/>
        <v/>
      </c>
      <c r="O146" s="29" t="str">
        <f t="shared" si="114"/>
        <v/>
      </c>
      <c r="P146" s="33" t="str">
        <f t="shared" si="115"/>
        <v/>
      </c>
      <c r="Q146" s="27"/>
    </row>
    <row r="147" spans="1:17" x14ac:dyDescent="0.45">
      <c r="A147" s="27"/>
      <c r="B147" s="27"/>
      <c r="C147" s="27"/>
      <c r="D147" s="27"/>
      <c r="E147" s="29" t="str">
        <f t="shared" si="116"/>
        <v/>
      </c>
      <c r="F147" s="27"/>
      <c r="G147" s="29"/>
      <c r="H147" s="27"/>
      <c r="I147" s="27"/>
      <c r="J147" s="10"/>
      <c r="K147" s="27"/>
      <c r="L147" s="29" t="str">
        <f t="shared" si="111"/>
        <v/>
      </c>
      <c r="M147" s="29" t="str">
        <f t="shared" si="112"/>
        <v/>
      </c>
      <c r="N147" s="29" t="str">
        <f t="shared" si="113"/>
        <v/>
      </c>
      <c r="O147" s="29" t="str">
        <f t="shared" si="114"/>
        <v/>
      </c>
      <c r="P147" s="33" t="str">
        <f t="shared" si="115"/>
        <v/>
      </c>
      <c r="Q147" s="27"/>
    </row>
    <row r="148" spans="1:17" x14ac:dyDescent="0.45">
      <c r="A148" s="27"/>
      <c r="B148" s="27"/>
      <c r="C148" s="27"/>
      <c r="D148" s="27"/>
      <c r="E148" s="29" t="str">
        <f t="shared" si="116"/>
        <v/>
      </c>
      <c r="F148" s="27"/>
      <c r="G148" s="29"/>
      <c r="H148" s="27"/>
      <c r="I148" s="27"/>
      <c r="J148" s="10"/>
      <c r="K148" s="27"/>
      <c r="L148" s="29" t="str">
        <f t="shared" si="111"/>
        <v/>
      </c>
      <c r="M148" s="29" t="str">
        <f t="shared" si="112"/>
        <v/>
      </c>
      <c r="N148" s="29" t="str">
        <f t="shared" si="113"/>
        <v/>
      </c>
      <c r="O148" s="29" t="str">
        <f t="shared" si="114"/>
        <v/>
      </c>
      <c r="P148" s="33" t="str">
        <f t="shared" si="115"/>
        <v/>
      </c>
      <c r="Q148" s="27"/>
    </row>
    <row r="149" spans="1:17" x14ac:dyDescent="0.45">
      <c r="A149" s="27"/>
      <c r="B149" s="27"/>
      <c r="C149" s="27"/>
      <c r="D149" s="27"/>
      <c r="E149" s="29" t="str">
        <f t="shared" si="116"/>
        <v/>
      </c>
      <c r="F149" s="27"/>
      <c r="G149" s="29"/>
      <c r="H149" s="27"/>
      <c r="I149" s="27"/>
      <c r="J149" s="10"/>
      <c r="K149" s="27"/>
      <c r="L149" s="29" t="str">
        <f t="shared" si="111"/>
        <v/>
      </c>
      <c r="M149" s="29" t="str">
        <f t="shared" si="112"/>
        <v/>
      </c>
      <c r="N149" s="29" t="str">
        <f t="shared" si="113"/>
        <v/>
      </c>
      <c r="O149" s="29" t="str">
        <f t="shared" si="114"/>
        <v/>
      </c>
      <c r="P149" s="33" t="str">
        <f t="shared" si="115"/>
        <v/>
      </c>
      <c r="Q149" s="27"/>
    </row>
    <row r="150" spans="1:17" x14ac:dyDescent="0.45">
      <c r="A150" s="27"/>
      <c r="B150" s="27"/>
      <c r="C150" s="27"/>
      <c r="D150" s="27"/>
      <c r="E150" s="29" t="str">
        <f t="shared" si="116"/>
        <v/>
      </c>
      <c r="F150" s="27"/>
      <c r="G150" s="29"/>
      <c r="H150" s="27"/>
      <c r="I150" s="27"/>
      <c r="J150" s="10"/>
      <c r="K150" s="27"/>
      <c r="L150" s="29" t="str">
        <f t="shared" si="111"/>
        <v/>
      </c>
      <c r="M150" s="29" t="str">
        <f t="shared" si="112"/>
        <v/>
      </c>
      <c r="N150" s="29" t="str">
        <f t="shared" si="113"/>
        <v/>
      </c>
      <c r="O150" s="29" t="str">
        <f t="shared" si="114"/>
        <v/>
      </c>
      <c r="P150" s="33" t="str">
        <f t="shared" si="115"/>
        <v/>
      </c>
      <c r="Q150" s="27"/>
    </row>
    <row r="151" spans="1:17" x14ac:dyDescent="0.45">
      <c r="A151" s="27"/>
      <c r="B151" s="27"/>
      <c r="C151" s="27"/>
      <c r="D151" s="27"/>
      <c r="E151" s="29" t="str">
        <f t="shared" si="116"/>
        <v/>
      </c>
      <c r="F151" s="27"/>
      <c r="G151" s="29"/>
      <c r="H151" s="27"/>
      <c r="I151" s="27"/>
      <c r="J151" s="10"/>
      <c r="K151" s="27"/>
      <c r="L151" s="29" t="str">
        <f t="shared" si="111"/>
        <v/>
      </c>
      <c r="M151" s="29" t="str">
        <f t="shared" si="112"/>
        <v/>
      </c>
      <c r="N151" s="29" t="str">
        <f t="shared" si="113"/>
        <v/>
      </c>
      <c r="O151" s="29" t="str">
        <f t="shared" si="114"/>
        <v/>
      </c>
      <c r="P151" s="33" t="str">
        <f t="shared" si="115"/>
        <v/>
      </c>
      <c r="Q151" s="27"/>
    </row>
    <row r="152" spans="1:17" x14ac:dyDescent="0.45">
      <c r="A152" s="27"/>
      <c r="B152" s="27"/>
      <c r="C152" s="27"/>
      <c r="D152" s="27"/>
      <c r="E152" s="29" t="str">
        <f t="shared" si="116"/>
        <v/>
      </c>
      <c r="F152" s="27"/>
      <c r="G152" s="29"/>
      <c r="H152" s="27"/>
      <c r="I152" s="27"/>
      <c r="J152" s="10"/>
      <c r="K152" s="27"/>
      <c r="L152" s="29" t="str">
        <f t="shared" si="111"/>
        <v/>
      </c>
      <c r="M152" s="29" t="str">
        <f t="shared" si="112"/>
        <v/>
      </c>
      <c r="N152" s="29" t="str">
        <f t="shared" si="113"/>
        <v/>
      </c>
      <c r="O152" s="29" t="str">
        <f t="shared" si="114"/>
        <v/>
      </c>
      <c r="P152" s="33" t="str">
        <f t="shared" si="115"/>
        <v/>
      </c>
      <c r="Q152" s="27"/>
    </row>
    <row r="153" spans="1:17" x14ac:dyDescent="0.45">
      <c r="A153" s="27"/>
      <c r="B153" s="27"/>
      <c r="C153" s="27"/>
      <c r="D153" s="27"/>
      <c r="E153" s="29" t="str">
        <f t="shared" si="116"/>
        <v/>
      </c>
      <c r="F153" s="27"/>
      <c r="G153" s="29"/>
      <c r="H153" s="27"/>
      <c r="I153" s="27"/>
      <c r="J153" s="10"/>
      <c r="K153" s="27"/>
      <c r="L153" s="29" t="str">
        <f t="shared" si="111"/>
        <v/>
      </c>
      <c r="M153" s="29" t="str">
        <f t="shared" si="112"/>
        <v/>
      </c>
      <c r="N153" s="29" t="str">
        <f t="shared" si="113"/>
        <v/>
      </c>
      <c r="O153" s="29" t="str">
        <f t="shared" si="114"/>
        <v/>
      </c>
      <c r="P153" s="33" t="str">
        <f t="shared" si="115"/>
        <v/>
      </c>
      <c r="Q153" s="27"/>
    </row>
    <row r="154" spans="1:17" x14ac:dyDescent="0.45">
      <c r="A154" s="27"/>
      <c r="B154" s="27"/>
      <c r="C154" s="27"/>
      <c r="D154" s="27"/>
      <c r="E154" s="29" t="str">
        <f t="shared" si="116"/>
        <v/>
      </c>
      <c r="F154" s="27"/>
      <c r="G154" s="29"/>
      <c r="H154" s="27"/>
      <c r="I154" s="27"/>
      <c r="J154" s="10"/>
      <c r="K154" s="27"/>
      <c r="L154" s="29" t="str">
        <f t="shared" si="111"/>
        <v/>
      </c>
      <c r="M154" s="29" t="str">
        <f t="shared" si="112"/>
        <v/>
      </c>
      <c r="N154" s="29" t="str">
        <f t="shared" si="113"/>
        <v/>
      </c>
      <c r="O154" s="29" t="str">
        <f t="shared" si="114"/>
        <v/>
      </c>
      <c r="P154" s="33" t="str">
        <f t="shared" si="115"/>
        <v/>
      </c>
      <c r="Q154" s="27"/>
    </row>
    <row r="155" spans="1:17" x14ac:dyDescent="0.45">
      <c r="A155" s="27"/>
      <c r="B155" s="27"/>
      <c r="C155" s="27"/>
      <c r="D155" s="27"/>
      <c r="E155" s="29" t="str">
        <f t="shared" si="116"/>
        <v/>
      </c>
      <c r="F155" s="27"/>
      <c r="G155" s="29"/>
      <c r="H155" s="27"/>
      <c r="I155" s="27"/>
      <c r="J155" s="10"/>
      <c r="K155" s="27"/>
      <c r="L155" s="29" t="str">
        <f t="shared" si="111"/>
        <v/>
      </c>
      <c r="M155" s="29" t="str">
        <f t="shared" si="112"/>
        <v/>
      </c>
      <c r="N155" s="29" t="str">
        <f t="shared" si="113"/>
        <v/>
      </c>
      <c r="O155" s="29" t="str">
        <f t="shared" si="114"/>
        <v/>
      </c>
      <c r="P155" s="33" t="str">
        <f t="shared" si="115"/>
        <v/>
      </c>
      <c r="Q155" s="27"/>
    </row>
    <row r="156" spans="1:17" x14ac:dyDescent="0.45">
      <c r="A156" s="27"/>
      <c r="B156" s="27"/>
      <c r="C156" s="27"/>
      <c r="D156" s="27"/>
      <c r="E156" s="29" t="str">
        <f t="shared" si="116"/>
        <v/>
      </c>
      <c r="F156" s="27"/>
      <c r="G156" s="29"/>
      <c r="H156" s="27"/>
      <c r="I156" s="27"/>
      <c r="J156" s="10"/>
      <c r="K156" s="27"/>
      <c r="L156" s="29" t="str">
        <f t="shared" si="111"/>
        <v/>
      </c>
      <c r="M156" s="29" t="str">
        <f t="shared" si="112"/>
        <v/>
      </c>
      <c r="N156" s="29" t="str">
        <f t="shared" si="113"/>
        <v/>
      </c>
      <c r="O156" s="29" t="str">
        <f t="shared" si="114"/>
        <v/>
      </c>
      <c r="P156" s="33" t="str">
        <f t="shared" si="115"/>
        <v/>
      </c>
      <c r="Q156" s="27"/>
    </row>
    <row r="157" spans="1:17" x14ac:dyDescent="0.45">
      <c r="A157" s="27"/>
      <c r="B157" s="27"/>
      <c r="C157" s="27"/>
      <c r="D157" s="27"/>
      <c r="E157" s="29" t="str">
        <f t="shared" si="116"/>
        <v/>
      </c>
      <c r="F157" s="27"/>
      <c r="G157" s="29"/>
      <c r="H157" s="27"/>
      <c r="I157" s="27"/>
      <c r="J157" s="10"/>
      <c r="K157" s="27"/>
      <c r="L157" s="29" t="str">
        <f t="shared" si="111"/>
        <v/>
      </c>
      <c r="M157" s="29" t="str">
        <f t="shared" si="112"/>
        <v/>
      </c>
      <c r="N157" s="29" t="str">
        <f t="shared" si="113"/>
        <v/>
      </c>
      <c r="O157" s="29" t="str">
        <f t="shared" si="114"/>
        <v/>
      </c>
      <c r="P157" s="33" t="str">
        <f t="shared" si="115"/>
        <v/>
      </c>
      <c r="Q157" s="27"/>
    </row>
    <row r="158" spans="1:17" x14ac:dyDescent="0.45">
      <c r="A158" s="27"/>
      <c r="B158" s="27"/>
      <c r="C158" s="27"/>
      <c r="D158" s="27"/>
      <c r="E158" s="29" t="str">
        <f t="shared" si="116"/>
        <v/>
      </c>
      <c r="F158" s="27"/>
      <c r="G158" s="29"/>
      <c r="H158" s="27"/>
      <c r="I158" s="27"/>
      <c r="J158" s="10"/>
      <c r="K158" s="27"/>
      <c r="L158" s="29" t="str">
        <f t="shared" si="111"/>
        <v/>
      </c>
      <c r="M158" s="29" t="str">
        <f t="shared" si="112"/>
        <v/>
      </c>
      <c r="N158" s="29" t="str">
        <f t="shared" si="113"/>
        <v/>
      </c>
      <c r="O158" s="29" t="str">
        <f t="shared" si="114"/>
        <v/>
      </c>
      <c r="P158" s="33" t="str">
        <f t="shared" si="115"/>
        <v/>
      </c>
      <c r="Q158" s="27"/>
    </row>
    <row r="159" spans="1:17" x14ac:dyDescent="0.45">
      <c r="A159" s="27"/>
      <c r="B159" s="27"/>
      <c r="C159" s="27"/>
      <c r="D159" s="27"/>
      <c r="E159" s="29" t="str">
        <f t="shared" si="116"/>
        <v/>
      </c>
      <c r="F159" s="27"/>
      <c r="G159" s="29"/>
      <c r="H159" s="27"/>
      <c r="I159" s="27"/>
      <c r="J159" s="10"/>
      <c r="K159" s="27"/>
      <c r="L159" s="29" t="str">
        <f t="shared" si="111"/>
        <v/>
      </c>
      <c r="M159" s="29" t="str">
        <f t="shared" si="112"/>
        <v/>
      </c>
      <c r="N159" s="29" t="str">
        <f t="shared" si="113"/>
        <v/>
      </c>
      <c r="O159" s="29" t="str">
        <f t="shared" si="114"/>
        <v/>
      </c>
      <c r="P159" s="33" t="str">
        <f t="shared" si="115"/>
        <v/>
      </c>
      <c r="Q159" s="27"/>
    </row>
    <row r="160" spans="1:17" x14ac:dyDescent="0.45">
      <c r="A160" s="27"/>
      <c r="B160" s="27"/>
      <c r="C160" s="27"/>
      <c r="D160" s="27"/>
      <c r="E160" s="29" t="str">
        <f t="shared" si="116"/>
        <v/>
      </c>
      <c r="F160" s="27"/>
      <c r="G160" s="29"/>
      <c r="H160" s="27"/>
      <c r="I160" s="27"/>
      <c r="J160" s="10"/>
      <c r="K160" s="27"/>
      <c r="L160" s="29" t="str">
        <f t="shared" si="111"/>
        <v/>
      </c>
      <c r="M160" s="29" t="str">
        <f t="shared" si="112"/>
        <v/>
      </c>
      <c r="N160" s="29" t="str">
        <f t="shared" si="113"/>
        <v/>
      </c>
      <c r="O160" s="29" t="str">
        <f t="shared" si="114"/>
        <v/>
      </c>
      <c r="P160" s="33" t="str">
        <f t="shared" si="115"/>
        <v/>
      </c>
      <c r="Q160" s="27"/>
    </row>
    <row r="161" spans="1:17" x14ac:dyDescent="0.45">
      <c r="A161" s="27"/>
      <c r="B161" s="27"/>
      <c r="C161" s="27"/>
      <c r="D161" s="27"/>
      <c r="E161" s="29" t="str">
        <f t="shared" si="116"/>
        <v/>
      </c>
      <c r="F161" s="27"/>
      <c r="G161" s="29"/>
      <c r="H161" s="27"/>
      <c r="I161" s="27"/>
      <c r="J161" s="10"/>
      <c r="K161" s="27"/>
      <c r="L161" s="29" t="str">
        <f t="shared" si="111"/>
        <v/>
      </c>
      <c r="M161" s="29" t="str">
        <f t="shared" si="112"/>
        <v/>
      </c>
      <c r="N161" s="29" t="str">
        <f t="shared" si="113"/>
        <v/>
      </c>
      <c r="O161" s="29" t="str">
        <f t="shared" si="114"/>
        <v/>
      </c>
      <c r="P161" s="33" t="str">
        <f t="shared" si="115"/>
        <v/>
      </c>
      <c r="Q161" s="27"/>
    </row>
    <row r="162" spans="1:17" x14ac:dyDescent="0.45">
      <c r="A162" s="27"/>
      <c r="B162" s="27"/>
      <c r="C162" s="27"/>
      <c r="D162" s="27"/>
      <c r="E162" s="29" t="str">
        <f t="shared" si="116"/>
        <v/>
      </c>
      <c r="F162" s="27"/>
      <c r="G162" s="29"/>
      <c r="H162" s="27"/>
      <c r="I162" s="27"/>
      <c r="J162" s="10"/>
      <c r="K162" s="27"/>
      <c r="L162" s="29" t="str">
        <f t="shared" si="111"/>
        <v/>
      </c>
      <c r="M162" s="29" t="str">
        <f t="shared" si="112"/>
        <v/>
      </c>
      <c r="N162" s="29" t="str">
        <f t="shared" si="113"/>
        <v/>
      </c>
      <c r="O162" s="29" t="str">
        <f t="shared" si="114"/>
        <v/>
      </c>
      <c r="P162" s="33" t="str">
        <f t="shared" si="115"/>
        <v/>
      </c>
      <c r="Q162" s="27"/>
    </row>
    <row r="163" spans="1:17" x14ac:dyDescent="0.45">
      <c r="A163" s="27"/>
      <c r="B163" s="27"/>
      <c r="C163" s="27"/>
      <c r="D163" s="27"/>
      <c r="E163" s="29" t="str">
        <f t="shared" si="116"/>
        <v/>
      </c>
      <c r="F163" s="27"/>
      <c r="G163" s="29"/>
      <c r="H163" s="27"/>
      <c r="I163" s="27"/>
      <c r="J163" s="10"/>
      <c r="K163" s="27"/>
      <c r="L163" s="29" t="str">
        <f t="shared" si="111"/>
        <v/>
      </c>
      <c r="M163" s="29" t="str">
        <f t="shared" si="112"/>
        <v/>
      </c>
      <c r="N163" s="29" t="str">
        <f t="shared" si="113"/>
        <v/>
      </c>
      <c r="O163" s="29" t="str">
        <f t="shared" si="114"/>
        <v/>
      </c>
      <c r="P163" s="33" t="str">
        <f t="shared" si="115"/>
        <v/>
      </c>
      <c r="Q163" s="27"/>
    </row>
    <row r="164" spans="1:17" x14ac:dyDescent="0.45">
      <c r="A164" s="27"/>
      <c r="B164" s="27"/>
      <c r="C164" s="27"/>
      <c r="D164" s="27"/>
      <c r="E164" s="29" t="str">
        <f t="shared" si="116"/>
        <v/>
      </c>
      <c r="F164" s="27"/>
      <c r="G164" s="29"/>
      <c r="H164" s="27"/>
      <c r="I164" s="27"/>
      <c r="J164" s="10"/>
      <c r="K164" s="27"/>
      <c r="L164" s="29" t="str">
        <f t="shared" si="111"/>
        <v/>
      </c>
      <c r="M164" s="29" t="str">
        <f t="shared" si="112"/>
        <v/>
      </c>
      <c r="N164" s="29" t="str">
        <f t="shared" si="113"/>
        <v/>
      </c>
      <c r="O164" s="29" t="str">
        <f t="shared" si="114"/>
        <v/>
      </c>
      <c r="P164" s="33" t="str">
        <f t="shared" si="115"/>
        <v/>
      </c>
      <c r="Q164" s="27"/>
    </row>
    <row r="165" spans="1:17" x14ac:dyDescent="0.45">
      <c r="A165" s="27"/>
      <c r="B165" s="27"/>
      <c r="C165" s="27"/>
      <c r="D165" s="27"/>
      <c r="E165" s="29" t="str">
        <f t="shared" si="116"/>
        <v/>
      </c>
      <c r="F165" s="27"/>
      <c r="G165" s="29"/>
      <c r="H165" s="27"/>
      <c r="I165" s="27"/>
      <c r="J165" s="10"/>
      <c r="K165" s="27"/>
      <c r="L165" s="29" t="str">
        <f t="shared" si="111"/>
        <v/>
      </c>
      <c r="M165" s="29" t="str">
        <f t="shared" si="112"/>
        <v/>
      </c>
      <c r="N165" s="29" t="str">
        <f t="shared" si="113"/>
        <v/>
      </c>
      <c r="O165" s="29" t="str">
        <f t="shared" si="114"/>
        <v/>
      </c>
      <c r="P165" s="33" t="str">
        <f t="shared" si="115"/>
        <v/>
      </c>
      <c r="Q165" s="27"/>
    </row>
    <row r="166" spans="1:17" x14ac:dyDescent="0.45">
      <c r="A166" s="27"/>
      <c r="B166" s="27"/>
      <c r="C166" s="27"/>
      <c r="D166" s="27"/>
      <c r="E166" s="29" t="str">
        <f t="shared" si="116"/>
        <v/>
      </c>
      <c r="F166" s="27"/>
      <c r="G166" s="29"/>
      <c r="H166" s="27"/>
      <c r="I166" s="27"/>
      <c r="J166" s="10"/>
      <c r="K166" s="27"/>
      <c r="L166" s="29" t="str">
        <f t="shared" si="111"/>
        <v/>
      </c>
      <c r="M166" s="29" t="str">
        <f t="shared" si="112"/>
        <v/>
      </c>
      <c r="N166" s="29" t="str">
        <f t="shared" si="113"/>
        <v/>
      </c>
      <c r="O166" s="29" t="str">
        <f t="shared" si="114"/>
        <v/>
      </c>
      <c r="P166" s="33" t="str">
        <f t="shared" si="115"/>
        <v/>
      </c>
      <c r="Q166" s="27"/>
    </row>
    <row r="167" spans="1:17" x14ac:dyDescent="0.45">
      <c r="A167" s="27"/>
      <c r="B167" s="27"/>
      <c r="C167" s="27"/>
      <c r="D167" s="27"/>
      <c r="E167" s="29" t="str">
        <f t="shared" si="116"/>
        <v/>
      </c>
      <c r="F167" s="27"/>
      <c r="G167" s="29"/>
      <c r="H167" s="27"/>
      <c r="I167" s="27"/>
      <c r="J167" s="10"/>
      <c r="K167" s="27"/>
      <c r="L167" s="29" t="str">
        <f t="shared" si="111"/>
        <v/>
      </c>
      <c r="M167" s="29" t="str">
        <f t="shared" si="112"/>
        <v/>
      </c>
      <c r="N167" s="29" t="str">
        <f t="shared" si="113"/>
        <v/>
      </c>
      <c r="O167" s="29" t="str">
        <f t="shared" si="114"/>
        <v/>
      </c>
      <c r="P167" s="33" t="str">
        <f t="shared" si="115"/>
        <v/>
      </c>
      <c r="Q167" s="27"/>
    </row>
    <row r="168" spans="1:17" x14ac:dyDescent="0.45">
      <c r="A168" s="27"/>
      <c r="B168" s="27"/>
      <c r="C168" s="27"/>
      <c r="D168" s="27"/>
      <c r="E168" s="29" t="str">
        <f t="shared" si="116"/>
        <v/>
      </c>
      <c r="F168" s="27"/>
      <c r="G168" s="29"/>
      <c r="H168" s="27"/>
      <c r="I168" s="27"/>
      <c r="J168" s="10"/>
      <c r="K168" s="27"/>
      <c r="L168" s="29" t="str">
        <f t="shared" si="111"/>
        <v/>
      </c>
      <c r="M168" s="29" t="str">
        <f t="shared" si="112"/>
        <v/>
      </c>
      <c r="N168" s="29" t="str">
        <f t="shared" si="113"/>
        <v/>
      </c>
      <c r="O168" s="29" t="str">
        <f t="shared" si="114"/>
        <v/>
      </c>
      <c r="P168" s="33" t="str">
        <f t="shared" si="115"/>
        <v/>
      </c>
      <c r="Q168" s="27"/>
    </row>
    <row r="169" spans="1:17" x14ac:dyDescent="0.45">
      <c r="A169" s="27"/>
      <c r="B169" s="27"/>
      <c r="C169" s="27"/>
      <c r="D169" s="27"/>
      <c r="E169" s="29" t="str">
        <f t="shared" si="116"/>
        <v/>
      </c>
      <c r="F169" s="27"/>
      <c r="G169" s="29"/>
      <c r="H169" s="27"/>
      <c r="I169" s="27"/>
      <c r="J169" s="10"/>
      <c r="K169" s="27"/>
      <c r="L169" s="29" t="str">
        <f t="shared" si="111"/>
        <v/>
      </c>
      <c r="M169" s="29" t="str">
        <f t="shared" si="112"/>
        <v/>
      </c>
      <c r="N169" s="29" t="str">
        <f t="shared" si="113"/>
        <v/>
      </c>
      <c r="O169" s="29" t="str">
        <f t="shared" si="114"/>
        <v/>
      </c>
      <c r="P169" s="33" t="str">
        <f t="shared" si="115"/>
        <v/>
      </c>
      <c r="Q169" s="27"/>
    </row>
    <row r="170" spans="1:17" x14ac:dyDescent="0.45">
      <c r="A170" s="27"/>
      <c r="B170" s="27"/>
      <c r="C170" s="27"/>
      <c r="D170" s="27"/>
      <c r="E170" s="29" t="str">
        <f t="shared" si="116"/>
        <v/>
      </c>
      <c r="F170" s="27"/>
      <c r="G170" s="29"/>
      <c r="H170" s="27"/>
      <c r="I170" s="27"/>
      <c r="J170" s="10"/>
      <c r="K170" s="27"/>
      <c r="L170" s="29" t="str">
        <f t="shared" si="111"/>
        <v/>
      </c>
      <c r="M170" s="29" t="str">
        <f t="shared" si="112"/>
        <v/>
      </c>
      <c r="N170" s="29" t="str">
        <f t="shared" si="113"/>
        <v/>
      </c>
      <c r="O170" s="29" t="str">
        <f t="shared" si="114"/>
        <v/>
      </c>
      <c r="P170" s="33" t="str">
        <f t="shared" si="115"/>
        <v/>
      </c>
      <c r="Q170" s="27"/>
    </row>
    <row r="171" spans="1:17" x14ac:dyDescent="0.45">
      <c r="A171" s="27"/>
      <c r="B171" s="27"/>
      <c r="C171" s="27"/>
      <c r="D171" s="27"/>
      <c r="E171" s="29" t="str">
        <f t="shared" si="116"/>
        <v/>
      </c>
      <c r="F171" s="27"/>
      <c r="G171" s="29"/>
      <c r="H171" s="27"/>
      <c r="I171" s="27"/>
      <c r="J171" s="10"/>
      <c r="K171" s="27"/>
      <c r="L171" s="29" t="str">
        <f t="shared" si="111"/>
        <v/>
      </c>
      <c r="M171" s="29" t="str">
        <f t="shared" si="112"/>
        <v/>
      </c>
      <c r="N171" s="29" t="str">
        <f t="shared" si="113"/>
        <v/>
      </c>
      <c r="O171" s="29" t="str">
        <f t="shared" si="114"/>
        <v/>
      </c>
      <c r="P171" s="33" t="str">
        <f t="shared" si="115"/>
        <v/>
      </c>
      <c r="Q171" s="27"/>
    </row>
    <row r="172" spans="1:17" x14ac:dyDescent="0.45">
      <c r="A172" s="27"/>
      <c r="B172" s="27"/>
      <c r="C172" s="27"/>
      <c r="D172" s="27"/>
      <c r="E172" s="29" t="str">
        <f t="shared" si="116"/>
        <v/>
      </c>
      <c r="F172" s="27"/>
      <c r="G172" s="29"/>
      <c r="H172" s="27"/>
      <c r="I172" s="27"/>
      <c r="J172" s="10"/>
      <c r="K172" s="27"/>
      <c r="L172" s="29" t="str">
        <f t="shared" si="111"/>
        <v/>
      </c>
      <c r="M172" s="29" t="str">
        <f t="shared" si="112"/>
        <v/>
      </c>
      <c r="N172" s="29" t="str">
        <f t="shared" si="113"/>
        <v/>
      </c>
      <c r="O172" s="29" t="str">
        <f t="shared" si="114"/>
        <v/>
      </c>
      <c r="P172" s="33" t="str">
        <f t="shared" si="115"/>
        <v/>
      </c>
      <c r="Q172" s="27"/>
    </row>
    <row r="173" spans="1:17" x14ac:dyDescent="0.45">
      <c r="A173" s="27"/>
      <c r="B173" s="27"/>
      <c r="C173" s="27"/>
      <c r="D173" s="27"/>
      <c r="E173" s="29" t="str">
        <f t="shared" si="116"/>
        <v/>
      </c>
      <c r="F173" s="27"/>
      <c r="G173" s="29"/>
      <c r="H173" s="27"/>
      <c r="I173" s="27"/>
      <c r="J173" s="10"/>
      <c r="K173" s="27"/>
      <c r="L173" s="29" t="str">
        <f t="shared" si="111"/>
        <v/>
      </c>
      <c r="M173" s="29" t="str">
        <f t="shared" si="112"/>
        <v/>
      </c>
      <c r="N173" s="29" t="str">
        <f t="shared" si="113"/>
        <v/>
      </c>
      <c r="O173" s="29" t="str">
        <f t="shared" si="114"/>
        <v/>
      </c>
      <c r="P173" s="33" t="str">
        <f t="shared" si="115"/>
        <v/>
      </c>
      <c r="Q173" s="27"/>
    </row>
    <row r="174" spans="1:17" x14ac:dyDescent="0.45">
      <c r="A174" s="27"/>
      <c r="B174" s="27"/>
      <c r="C174" s="27"/>
      <c r="D174" s="27"/>
      <c r="E174" s="29" t="str">
        <f t="shared" si="116"/>
        <v/>
      </c>
      <c r="F174" s="27"/>
      <c r="G174" s="29"/>
      <c r="H174" s="27"/>
      <c r="I174" s="27"/>
      <c r="J174" s="10"/>
      <c r="K174" s="27"/>
      <c r="L174" s="29" t="str">
        <f t="shared" si="111"/>
        <v/>
      </c>
      <c r="M174" s="29" t="str">
        <f t="shared" si="112"/>
        <v/>
      </c>
      <c r="N174" s="29" t="str">
        <f t="shared" si="113"/>
        <v/>
      </c>
      <c r="O174" s="29" t="str">
        <f t="shared" si="114"/>
        <v/>
      </c>
      <c r="P174" s="33" t="str">
        <f t="shared" si="115"/>
        <v/>
      </c>
      <c r="Q174" s="27"/>
    </row>
    <row r="175" spans="1:17" x14ac:dyDescent="0.45">
      <c r="A175" s="27"/>
      <c r="B175" s="27"/>
      <c r="C175" s="27"/>
      <c r="D175" s="27"/>
      <c r="E175" s="29" t="str">
        <f t="shared" si="116"/>
        <v/>
      </c>
      <c r="F175" s="27"/>
      <c r="G175" s="29"/>
      <c r="H175" s="27"/>
      <c r="I175" s="27"/>
      <c r="J175" s="10"/>
      <c r="K175" s="27"/>
      <c r="L175" s="29" t="str">
        <f t="shared" si="111"/>
        <v/>
      </c>
      <c r="M175" s="29" t="str">
        <f t="shared" si="112"/>
        <v/>
      </c>
      <c r="N175" s="29" t="str">
        <f t="shared" si="113"/>
        <v/>
      </c>
      <c r="O175" s="29" t="str">
        <f t="shared" si="114"/>
        <v/>
      </c>
      <c r="P175" s="33" t="str">
        <f t="shared" si="115"/>
        <v/>
      </c>
      <c r="Q175" s="27"/>
    </row>
    <row r="176" spans="1:17" x14ac:dyDescent="0.45">
      <c r="A176" s="27"/>
      <c r="B176" s="27"/>
      <c r="C176" s="27"/>
      <c r="D176" s="27"/>
      <c r="E176" s="29" t="str">
        <f t="shared" si="116"/>
        <v/>
      </c>
      <c r="F176" s="27"/>
      <c r="G176" s="29"/>
      <c r="H176" s="27"/>
      <c r="I176" s="27"/>
      <c r="J176" s="10"/>
      <c r="K176" s="27"/>
      <c r="L176" s="29" t="str">
        <f t="shared" si="111"/>
        <v/>
      </c>
      <c r="M176" s="29" t="str">
        <f t="shared" si="112"/>
        <v/>
      </c>
      <c r="N176" s="29" t="str">
        <f t="shared" si="113"/>
        <v/>
      </c>
      <c r="O176" s="29" t="str">
        <f t="shared" si="114"/>
        <v/>
      </c>
      <c r="P176" s="33" t="str">
        <f t="shared" si="115"/>
        <v/>
      </c>
      <c r="Q176" s="27"/>
    </row>
    <row r="177" spans="1:17" x14ac:dyDescent="0.45">
      <c r="A177" s="27"/>
      <c r="B177" s="27"/>
      <c r="C177" s="27"/>
      <c r="D177" s="27"/>
      <c r="E177" s="29" t="str">
        <f t="shared" si="116"/>
        <v/>
      </c>
      <c r="F177" s="27"/>
      <c r="G177" s="29"/>
      <c r="H177" s="27"/>
      <c r="I177" s="27"/>
      <c r="J177" s="10"/>
      <c r="K177" s="27"/>
      <c r="L177" s="29" t="str">
        <f t="shared" si="111"/>
        <v/>
      </c>
      <c r="M177" s="29" t="str">
        <f t="shared" si="112"/>
        <v/>
      </c>
      <c r="N177" s="29" t="str">
        <f t="shared" si="113"/>
        <v/>
      </c>
      <c r="O177" s="29" t="str">
        <f t="shared" si="114"/>
        <v/>
      </c>
      <c r="P177" s="33" t="str">
        <f t="shared" si="115"/>
        <v/>
      </c>
      <c r="Q177" s="27"/>
    </row>
    <row r="178" spans="1:17" x14ac:dyDescent="0.45">
      <c r="A178" s="27"/>
      <c r="B178" s="27"/>
      <c r="C178" s="27"/>
      <c r="D178" s="27"/>
      <c r="E178" s="29" t="str">
        <f t="shared" si="116"/>
        <v/>
      </c>
      <c r="F178" s="27"/>
      <c r="G178" s="29"/>
      <c r="H178" s="27"/>
      <c r="I178" s="27"/>
      <c r="J178" s="10"/>
      <c r="K178" s="27"/>
      <c r="L178" s="29" t="str">
        <f t="shared" si="111"/>
        <v/>
      </c>
      <c r="M178" s="29" t="str">
        <f t="shared" si="112"/>
        <v/>
      </c>
      <c r="N178" s="29" t="str">
        <f t="shared" si="113"/>
        <v/>
      </c>
      <c r="O178" s="29" t="str">
        <f t="shared" si="114"/>
        <v/>
      </c>
      <c r="P178" s="33" t="str">
        <f t="shared" si="115"/>
        <v/>
      </c>
      <c r="Q178" s="27"/>
    </row>
    <row r="179" spans="1:17" x14ac:dyDescent="0.45">
      <c r="A179" s="27"/>
      <c r="B179" s="27"/>
      <c r="C179" s="27"/>
      <c r="D179" s="27"/>
      <c r="E179" s="29" t="str">
        <f t="shared" si="116"/>
        <v/>
      </c>
      <c r="F179" s="27"/>
      <c r="G179" s="29"/>
      <c r="H179" s="27"/>
      <c r="I179" s="27"/>
      <c r="J179" s="10"/>
      <c r="K179" s="27"/>
      <c r="L179" s="29" t="str">
        <f t="shared" si="111"/>
        <v/>
      </c>
      <c r="M179" s="29" t="str">
        <f t="shared" si="112"/>
        <v/>
      </c>
      <c r="N179" s="29" t="str">
        <f t="shared" si="113"/>
        <v/>
      </c>
      <c r="O179" s="29" t="str">
        <f t="shared" si="114"/>
        <v/>
      </c>
      <c r="P179" s="33" t="str">
        <f t="shared" si="115"/>
        <v/>
      </c>
      <c r="Q179" s="27"/>
    </row>
    <row r="180" spans="1:17" x14ac:dyDescent="0.45">
      <c r="A180" s="27"/>
      <c r="B180" s="27"/>
      <c r="C180" s="27"/>
      <c r="D180" s="27"/>
      <c r="E180" s="29" t="str">
        <f t="shared" si="116"/>
        <v/>
      </c>
      <c r="F180" s="27"/>
      <c r="G180" s="29"/>
      <c r="H180" s="27"/>
      <c r="I180" s="27"/>
      <c r="J180" s="10"/>
      <c r="K180" s="27"/>
      <c r="L180" s="29" t="str">
        <f t="shared" si="111"/>
        <v/>
      </c>
      <c r="M180" s="29" t="str">
        <f t="shared" si="112"/>
        <v/>
      </c>
      <c r="N180" s="29" t="str">
        <f t="shared" si="113"/>
        <v/>
      </c>
      <c r="O180" s="29" t="str">
        <f t="shared" si="114"/>
        <v/>
      </c>
      <c r="P180" s="33" t="str">
        <f t="shared" si="115"/>
        <v/>
      </c>
      <c r="Q180" s="27"/>
    </row>
    <row r="181" spans="1:17" x14ac:dyDescent="0.45">
      <c r="A181" s="27"/>
      <c r="B181" s="27"/>
      <c r="C181" s="27"/>
      <c r="D181" s="27"/>
      <c r="E181" s="29" t="str">
        <f t="shared" si="116"/>
        <v/>
      </c>
      <c r="F181" s="27"/>
      <c r="G181" s="29"/>
      <c r="H181" s="27"/>
      <c r="I181" s="27"/>
      <c r="J181" s="10"/>
      <c r="K181" s="27"/>
      <c r="L181" s="29" t="str">
        <f t="shared" si="111"/>
        <v/>
      </c>
      <c r="M181" s="29" t="str">
        <f t="shared" si="112"/>
        <v/>
      </c>
      <c r="N181" s="29" t="str">
        <f t="shared" si="113"/>
        <v/>
      </c>
      <c r="O181" s="29" t="str">
        <f t="shared" si="114"/>
        <v/>
      </c>
      <c r="P181" s="33" t="str">
        <f t="shared" si="115"/>
        <v/>
      </c>
      <c r="Q181" s="27"/>
    </row>
    <row r="182" spans="1:17" x14ac:dyDescent="0.45">
      <c r="A182" s="27"/>
      <c r="B182" s="27"/>
      <c r="C182" s="27"/>
      <c r="D182" s="27"/>
      <c r="E182" s="29" t="str">
        <f t="shared" si="116"/>
        <v/>
      </c>
      <c r="F182" s="27"/>
      <c r="G182" s="29"/>
      <c r="H182" s="27"/>
      <c r="I182" s="27"/>
      <c r="J182" s="10"/>
      <c r="K182" s="27"/>
      <c r="L182" s="29" t="str">
        <f t="shared" si="111"/>
        <v/>
      </c>
      <c r="M182" s="29" t="str">
        <f t="shared" si="112"/>
        <v/>
      </c>
      <c r="N182" s="29" t="str">
        <f t="shared" si="113"/>
        <v/>
      </c>
      <c r="O182" s="29" t="str">
        <f t="shared" si="114"/>
        <v/>
      </c>
      <c r="P182" s="33" t="str">
        <f t="shared" si="115"/>
        <v/>
      </c>
      <c r="Q182" s="27"/>
    </row>
    <row r="183" spans="1:17" x14ac:dyDescent="0.45">
      <c r="A183" s="27"/>
      <c r="B183" s="27"/>
      <c r="C183" s="27"/>
      <c r="D183" s="27"/>
      <c r="E183" s="29" t="str">
        <f t="shared" si="116"/>
        <v/>
      </c>
      <c r="F183" s="27"/>
      <c r="G183" s="29"/>
      <c r="H183" s="27"/>
      <c r="I183" s="27"/>
      <c r="J183" s="10"/>
      <c r="K183" s="27"/>
      <c r="L183" s="29" t="str">
        <f t="shared" si="111"/>
        <v/>
      </c>
      <c r="M183" s="29" t="str">
        <f t="shared" si="112"/>
        <v/>
      </c>
      <c r="N183" s="29" t="str">
        <f t="shared" si="113"/>
        <v/>
      </c>
      <c r="O183" s="29" t="str">
        <f t="shared" si="114"/>
        <v/>
      </c>
      <c r="P183" s="33" t="str">
        <f t="shared" si="115"/>
        <v/>
      </c>
      <c r="Q183" s="27"/>
    </row>
    <row r="184" spans="1:17" x14ac:dyDescent="0.45">
      <c r="A184" s="27"/>
      <c r="B184" s="27"/>
      <c r="C184" s="27"/>
      <c r="D184" s="27"/>
      <c r="E184" s="29" t="str">
        <f t="shared" si="116"/>
        <v/>
      </c>
      <c r="F184" s="27"/>
      <c r="G184" s="29"/>
      <c r="H184" s="27"/>
      <c r="I184" s="27"/>
      <c r="J184" s="10"/>
      <c r="K184" s="27"/>
      <c r="L184" s="29" t="str">
        <f t="shared" si="111"/>
        <v/>
      </c>
      <c r="M184" s="29" t="str">
        <f t="shared" si="112"/>
        <v/>
      </c>
      <c r="N184" s="29" t="str">
        <f t="shared" si="113"/>
        <v/>
      </c>
      <c r="O184" s="29" t="str">
        <f t="shared" si="114"/>
        <v/>
      </c>
      <c r="P184" s="33" t="str">
        <f t="shared" si="115"/>
        <v/>
      </c>
      <c r="Q184" s="27"/>
    </row>
    <row r="185" spans="1:17" x14ac:dyDescent="0.45">
      <c r="A185" s="27"/>
      <c r="B185" s="27"/>
      <c r="C185" s="27"/>
      <c r="D185" s="27"/>
      <c r="E185" s="29" t="str">
        <f t="shared" si="116"/>
        <v/>
      </c>
      <c r="F185" s="27"/>
      <c r="G185" s="29"/>
      <c r="H185" s="27"/>
      <c r="I185" s="27"/>
      <c r="J185" s="10"/>
      <c r="K185" s="27"/>
      <c r="L185" s="29" t="str">
        <f t="shared" si="111"/>
        <v/>
      </c>
      <c r="M185" s="29" t="str">
        <f t="shared" si="112"/>
        <v/>
      </c>
      <c r="N185" s="29" t="str">
        <f t="shared" si="113"/>
        <v/>
      </c>
      <c r="O185" s="29" t="str">
        <f t="shared" si="114"/>
        <v/>
      </c>
      <c r="P185" s="33" t="str">
        <f t="shared" si="115"/>
        <v/>
      </c>
      <c r="Q185" s="27"/>
    </row>
    <row r="186" spans="1:17" x14ac:dyDescent="0.45">
      <c r="A186" s="27"/>
      <c r="B186" s="27"/>
      <c r="C186" s="27"/>
      <c r="D186" s="27"/>
      <c r="E186" s="29" t="str">
        <f t="shared" si="116"/>
        <v/>
      </c>
      <c r="F186" s="27"/>
      <c r="G186" s="29"/>
      <c r="H186" s="27"/>
      <c r="I186" s="27"/>
      <c r="J186" s="10"/>
      <c r="K186" s="27"/>
      <c r="L186" s="29" t="str">
        <f t="shared" si="111"/>
        <v/>
      </c>
      <c r="M186" s="29" t="str">
        <f t="shared" si="112"/>
        <v/>
      </c>
      <c r="N186" s="29" t="str">
        <f t="shared" si="113"/>
        <v/>
      </c>
      <c r="O186" s="29" t="str">
        <f t="shared" si="114"/>
        <v/>
      </c>
      <c r="P186" s="33" t="str">
        <f t="shared" si="115"/>
        <v/>
      </c>
      <c r="Q186" s="27"/>
    </row>
    <row r="187" spans="1:17" x14ac:dyDescent="0.45">
      <c r="A187" s="27"/>
      <c r="B187" s="27"/>
      <c r="C187" s="27"/>
      <c r="D187" s="27"/>
      <c r="E187" s="29" t="str">
        <f t="shared" si="116"/>
        <v/>
      </c>
      <c r="F187" s="27"/>
      <c r="G187" s="29"/>
      <c r="H187" s="27"/>
      <c r="I187" s="27"/>
      <c r="J187" s="10"/>
      <c r="K187" s="27"/>
      <c r="L187" s="29" t="str">
        <f t="shared" si="111"/>
        <v/>
      </c>
      <c r="M187" s="29" t="str">
        <f t="shared" si="112"/>
        <v/>
      </c>
      <c r="N187" s="29" t="str">
        <f t="shared" si="113"/>
        <v/>
      </c>
      <c r="O187" s="29" t="str">
        <f t="shared" si="114"/>
        <v/>
      </c>
      <c r="P187" s="33" t="str">
        <f t="shared" si="115"/>
        <v/>
      </c>
      <c r="Q187" s="27"/>
    </row>
    <row r="188" spans="1:17" x14ac:dyDescent="0.45">
      <c r="A188" s="27"/>
      <c r="B188" s="27"/>
      <c r="C188" s="27"/>
      <c r="D188" s="27"/>
      <c r="E188" s="29" t="str">
        <f t="shared" si="116"/>
        <v/>
      </c>
      <c r="F188" s="27"/>
      <c r="G188" s="29"/>
      <c r="H188" s="27"/>
      <c r="I188" s="27"/>
      <c r="J188" s="10"/>
      <c r="K188" s="27"/>
      <c r="L188" s="29" t="str">
        <f t="shared" si="111"/>
        <v/>
      </c>
      <c r="M188" s="29" t="str">
        <f t="shared" si="112"/>
        <v/>
      </c>
      <c r="N188" s="29" t="str">
        <f t="shared" si="113"/>
        <v/>
      </c>
      <c r="O188" s="29" t="str">
        <f t="shared" si="114"/>
        <v/>
      </c>
      <c r="P188" s="33" t="str">
        <f t="shared" si="115"/>
        <v/>
      </c>
      <c r="Q188" s="27"/>
    </row>
    <row r="189" spans="1:17" x14ac:dyDescent="0.45">
      <c r="A189" s="27"/>
      <c r="B189" s="27"/>
      <c r="C189" s="27"/>
      <c r="D189" s="27"/>
      <c r="E189" s="29" t="str">
        <f t="shared" si="116"/>
        <v/>
      </c>
      <c r="F189" s="27"/>
      <c r="G189" s="29"/>
      <c r="H189" s="27"/>
      <c r="I189" s="27"/>
      <c r="J189" s="10"/>
      <c r="K189" s="27"/>
      <c r="L189" s="29" t="str">
        <f t="shared" si="111"/>
        <v/>
      </c>
      <c r="M189" s="29" t="str">
        <f t="shared" si="112"/>
        <v/>
      </c>
      <c r="N189" s="29" t="str">
        <f t="shared" si="113"/>
        <v/>
      </c>
      <c r="O189" s="29" t="str">
        <f t="shared" si="114"/>
        <v/>
      </c>
      <c r="P189" s="33" t="str">
        <f t="shared" si="115"/>
        <v/>
      </c>
      <c r="Q189" s="27"/>
    </row>
    <row r="190" spans="1:17" x14ac:dyDescent="0.45">
      <c r="A190" s="27"/>
      <c r="B190" s="27"/>
      <c r="C190" s="27"/>
      <c r="D190" s="27"/>
      <c r="E190" s="29" t="str">
        <f t="shared" si="116"/>
        <v/>
      </c>
      <c r="F190" s="27"/>
      <c r="G190" s="29"/>
      <c r="H190" s="27"/>
      <c r="I190" s="27"/>
      <c r="J190" s="10"/>
      <c r="K190" s="27"/>
      <c r="L190" s="29" t="str">
        <f t="shared" si="111"/>
        <v/>
      </c>
      <c r="M190" s="29" t="str">
        <f t="shared" si="112"/>
        <v/>
      </c>
      <c r="N190" s="29" t="str">
        <f t="shared" si="113"/>
        <v/>
      </c>
      <c r="O190" s="29" t="str">
        <f t="shared" si="114"/>
        <v/>
      </c>
      <c r="P190" s="33" t="str">
        <f t="shared" si="115"/>
        <v/>
      </c>
      <c r="Q190" s="27"/>
    </row>
    <row r="191" spans="1:17" x14ac:dyDescent="0.45">
      <c r="A191" s="27"/>
      <c r="B191" s="27"/>
      <c r="C191" s="27"/>
      <c r="D191" s="27"/>
      <c r="E191" s="29" t="str">
        <f t="shared" si="116"/>
        <v/>
      </c>
      <c r="F191" s="27"/>
      <c r="G191" s="29"/>
      <c r="H191" s="27"/>
      <c r="I191" s="27"/>
      <c r="J191" s="10"/>
      <c r="K191" s="27"/>
      <c r="L191" s="29" t="str">
        <f t="shared" si="111"/>
        <v/>
      </c>
      <c r="M191" s="29" t="str">
        <f t="shared" si="112"/>
        <v/>
      </c>
      <c r="N191" s="29" t="str">
        <f t="shared" si="113"/>
        <v/>
      </c>
      <c r="O191" s="29" t="str">
        <f t="shared" si="114"/>
        <v/>
      </c>
      <c r="P191" s="33" t="str">
        <f t="shared" si="115"/>
        <v/>
      </c>
      <c r="Q191" s="27"/>
    </row>
    <row r="192" spans="1:17" x14ac:dyDescent="0.45">
      <c r="A192" s="27"/>
      <c r="B192" s="27"/>
      <c r="C192" s="27"/>
      <c r="D192" s="27"/>
      <c r="E192" s="29" t="str">
        <f t="shared" si="116"/>
        <v/>
      </c>
      <c r="F192" s="27"/>
      <c r="G192" s="29"/>
      <c r="H192" s="27"/>
      <c r="I192" s="27"/>
      <c r="J192" s="10"/>
      <c r="K192" s="27"/>
      <c r="L192" s="29" t="str">
        <f t="shared" si="111"/>
        <v/>
      </c>
      <c r="M192" s="29" t="str">
        <f t="shared" si="112"/>
        <v/>
      </c>
      <c r="N192" s="29" t="str">
        <f t="shared" si="113"/>
        <v/>
      </c>
      <c r="O192" s="29" t="str">
        <f t="shared" si="114"/>
        <v/>
      </c>
      <c r="P192" s="33" t="str">
        <f t="shared" si="115"/>
        <v/>
      </c>
      <c r="Q192" s="27"/>
    </row>
    <row r="193" spans="1:17" x14ac:dyDescent="0.45">
      <c r="A193" s="27"/>
      <c r="B193" s="27"/>
      <c r="C193" s="27"/>
      <c r="D193" s="27"/>
      <c r="E193" s="29" t="str">
        <f t="shared" si="116"/>
        <v/>
      </c>
      <c r="F193" s="27"/>
      <c r="G193" s="29"/>
      <c r="H193" s="27"/>
      <c r="I193" s="27"/>
      <c r="J193" s="10"/>
      <c r="K193" s="27"/>
      <c r="L193" s="29" t="str">
        <f t="shared" si="111"/>
        <v/>
      </c>
      <c r="M193" s="29" t="str">
        <f t="shared" si="112"/>
        <v/>
      </c>
      <c r="N193" s="29" t="str">
        <f t="shared" si="113"/>
        <v/>
      </c>
      <c r="O193" s="29" t="str">
        <f t="shared" si="114"/>
        <v/>
      </c>
      <c r="P193" s="33" t="str">
        <f t="shared" si="115"/>
        <v/>
      </c>
      <c r="Q193" s="27"/>
    </row>
    <row r="194" spans="1:17" x14ac:dyDescent="0.45">
      <c r="A194" s="27"/>
      <c r="B194" s="27"/>
      <c r="C194" s="27"/>
      <c r="D194" s="27"/>
      <c r="E194" s="29" t="str">
        <f t="shared" si="116"/>
        <v/>
      </c>
      <c r="F194" s="27"/>
      <c r="G194" s="29"/>
      <c r="H194" s="27"/>
      <c r="I194" s="27"/>
      <c r="J194" s="10"/>
      <c r="K194" s="27"/>
      <c r="L194" s="29" t="str">
        <f t="shared" si="111"/>
        <v/>
      </c>
      <c r="M194" s="29" t="str">
        <f t="shared" si="112"/>
        <v/>
      </c>
      <c r="N194" s="29" t="str">
        <f t="shared" si="113"/>
        <v/>
      </c>
      <c r="O194" s="29" t="str">
        <f t="shared" si="114"/>
        <v/>
      </c>
      <c r="P194" s="33" t="str">
        <f t="shared" si="115"/>
        <v/>
      </c>
      <c r="Q194" s="27"/>
    </row>
    <row r="195" spans="1:17" x14ac:dyDescent="0.45">
      <c r="A195" s="27"/>
      <c r="B195" s="27"/>
      <c r="C195" s="27"/>
      <c r="D195" s="27"/>
      <c r="E195" s="29" t="str">
        <f t="shared" si="116"/>
        <v/>
      </c>
      <c r="F195" s="27"/>
      <c r="G195" s="29"/>
      <c r="H195" s="27"/>
      <c r="I195" s="27"/>
      <c r="J195" s="10"/>
      <c r="K195" s="27"/>
      <c r="L195" s="29" t="str">
        <f t="shared" ref="L195:L200" si="117">IF(G195="Y", (P195*E195),(""))</f>
        <v/>
      </c>
      <c r="M195" s="29" t="str">
        <f t="shared" ref="M195:M200" si="118">IF(G195="Y", (L195*2),(""))</f>
        <v/>
      </c>
      <c r="N195" s="29" t="str">
        <f t="shared" ref="N195:N200" si="119">IF(G195="Y", (L195*3),(""))</f>
        <v/>
      </c>
      <c r="O195" s="29" t="str">
        <f t="shared" ref="O195:O200" si="120">IF(G195="Y", (L195*4),(""))</f>
        <v/>
      </c>
      <c r="P195" s="33" t="str">
        <f t="shared" ref="P195:P200" si="121">IF(Q195&gt;0,((AcctSize/Q195)/H195),(""))</f>
        <v/>
      </c>
      <c r="Q195" s="27"/>
    </row>
    <row r="196" spans="1:17" x14ac:dyDescent="0.45">
      <c r="A196" s="27"/>
      <c r="B196" s="27"/>
      <c r="C196" s="27"/>
      <c r="D196" s="27"/>
      <c r="E196" s="29" t="str">
        <f t="shared" si="116"/>
        <v/>
      </c>
      <c r="F196" s="27"/>
      <c r="G196" s="29"/>
      <c r="H196" s="27"/>
      <c r="I196" s="27"/>
      <c r="J196" s="10"/>
      <c r="K196" s="27"/>
      <c r="L196" s="29" t="str">
        <f t="shared" si="117"/>
        <v/>
      </c>
      <c r="M196" s="29" t="str">
        <f t="shared" si="118"/>
        <v/>
      </c>
      <c r="N196" s="29" t="str">
        <f t="shared" si="119"/>
        <v/>
      </c>
      <c r="O196" s="29" t="str">
        <f t="shared" si="120"/>
        <v/>
      </c>
      <c r="P196" s="33" t="str">
        <f t="shared" si="121"/>
        <v/>
      </c>
      <c r="Q196" s="27"/>
    </row>
    <row r="197" spans="1:17" x14ac:dyDescent="0.45">
      <c r="A197" s="27"/>
      <c r="B197" s="27"/>
      <c r="C197" s="27"/>
      <c r="D197" s="27"/>
      <c r="E197" s="29" t="str">
        <f t="shared" ref="E197:E200" si="122">IF(G197="Y",AG197,"")</f>
        <v/>
      </c>
      <c r="F197" s="27"/>
      <c r="G197" s="29"/>
      <c r="H197" s="27"/>
      <c r="I197" s="27"/>
      <c r="J197" s="10"/>
      <c r="K197" s="27"/>
      <c r="L197" s="29" t="str">
        <f t="shared" si="117"/>
        <v/>
      </c>
      <c r="M197" s="29" t="str">
        <f t="shared" si="118"/>
        <v/>
      </c>
      <c r="N197" s="29" t="str">
        <f t="shared" si="119"/>
        <v/>
      </c>
      <c r="O197" s="29" t="str">
        <f t="shared" si="120"/>
        <v/>
      </c>
      <c r="P197" s="33" t="str">
        <f t="shared" si="121"/>
        <v/>
      </c>
      <c r="Q197" s="27"/>
    </row>
    <row r="198" spans="1:17" x14ac:dyDescent="0.45">
      <c r="A198" s="27"/>
      <c r="B198" s="27"/>
      <c r="C198" s="27"/>
      <c r="D198" s="27"/>
      <c r="E198" s="29" t="str">
        <f t="shared" si="122"/>
        <v/>
      </c>
      <c r="F198" s="27"/>
      <c r="G198" s="29"/>
      <c r="H198" s="27"/>
      <c r="I198" s="27"/>
      <c r="J198" s="10"/>
      <c r="K198" s="27"/>
      <c r="L198" s="29" t="str">
        <f t="shared" si="117"/>
        <v/>
      </c>
      <c r="M198" s="29" t="str">
        <f t="shared" si="118"/>
        <v/>
      </c>
      <c r="N198" s="29" t="str">
        <f t="shared" si="119"/>
        <v/>
      </c>
      <c r="O198" s="29" t="str">
        <f t="shared" si="120"/>
        <v/>
      </c>
      <c r="P198" s="33" t="str">
        <f t="shared" si="121"/>
        <v/>
      </c>
      <c r="Q198" s="27"/>
    </row>
    <row r="199" spans="1:17" x14ac:dyDescent="0.45">
      <c r="A199" s="27"/>
      <c r="B199" s="27"/>
      <c r="C199" s="27"/>
      <c r="D199" s="27"/>
      <c r="E199" s="29" t="str">
        <f t="shared" si="122"/>
        <v/>
      </c>
      <c r="F199" s="27"/>
      <c r="G199" s="29"/>
      <c r="H199" s="27"/>
      <c r="I199" s="27"/>
      <c r="J199" s="10"/>
      <c r="K199" s="27"/>
      <c r="L199" s="29" t="str">
        <f t="shared" si="117"/>
        <v/>
      </c>
      <c r="M199" s="29" t="str">
        <f t="shared" si="118"/>
        <v/>
      </c>
      <c r="N199" s="29" t="str">
        <f t="shared" si="119"/>
        <v/>
      </c>
      <c r="O199" s="29" t="str">
        <f t="shared" si="120"/>
        <v/>
      </c>
      <c r="P199" s="33" t="str">
        <f t="shared" si="121"/>
        <v/>
      </c>
      <c r="Q199" s="27"/>
    </row>
    <row r="200" spans="1:17" x14ac:dyDescent="0.45">
      <c r="A200" s="27"/>
      <c r="B200" s="27"/>
      <c r="C200" s="27"/>
      <c r="D200" s="27"/>
      <c r="E200" s="29" t="str">
        <f t="shared" si="122"/>
        <v/>
      </c>
      <c r="F200" s="27"/>
      <c r="G200" s="29"/>
      <c r="H200" s="27"/>
      <c r="I200" s="27"/>
      <c r="J200" s="10"/>
      <c r="K200" s="27"/>
      <c r="L200" s="29" t="str">
        <f t="shared" si="117"/>
        <v/>
      </c>
      <c r="M200" s="29" t="str">
        <f t="shared" si="118"/>
        <v/>
      </c>
      <c r="N200" s="29" t="str">
        <f t="shared" si="119"/>
        <v/>
      </c>
      <c r="O200" s="29" t="str">
        <f t="shared" si="120"/>
        <v/>
      </c>
      <c r="P200" s="33" t="str">
        <f t="shared" si="121"/>
        <v/>
      </c>
      <c r="Q200" s="27"/>
    </row>
  </sheetData>
  <sheetProtection selectLockedCells="1"/>
  <mergeCells count="10">
    <mergeCell ref="T98:V98"/>
    <mergeCell ref="T3:V3"/>
    <mergeCell ref="T19:V19"/>
    <mergeCell ref="T35:V35"/>
    <mergeCell ref="T51:V51"/>
    <mergeCell ref="T82:V82"/>
    <mergeCell ref="T58:V58"/>
    <mergeCell ref="T59:V59"/>
    <mergeCell ref="T67:V67"/>
    <mergeCell ref="T68:V68"/>
  </mergeCells>
  <pageMargins left="0.7" right="0.7" top="0.75" bottom="0.75" header="0.3" footer="0.3"/>
  <pageSetup scale="2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pageSetUpPr fitToPage="1"/>
  </sheetPr>
  <dimension ref="A1:AG534"/>
  <sheetViews>
    <sheetView showGridLines="0" topLeftCell="A70" workbookViewId="0">
      <selection activeCell="A104" sqref="A104"/>
    </sheetView>
  </sheetViews>
  <sheetFormatPr defaultRowHeight="14.25" x14ac:dyDescent="0.45"/>
  <cols>
    <col min="1" max="1" width="12.59765625" bestFit="1" customWidth="1"/>
    <col min="2" max="2" width="13.59765625" customWidth="1"/>
    <col min="3" max="3" width="12.59765625" customWidth="1"/>
    <col min="4" max="4" width="14.1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customWidth="1"/>
    <col min="11" max="11" width="12.59765625" customWidth="1"/>
    <col min="12" max="13" width="32.3984375" style="27" customWidth="1"/>
    <col min="14" max="14" width="32.1328125" style="27" customWidth="1"/>
    <col min="15" max="15" width="32" style="27" customWidth="1"/>
    <col min="16" max="16" width="18.59765625" style="27" customWidth="1"/>
    <col min="17" max="17" width="21" style="39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3" max="33" width="16.1328125" customWidth="1"/>
  </cols>
  <sheetData>
    <row r="1" spans="1:33" ht="19.5" x14ac:dyDescent="0.6">
      <c r="E1" s="8">
        <v>50000</v>
      </c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38" t="s">
        <v>48</v>
      </c>
    </row>
    <row r="3" spans="1:33" ht="14.65" thickTop="1" x14ac:dyDescent="0.45">
      <c r="A3" s="28">
        <v>42856</v>
      </c>
      <c r="B3" s="27" t="s">
        <v>125</v>
      </c>
      <c r="C3" s="27" t="s">
        <v>73</v>
      </c>
      <c r="D3" s="27"/>
      <c r="E3" s="29" t="str">
        <f>IF(G3="Y",AG3,"")</f>
        <v/>
      </c>
      <c r="F3" s="27" t="s">
        <v>32</v>
      </c>
      <c r="G3" s="29" t="s">
        <v>34</v>
      </c>
      <c r="H3" s="29">
        <v>61.34</v>
      </c>
      <c r="I3" s="29">
        <v>61.6</v>
      </c>
      <c r="J3" s="27">
        <v>60.87</v>
      </c>
      <c r="K3" s="29"/>
      <c r="L3" s="29" t="str">
        <f t="shared" ref="L3:L64" si="0">IF(G3="Y", (P3*E3),(""))</f>
        <v/>
      </c>
      <c r="M3" s="29" t="str">
        <f t="shared" ref="M3:M64" si="1">IF(G3="Y", (L3*2),(""))</f>
        <v/>
      </c>
      <c r="N3" s="29" t="str">
        <f t="shared" ref="N3:N64" si="2">IF(G3="Y", (L3*3),(""))</f>
        <v/>
      </c>
      <c r="O3" s="29" t="str">
        <f t="shared" ref="O3:O64" si="3">IF(G3="Y", (L3*4),(""))</f>
        <v/>
      </c>
      <c r="P3" s="33">
        <f t="shared" ref="P3:P64" si="4">IF(Q3&gt;0,((AcctSize/Q3)/H3),(""))</f>
        <v>271.70959678295839</v>
      </c>
      <c r="Q3" s="27">
        <v>3</v>
      </c>
      <c r="T3" s="67" t="s">
        <v>10</v>
      </c>
      <c r="U3" s="67"/>
      <c r="V3" s="67"/>
      <c r="AG3" s="3">
        <f>IF(F3="L",(K3-H3),(H3-K3))</f>
        <v>61.34</v>
      </c>
    </row>
    <row r="4" spans="1:33" x14ac:dyDescent="0.45">
      <c r="A4" s="28">
        <v>42856</v>
      </c>
      <c r="B4" s="27" t="s">
        <v>64</v>
      </c>
      <c r="C4" s="27" t="s">
        <v>33</v>
      </c>
      <c r="D4" s="27"/>
      <c r="E4" s="29" t="str">
        <f>IF(G4="Y",AG4,"")</f>
        <v/>
      </c>
      <c r="F4" s="27" t="s">
        <v>32</v>
      </c>
      <c r="G4" s="29" t="s">
        <v>34</v>
      </c>
      <c r="H4" s="29">
        <v>52.24</v>
      </c>
      <c r="I4" s="29">
        <v>52.59</v>
      </c>
      <c r="J4" s="27">
        <v>51.73</v>
      </c>
      <c r="K4" s="29"/>
      <c r="L4" s="29" t="str">
        <f t="shared" si="0"/>
        <v/>
      </c>
      <c r="M4" s="29" t="str">
        <f t="shared" si="1"/>
        <v/>
      </c>
      <c r="N4" s="29" t="str">
        <f t="shared" si="2"/>
        <v/>
      </c>
      <c r="O4" s="29" t="str">
        <f t="shared" si="3"/>
        <v/>
      </c>
      <c r="P4" s="33">
        <f t="shared" si="4"/>
        <v>319.04032669729457</v>
      </c>
      <c r="Q4" s="27">
        <v>3</v>
      </c>
      <c r="T4" t="s">
        <v>11</v>
      </c>
      <c r="V4">
        <f>COUNTIF(C6:C1048576,"FB")</f>
        <v>43</v>
      </c>
      <c r="AG4" s="3">
        <f t="shared" ref="AG4:AG67" si="5">IF(F4="L",(K4-H4),(H4-K4))</f>
        <v>52.24</v>
      </c>
    </row>
    <row r="5" spans="1:33" x14ac:dyDescent="0.45">
      <c r="A5" s="28">
        <v>42856</v>
      </c>
      <c r="B5" s="27" t="s">
        <v>77</v>
      </c>
      <c r="C5" s="27" t="s">
        <v>139</v>
      </c>
      <c r="D5" s="27"/>
      <c r="E5" s="29">
        <f t="shared" ref="E5:E68" si="6">IF(G5="Y",AG5,"")</f>
        <v>0</v>
      </c>
      <c r="F5" s="27" t="s">
        <v>61</v>
      </c>
      <c r="G5" s="29" t="s">
        <v>69</v>
      </c>
      <c r="H5" s="29">
        <v>72.06</v>
      </c>
      <c r="I5" s="29">
        <v>71.760000000000005</v>
      </c>
      <c r="J5" s="26">
        <v>72.489999999999995</v>
      </c>
      <c r="K5" s="29">
        <v>72.06</v>
      </c>
      <c r="L5" s="29">
        <f t="shared" si="0"/>
        <v>0</v>
      </c>
      <c r="M5" s="29">
        <f t="shared" si="1"/>
        <v>0</v>
      </c>
      <c r="N5" s="29">
        <f t="shared" si="2"/>
        <v>0</v>
      </c>
      <c r="O5" s="29">
        <f t="shared" si="3"/>
        <v>0</v>
      </c>
      <c r="P5" s="33">
        <f t="shared" si="4"/>
        <v>231.28874086409473</v>
      </c>
      <c r="Q5" s="27">
        <v>3</v>
      </c>
      <c r="T5" t="s">
        <v>12</v>
      </c>
      <c r="V5">
        <f>COUNTIF(C6:C1048576,"IF")</f>
        <v>34</v>
      </c>
      <c r="AG5" s="3">
        <f t="shared" si="5"/>
        <v>0</v>
      </c>
    </row>
    <row r="6" spans="1:33" x14ac:dyDescent="0.45">
      <c r="A6" s="28">
        <v>42857</v>
      </c>
      <c r="B6" s="27" t="s">
        <v>281</v>
      </c>
      <c r="C6" s="27" t="s">
        <v>73</v>
      </c>
      <c r="D6" s="27"/>
      <c r="E6" s="29">
        <f>IF(G6="Y",AG6,"")</f>
        <v>0.45999999999999375</v>
      </c>
      <c r="F6" s="27" t="s">
        <v>32</v>
      </c>
      <c r="G6" s="29" t="s">
        <v>69</v>
      </c>
      <c r="H6" s="29">
        <v>121</v>
      </c>
      <c r="I6" s="29">
        <v>121.35</v>
      </c>
      <c r="J6" s="27">
        <v>120.54</v>
      </c>
      <c r="K6" s="29">
        <v>120.54</v>
      </c>
      <c r="L6" s="29">
        <f t="shared" ref="L6:L7" si="7">IF(G6="Y", (P6*E6),(""))</f>
        <v>47.520661157024151</v>
      </c>
      <c r="M6" s="29">
        <f t="shared" ref="M6:M7" si="8">IF(G6="Y", (L6*2),(""))</f>
        <v>95.041322314048301</v>
      </c>
      <c r="N6" s="29">
        <f t="shared" ref="N6:N7" si="9">IF(G6="Y", (L6*3),(""))</f>
        <v>142.56198347107244</v>
      </c>
      <c r="O6" s="29">
        <f t="shared" ref="O6:O7" si="10">IF(G6="Y", (L6*4),(""))</f>
        <v>190.0826446280966</v>
      </c>
      <c r="P6" s="33">
        <f t="shared" ref="P6:P7" si="11">IF(Q6&gt;0,((AcctSize/Q6)/H6),(""))</f>
        <v>103.30578512396694</v>
      </c>
      <c r="Q6" s="27">
        <v>4</v>
      </c>
      <c r="T6" t="s">
        <v>13</v>
      </c>
      <c r="V6">
        <f>COUNTIF(C6:C1048576,"LD")</f>
        <v>5</v>
      </c>
      <c r="AG6" s="3">
        <f t="shared" si="5"/>
        <v>0.45999999999999375</v>
      </c>
    </row>
    <row r="7" spans="1:33" x14ac:dyDescent="0.45">
      <c r="A7" s="28">
        <v>42857</v>
      </c>
      <c r="B7" s="27" t="s">
        <v>265</v>
      </c>
      <c r="C7" s="27" t="s">
        <v>33</v>
      </c>
      <c r="D7" s="27"/>
      <c r="E7" s="29" t="str">
        <f t="shared" ref="E7" si="12">IF(G7="Y",AG7,"")</f>
        <v/>
      </c>
      <c r="F7" s="27" t="s">
        <v>32</v>
      </c>
      <c r="G7" s="29" t="s">
        <v>34</v>
      </c>
      <c r="H7" s="29">
        <v>49.4</v>
      </c>
      <c r="I7" s="29">
        <v>49.65</v>
      </c>
      <c r="J7" s="26">
        <v>48.84</v>
      </c>
      <c r="K7" s="29"/>
      <c r="L7" s="29" t="str">
        <f t="shared" si="7"/>
        <v/>
      </c>
      <c r="M7" s="29" t="str">
        <f t="shared" si="8"/>
        <v/>
      </c>
      <c r="N7" s="29" t="str">
        <f t="shared" si="9"/>
        <v/>
      </c>
      <c r="O7" s="29" t="str">
        <f t="shared" si="10"/>
        <v/>
      </c>
      <c r="P7" s="33">
        <f t="shared" si="11"/>
        <v>253.03643724696357</v>
      </c>
      <c r="Q7" s="27">
        <v>4</v>
      </c>
      <c r="T7" t="s">
        <v>14</v>
      </c>
      <c r="V7">
        <f>COUNTIF(C6:C1048576,"32")</f>
        <v>1</v>
      </c>
      <c r="AG7" s="3">
        <f t="shared" si="5"/>
        <v>49.4</v>
      </c>
    </row>
    <row r="8" spans="1:33" x14ac:dyDescent="0.45">
      <c r="A8" s="28">
        <v>42857</v>
      </c>
      <c r="B8" s="27" t="s">
        <v>282</v>
      </c>
      <c r="C8" s="27" t="s">
        <v>33</v>
      </c>
      <c r="D8" s="27"/>
      <c r="E8" s="29" t="str">
        <f t="shared" si="6"/>
        <v/>
      </c>
      <c r="F8" s="27" t="s">
        <v>32</v>
      </c>
      <c r="G8" s="29" t="s">
        <v>34</v>
      </c>
      <c r="H8" s="29">
        <v>56.49</v>
      </c>
      <c r="I8" s="29">
        <v>56.83</v>
      </c>
      <c r="J8" s="26">
        <v>55.98</v>
      </c>
      <c r="K8" s="29"/>
      <c r="L8" s="29" t="str">
        <f t="shared" si="0"/>
        <v/>
      </c>
      <c r="M8" s="29" t="str">
        <f t="shared" si="1"/>
        <v/>
      </c>
      <c r="N8" s="29" t="str">
        <f t="shared" si="2"/>
        <v/>
      </c>
      <c r="O8" s="29" t="str">
        <f t="shared" si="3"/>
        <v/>
      </c>
      <c r="P8" s="33">
        <f t="shared" si="4"/>
        <v>221.27810231899451</v>
      </c>
      <c r="Q8" s="27">
        <v>4</v>
      </c>
      <c r="T8" t="s">
        <v>15</v>
      </c>
      <c r="V8">
        <f>COUNTIF(C6:C1048576,"BS")</f>
        <v>0</v>
      </c>
      <c r="AG8" s="3">
        <f t="shared" si="5"/>
        <v>56.49</v>
      </c>
    </row>
    <row r="9" spans="1:33" x14ac:dyDescent="0.45">
      <c r="A9" s="28">
        <v>42857</v>
      </c>
      <c r="B9" s="27" t="s">
        <v>241</v>
      </c>
      <c r="C9" s="27" t="s">
        <v>33</v>
      </c>
      <c r="D9" s="27"/>
      <c r="E9" s="29" t="str">
        <f t="shared" si="6"/>
        <v/>
      </c>
      <c r="F9" s="27" t="s">
        <v>32</v>
      </c>
      <c r="G9" s="29" t="s">
        <v>34</v>
      </c>
      <c r="H9" s="29">
        <v>52.08</v>
      </c>
      <c r="I9" s="29">
        <v>52.49</v>
      </c>
      <c r="J9" s="26">
        <v>51.61</v>
      </c>
      <c r="K9" s="29"/>
      <c r="L9" s="29" t="str">
        <f t="shared" si="0"/>
        <v/>
      </c>
      <c r="M9" s="29" t="str">
        <f t="shared" si="1"/>
        <v/>
      </c>
      <c r="N9" s="29" t="str">
        <f t="shared" si="2"/>
        <v/>
      </c>
      <c r="O9" s="29" t="str">
        <f t="shared" si="3"/>
        <v/>
      </c>
      <c r="P9" s="33">
        <f t="shared" si="4"/>
        <v>240.01536098310294</v>
      </c>
      <c r="Q9" s="27">
        <v>4</v>
      </c>
      <c r="T9" t="s">
        <v>16</v>
      </c>
      <c r="V9">
        <f>COUNTIF(C6:C1048576,"SH")</f>
        <v>12</v>
      </c>
      <c r="AG9" s="3">
        <f t="shared" si="5"/>
        <v>52.08</v>
      </c>
    </row>
    <row r="10" spans="1:33" x14ac:dyDescent="0.45">
      <c r="A10" s="28">
        <v>42858</v>
      </c>
      <c r="B10" s="27" t="s">
        <v>283</v>
      </c>
      <c r="C10" s="27" t="s">
        <v>33</v>
      </c>
      <c r="D10" s="27"/>
      <c r="E10" s="29">
        <f t="shared" si="6"/>
        <v>0.59000000000000341</v>
      </c>
      <c r="F10" s="27" t="s">
        <v>32</v>
      </c>
      <c r="G10" s="29" t="s">
        <v>69</v>
      </c>
      <c r="H10" s="29">
        <v>57.13</v>
      </c>
      <c r="I10" s="29">
        <v>57.61</v>
      </c>
      <c r="J10" s="26">
        <v>56.54</v>
      </c>
      <c r="K10" s="29">
        <v>56.54</v>
      </c>
      <c r="L10" s="29">
        <f t="shared" si="0"/>
        <v>172.12206079701366</v>
      </c>
      <c r="M10" s="29">
        <f t="shared" si="1"/>
        <v>344.24412159402732</v>
      </c>
      <c r="N10" s="29">
        <f t="shared" si="2"/>
        <v>516.36618239104098</v>
      </c>
      <c r="O10" s="29">
        <f t="shared" si="3"/>
        <v>688.48824318805464</v>
      </c>
      <c r="P10" s="33">
        <f t="shared" si="4"/>
        <v>291.7323064356147</v>
      </c>
      <c r="Q10" s="27">
        <v>3</v>
      </c>
      <c r="T10" t="s">
        <v>17</v>
      </c>
      <c r="V10">
        <f>COUNTIF(C6:C1048576,"DH")</f>
        <v>4</v>
      </c>
      <c r="AG10" s="3">
        <f t="shared" si="5"/>
        <v>0.59000000000000341</v>
      </c>
    </row>
    <row r="11" spans="1:33" x14ac:dyDescent="0.45">
      <c r="A11" s="28">
        <v>42858</v>
      </c>
      <c r="B11" s="27" t="s">
        <v>284</v>
      </c>
      <c r="C11" s="27" t="s">
        <v>73</v>
      </c>
      <c r="D11" s="27"/>
      <c r="E11" s="29">
        <f t="shared" si="6"/>
        <v>0.48999999999999488</v>
      </c>
      <c r="F11" s="27" t="s">
        <v>32</v>
      </c>
      <c r="G11" s="29" t="s">
        <v>69</v>
      </c>
      <c r="H11" s="29">
        <v>99.1</v>
      </c>
      <c r="I11" s="29">
        <v>99.45</v>
      </c>
      <c r="J11" s="26">
        <v>98.61</v>
      </c>
      <c r="K11" s="29">
        <v>98.61</v>
      </c>
      <c r="L11" s="29">
        <f t="shared" si="0"/>
        <v>82.408341742346948</v>
      </c>
      <c r="M11" s="29">
        <f t="shared" si="1"/>
        <v>164.8166834846939</v>
      </c>
      <c r="N11" s="29">
        <f t="shared" si="2"/>
        <v>247.22502522704085</v>
      </c>
      <c r="O11" s="29">
        <f t="shared" si="3"/>
        <v>329.63336696938779</v>
      </c>
      <c r="P11" s="33">
        <f t="shared" si="4"/>
        <v>168.18028927009757</v>
      </c>
      <c r="Q11" s="27">
        <v>3</v>
      </c>
      <c r="T11" t="s">
        <v>19</v>
      </c>
      <c r="V11">
        <f>COUNTIF(C6:C1048576,"S")</f>
        <v>0</v>
      </c>
      <c r="AG11" s="3">
        <f t="shared" si="5"/>
        <v>0.48999999999999488</v>
      </c>
    </row>
    <row r="12" spans="1:33" x14ac:dyDescent="0.45">
      <c r="A12" s="28">
        <v>42858</v>
      </c>
      <c r="B12" s="27" t="s">
        <v>285</v>
      </c>
      <c r="C12" s="27" t="s">
        <v>73</v>
      </c>
      <c r="D12" s="27"/>
      <c r="E12" s="29">
        <f t="shared" si="6"/>
        <v>0.5</v>
      </c>
      <c r="F12" s="27" t="s">
        <v>32</v>
      </c>
      <c r="G12" s="29" t="s">
        <v>69</v>
      </c>
      <c r="H12" s="29">
        <v>120.19</v>
      </c>
      <c r="I12" s="29">
        <v>120.49</v>
      </c>
      <c r="J12" s="26">
        <v>119.69</v>
      </c>
      <c r="K12" s="29">
        <v>119.69</v>
      </c>
      <c r="L12" s="29">
        <f t="shared" si="0"/>
        <v>69.334664558892868</v>
      </c>
      <c r="M12" s="29">
        <f t="shared" si="1"/>
        <v>138.66932911778574</v>
      </c>
      <c r="N12" s="29">
        <f t="shared" si="2"/>
        <v>208.00399367667859</v>
      </c>
      <c r="O12" s="29">
        <f t="shared" si="3"/>
        <v>277.33865823557147</v>
      </c>
      <c r="P12" s="33">
        <f t="shared" si="4"/>
        <v>138.66932911778574</v>
      </c>
      <c r="Q12" s="27">
        <v>3</v>
      </c>
      <c r="AG12" s="3">
        <f t="shared" si="5"/>
        <v>0.5</v>
      </c>
    </row>
    <row r="13" spans="1:33" x14ac:dyDescent="0.45">
      <c r="A13" s="28">
        <v>42859</v>
      </c>
      <c r="B13" s="27" t="s">
        <v>286</v>
      </c>
      <c r="C13" s="27" t="s">
        <v>73</v>
      </c>
      <c r="D13" s="27"/>
      <c r="E13" s="29" t="str">
        <f t="shared" si="6"/>
        <v/>
      </c>
      <c r="F13" s="27" t="s">
        <v>32</v>
      </c>
      <c r="G13" s="29" t="s">
        <v>34</v>
      </c>
      <c r="H13" s="29">
        <v>58.12</v>
      </c>
      <c r="I13" s="29">
        <v>58.59</v>
      </c>
      <c r="J13" s="26">
        <v>57.46</v>
      </c>
      <c r="K13" s="29"/>
      <c r="L13" s="29" t="str">
        <f t="shared" si="0"/>
        <v/>
      </c>
      <c r="M13" s="29" t="str">
        <f t="shared" si="1"/>
        <v/>
      </c>
      <c r="N13" s="29" t="str">
        <f t="shared" si="2"/>
        <v/>
      </c>
      <c r="O13" s="29" t="str">
        <f t="shared" si="3"/>
        <v/>
      </c>
      <c r="P13" s="33">
        <f t="shared" si="4"/>
        <v>286.76301904106452</v>
      </c>
      <c r="Q13" s="27">
        <v>3</v>
      </c>
      <c r="AG13" s="3">
        <f t="shared" si="5"/>
        <v>58.12</v>
      </c>
    </row>
    <row r="14" spans="1:33" x14ac:dyDescent="0.45">
      <c r="A14" s="28">
        <v>42859</v>
      </c>
      <c r="B14" s="27" t="s">
        <v>231</v>
      </c>
      <c r="C14" s="27" t="s">
        <v>33</v>
      </c>
      <c r="D14" s="27"/>
      <c r="E14" s="29">
        <f t="shared" ref="E14" si="13">IF(G14="Y",AG14,"")</f>
        <v>0.67999999999999972</v>
      </c>
      <c r="F14" s="27" t="s">
        <v>61</v>
      </c>
      <c r="G14" s="29" t="s">
        <v>69</v>
      </c>
      <c r="H14" s="29">
        <v>51.88</v>
      </c>
      <c r="I14" s="29">
        <v>51.44</v>
      </c>
      <c r="J14" s="26">
        <v>52.56</v>
      </c>
      <c r="K14" s="29">
        <v>52.56</v>
      </c>
      <c r="L14" s="29">
        <f t="shared" ref="L14" si="14">IF(G14="Y", (P14*E14),(""))</f>
        <v>218.45283988691844</v>
      </c>
      <c r="M14" s="29">
        <f t="shared" ref="M14" si="15">IF(G14="Y", (L14*2),(""))</f>
        <v>436.90567977383688</v>
      </c>
      <c r="N14" s="29">
        <f t="shared" ref="N14" si="16">IF(G14="Y", (L14*3),(""))</f>
        <v>655.35851966075529</v>
      </c>
      <c r="O14" s="29">
        <f t="shared" ref="O14" si="17">IF(G14="Y", (L14*4),(""))</f>
        <v>873.81135954767376</v>
      </c>
      <c r="P14" s="33">
        <f t="shared" ref="P14" si="18">IF(Q14&gt;0,((AcctSize/Q14)/H14),(""))</f>
        <v>321.25417630429195</v>
      </c>
      <c r="Q14" s="27">
        <v>3</v>
      </c>
      <c r="AG14" s="3">
        <f t="shared" si="5"/>
        <v>0.67999999999999972</v>
      </c>
    </row>
    <row r="15" spans="1:33" x14ac:dyDescent="0.45">
      <c r="A15" s="28">
        <v>42859</v>
      </c>
      <c r="B15" s="27" t="s">
        <v>287</v>
      </c>
      <c r="C15" s="27" t="s">
        <v>33</v>
      </c>
      <c r="D15" s="27"/>
      <c r="E15" s="29">
        <f t="shared" ref="E15" si="19">IF(G15="Y",AG15,"")</f>
        <v>0.54999999999999716</v>
      </c>
      <c r="F15" s="27" t="s">
        <v>32</v>
      </c>
      <c r="G15" s="29" t="s">
        <v>69</v>
      </c>
      <c r="H15" s="29">
        <v>36.729999999999997</v>
      </c>
      <c r="I15" s="29">
        <v>37.18</v>
      </c>
      <c r="J15" s="26">
        <v>36.18</v>
      </c>
      <c r="K15" s="29">
        <v>36.18</v>
      </c>
      <c r="L15" s="29">
        <f t="shared" ref="L15" si="20">IF(G15="Y", (P15*E15),(""))</f>
        <v>249.56892639985352</v>
      </c>
      <c r="M15" s="29">
        <f t="shared" ref="M15" si="21">IF(G15="Y", (L15*2),(""))</f>
        <v>499.13785279970705</v>
      </c>
      <c r="N15" s="29">
        <f t="shared" ref="N15" si="22">IF(G15="Y", (L15*3),(""))</f>
        <v>748.70677919956051</v>
      </c>
      <c r="O15" s="29">
        <f t="shared" ref="O15" si="23">IF(G15="Y", (L15*4),(""))</f>
        <v>998.2757055994141</v>
      </c>
      <c r="P15" s="33">
        <f t="shared" ref="P15" si="24">IF(Q15&gt;0,((AcctSize/Q15)/H15),(""))</f>
        <v>453.76168436337241</v>
      </c>
      <c r="Q15" s="27">
        <v>3</v>
      </c>
      <c r="AG15" s="3">
        <f t="shared" si="5"/>
        <v>0.54999999999999716</v>
      </c>
    </row>
    <row r="16" spans="1:33" x14ac:dyDescent="0.45">
      <c r="A16" s="28">
        <v>42860</v>
      </c>
      <c r="B16" s="27" t="s">
        <v>80</v>
      </c>
      <c r="C16" s="27" t="s">
        <v>33</v>
      </c>
      <c r="D16" s="27"/>
      <c r="E16" s="29" t="str">
        <f t="shared" si="6"/>
        <v/>
      </c>
      <c r="F16" s="27" t="s">
        <v>61</v>
      </c>
      <c r="G16" s="29" t="s">
        <v>34</v>
      </c>
      <c r="H16" s="29">
        <v>44.69</v>
      </c>
      <c r="I16" s="29">
        <v>44.36</v>
      </c>
      <c r="J16" s="26">
        <v>45.11</v>
      </c>
      <c r="K16" s="29"/>
      <c r="L16" s="29" t="str">
        <f t="shared" si="0"/>
        <v/>
      </c>
      <c r="M16" s="29" t="str">
        <f t="shared" si="1"/>
        <v/>
      </c>
      <c r="N16" s="29" t="str">
        <f t="shared" si="2"/>
        <v/>
      </c>
      <c r="O16" s="29" t="str">
        <f t="shared" si="3"/>
        <v/>
      </c>
      <c r="P16" s="33">
        <f t="shared" si="4"/>
        <v>279.70463190870441</v>
      </c>
      <c r="Q16" s="27">
        <v>4</v>
      </c>
      <c r="AG16" s="3">
        <f t="shared" si="5"/>
        <v>-44.69</v>
      </c>
    </row>
    <row r="17" spans="1:33" x14ac:dyDescent="0.45">
      <c r="A17" s="28">
        <v>42860</v>
      </c>
      <c r="B17" s="27" t="s">
        <v>165</v>
      </c>
      <c r="C17" s="27" t="s">
        <v>79</v>
      </c>
      <c r="D17" s="27"/>
      <c r="E17" s="29">
        <f t="shared" si="6"/>
        <v>-0.5899999999999892</v>
      </c>
      <c r="F17" s="27" t="s">
        <v>61</v>
      </c>
      <c r="G17" s="29" t="s">
        <v>69</v>
      </c>
      <c r="H17" s="29">
        <v>70.069999999999993</v>
      </c>
      <c r="I17" s="29">
        <v>69.48</v>
      </c>
      <c r="J17" s="26">
        <v>70.75</v>
      </c>
      <c r="K17" s="29">
        <v>69.48</v>
      </c>
      <c r="L17" s="29">
        <f t="shared" si="0"/>
        <v>-105.25189096617476</v>
      </c>
      <c r="M17" s="29">
        <f t="shared" si="1"/>
        <v>-210.50378193234951</v>
      </c>
      <c r="N17" s="29">
        <f t="shared" si="2"/>
        <v>-315.75567289852427</v>
      </c>
      <c r="O17" s="29">
        <f t="shared" si="3"/>
        <v>-421.00756386469902</v>
      </c>
      <c r="P17" s="33">
        <f t="shared" si="4"/>
        <v>178.39303553589269</v>
      </c>
      <c r="Q17" s="27">
        <v>4</v>
      </c>
      <c r="AG17" s="3">
        <f t="shared" si="5"/>
        <v>-0.5899999999999892</v>
      </c>
    </row>
    <row r="18" spans="1:33" x14ac:dyDescent="0.45">
      <c r="A18" s="28">
        <v>42860</v>
      </c>
      <c r="B18" s="27" t="s">
        <v>288</v>
      </c>
      <c r="C18" s="27" t="s">
        <v>73</v>
      </c>
      <c r="D18" s="27"/>
      <c r="E18" s="29">
        <f t="shared" ref="E18" si="25">IF(G18="Y",AG18,"")</f>
        <v>0.17999999999999972</v>
      </c>
      <c r="F18" s="27" t="s">
        <v>32</v>
      </c>
      <c r="G18" s="29" t="s">
        <v>69</v>
      </c>
      <c r="H18" s="29">
        <v>37.17</v>
      </c>
      <c r="I18" s="29">
        <v>37.4</v>
      </c>
      <c r="J18" s="26">
        <v>36.81</v>
      </c>
      <c r="K18" s="29">
        <v>36.99</v>
      </c>
      <c r="L18" s="29">
        <f t="shared" ref="L18" si="26">IF(G18="Y", (P18*E18),(""))</f>
        <v>60.532687651331614</v>
      </c>
      <c r="M18" s="29">
        <f t="shared" ref="M18" si="27">IF(G18="Y", (L18*2),(""))</f>
        <v>121.06537530266323</v>
      </c>
      <c r="N18" s="29">
        <f t="shared" ref="N18" si="28">IF(G18="Y", (L18*3),(""))</f>
        <v>181.59806295399483</v>
      </c>
      <c r="O18" s="29">
        <f t="shared" ref="O18" si="29">IF(G18="Y", (L18*4),(""))</f>
        <v>242.13075060532645</v>
      </c>
      <c r="P18" s="33">
        <f t="shared" ref="P18" si="30">IF(Q18&gt;0,((AcctSize/Q18)/H18),(""))</f>
        <v>336.29270917406507</v>
      </c>
      <c r="Q18" s="27">
        <v>4</v>
      </c>
      <c r="AG18" s="3">
        <f t="shared" si="5"/>
        <v>0.17999999999999972</v>
      </c>
    </row>
    <row r="19" spans="1:33" x14ac:dyDescent="0.45">
      <c r="A19" s="28">
        <v>42860</v>
      </c>
      <c r="B19" s="27" t="s">
        <v>289</v>
      </c>
      <c r="C19" s="27" t="s">
        <v>73</v>
      </c>
      <c r="D19" s="27"/>
      <c r="E19" s="29" t="str">
        <f t="shared" si="6"/>
        <v/>
      </c>
      <c r="F19" s="27" t="s">
        <v>32</v>
      </c>
      <c r="G19" s="29" t="s">
        <v>34</v>
      </c>
      <c r="H19" s="29">
        <v>61.15</v>
      </c>
      <c r="I19" s="29">
        <v>61.6</v>
      </c>
      <c r="J19" s="26">
        <v>60.53</v>
      </c>
      <c r="K19" s="29"/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tr">
        <f t="shared" si="3"/>
        <v/>
      </c>
      <c r="P19" s="33">
        <f t="shared" si="4"/>
        <v>204.4153720359771</v>
      </c>
      <c r="Q19" s="27">
        <v>4</v>
      </c>
      <c r="T19" s="68" t="s">
        <v>28</v>
      </c>
      <c r="U19" s="68"/>
      <c r="V19" s="68"/>
      <c r="AG19" s="3">
        <f t="shared" si="5"/>
        <v>61.15</v>
      </c>
    </row>
    <row r="20" spans="1:33" x14ac:dyDescent="0.45">
      <c r="A20" s="28">
        <v>42863</v>
      </c>
      <c r="B20" s="27" t="s">
        <v>290</v>
      </c>
      <c r="C20" s="27">
        <v>32</v>
      </c>
      <c r="D20" s="27"/>
      <c r="E20" s="29" t="str">
        <f t="shared" si="6"/>
        <v/>
      </c>
      <c r="F20" s="27" t="s">
        <v>32</v>
      </c>
      <c r="G20" s="29" t="s">
        <v>34</v>
      </c>
      <c r="H20" s="29">
        <v>42.07</v>
      </c>
      <c r="I20" s="29">
        <v>42.29</v>
      </c>
      <c r="J20" s="26">
        <v>41.67</v>
      </c>
      <c r="K20" s="29"/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tr">
        <f t="shared" si="3"/>
        <v/>
      </c>
      <c r="P20" s="33">
        <f t="shared" si="4"/>
        <v>297.12384121701928</v>
      </c>
      <c r="Q20" s="27">
        <v>4</v>
      </c>
      <c r="T20" t="s">
        <v>11</v>
      </c>
      <c r="V20">
        <f>COUNTIFS(C3:C1048576,"FB",G3:G1048576,"Y")+COUNTIFS(D3:D1048576,"FB",G3:G1048576,"Y")</f>
        <v>22</v>
      </c>
      <c r="AG20" s="3">
        <f t="shared" si="5"/>
        <v>42.07</v>
      </c>
    </row>
    <row r="21" spans="1:33" x14ac:dyDescent="0.45">
      <c r="A21" s="28">
        <v>42863</v>
      </c>
      <c r="B21" s="27" t="s">
        <v>87</v>
      </c>
      <c r="C21" s="27" t="s">
        <v>73</v>
      </c>
      <c r="D21" s="27"/>
      <c r="E21" s="29" t="str">
        <f t="shared" si="6"/>
        <v/>
      </c>
      <c r="F21" s="27" t="s">
        <v>32</v>
      </c>
      <c r="G21" s="29" t="s">
        <v>34</v>
      </c>
      <c r="H21" s="29">
        <v>85.65</v>
      </c>
      <c r="I21" s="29">
        <v>85.96</v>
      </c>
      <c r="J21" s="26">
        <v>85.15</v>
      </c>
      <c r="K21" s="29"/>
      <c r="L21" s="29" t="str">
        <f t="shared" si="0"/>
        <v/>
      </c>
      <c r="M21" s="29" t="str">
        <f t="shared" si="1"/>
        <v/>
      </c>
      <c r="N21" s="29" t="str">
        <f t="shared" si="2"/>
        <v/>
      </c>
      <c r="O21" s="29" t="str">
        <f t="shared" si="3"/>
        <v/>
      </c>
      <c r="P21" s="33">
        <f t="shared" si="4"/>
        <v>145.94279042615292</v>
      </c>
      <c r="Q21" s="27">
        <v>4</v>
      </c>
      <c r="T21" t="s">
        <v>12</v>
      </c>
      <c r="V21">
        <f>COUNTIFS(C3:C1048576,"IF",G3:G1048576,"Y")+COUNTIFS(D3:D1048576,"IF",G3:G1048576,"Y")</f>
        <v>18</v>
      </c>
      <c r="AG21" s="3">
        <f t="shared" si="5"/>
        <v>85.65</v>
      </c>
    </row>
    <row r="22" spans="1:33" x14ac:dyDescent="0.45">
      <c r="A22" s="28">
        <v>42863</v>
      </c>
      <c r="B22" s="27" t="s">
        <v>291</v>
      </c>
      <c r="C22" s="27" t="s">
        <v>33</v>
      </c>
      <c r="D22" s="27"/>
      <c r="E22" s="29">
        <f t="shared" si="6"/>
        <v>0.40999999999999659</v>
      </c>
      <c r="F22" s="27" t="s">
        <v>32</v>
      </c>
      <c r="G22" s="29" t="s">
        <v>69</v>
      </c>
      <c r="H22" s="29">
        <v>35.75</v>
      </c>
      <c r="I22" s="29">
        <v>36.090000000000003</v>
      </c>
      <c r="J22" s="26">
        <v>35.17</v>
      </c>
      <c r="K22" s="29">
        <v>35.340000000000003</v>
      </c>
      <c r="L22" s="29">
        <f t="shared" si="0"/>
        <v>143.35664335664217</v>
      </c>
      <c r="M22" s="29">
        <f t="shared" si="1"/>
        <v>286.71328671328433</v>
      </c>
      <c r="N22" s="29">
        <f t="shared" si="2"/>
        <v>430.0699300699265</v>
      </c>
      <c r="O22" s="29">
        <f t="shared" si="3"/>
        <v>573.42657342656867</v>
      </c>
      <c r="P22" s="33">
        <f t="shared" si="4"/>
        <v>349.65034965034965</v>
      </c>
      <c r="Q22" s="27">
        <v>4</v>
      </c>
      <c r="T22" t="s">
        <v>13</v>
      </c>
      <c r="V22">
        <f>COUNTIFS(C3:C1048576,"LD",G3:G1048576,"Y")+COUNTIFS(D3:D1048576,"LD",G3:G1048576,"Y")</f>
        <v>4</v>
      </c>
      <c r="AG22" s="3">
        <f t="shared" si="5"/>
        <v>0.40999999999999659</v>
      </c>
    </row>
    <row r="23" spans="1:33" x14ac:dyDescent="0.45">
      <c r="A23" s="28">
        <v>42863</v>
      </c>
      <c r="B23" s="27" t="s">
        <v>292</v>
      </c>
      <c r="C23" s="27" t="s">
        <v>33</v>
      </c>
      <c r="D23" s="27"/>
      <c r="E23" s="29" t="str">
        <f t="shared" si="6"/>
        <v/>
      </c>
      <c r="F23" s="27" t="s">
        <v>61</v>
      </c>
      <c r="G23" s="29" t="s">
        <v>34</v>
      </c>
      <c r="H23" s="29">
        <v>84.27</v>
      </c>
      <c r="I23" s="29">
        <v>83.88</v>
      </c>
      <c r="J23" s="26">
        <v>84.93</v>
      </c>
      <c r="K23" s="29"/>
      <c r="L23" s="29" t="str">
        <f t="shared" si="0"/>
        <v/>
      </c>
      <c r="M23" s="29" t="str">
        <f t="shared" si="1"/>
        <v/>
      </c>
      <c r="N23" s="29" t="str">
        <f t="shared" si="2"/>
        <v/>
      </c>
      <c r="O23" s="29" t="str">
        <f t="shared" si="3"/>
        <v/>
      </c>
      <c r="P23" s="33">
        <f t="shared" si="4"/>
        <v>148.33274000237333</v>
      </c>
      <c r="Q23" s="27">
        <v>4</v>
      </c>
      <c r="T23" t="s">
        <v>14</v>
      </c>
      <c r="V23">
        <f>COUNTIFS(C3:C1048576,"32",G3:G1048576,"Y")+COUNTIFS(D3:D1048576,"32",G3:G1048576,"Y")</f>
        <v>0</v>
      </c>
      <c r="AG23" s="3">
        <f t="shared" si="5"/>
        <v>-84.27</v>
      </c>
    </row>
    <row r="24" spans="1:33" x14ac:dyDescent="0.45">
      <c r="A24" s="28">
        <v>42864</v>
      </c>
      <c r="B24" s="27" t="s">
        <v>80</v>
      </c>
      <c r="C24" s="27" t="s">
        <v>73</v>
      </c>
      <c r="D24" s="27"/>
      <c r="E24" s="29" t="str">
        <f t="shared" si="6"/>
        <v/>
      </c>
      <c r="F24" s="27" t="s">
        <v>32</v>
      </c>
      <c r="G24" s="29" t="s">
        <v>34</v>
      </c>
      <c r="H24" s="29">
        <v>44.53</v>
      </c>
      <c r="I24" s="29">
        <v>44.86</v>
      </c>
      <c r="J24" s="26">
        <v>44.01</v>
      </c>
      <c r="K24" s="29"/>
      <c r="L24" s="29" t="str">
        <f t="shared" si="0"/>
        <v/>
      </c>
      <c r="M24" s="29" t="str">
        <f t="shared" si="1"/>
        <v/>
      </c>
      <c r="N24" s="29" t="str">
        <f t="shared" si="2"/>
        <v/>
      </c>
      <c r="O24" s="29" t="str">
        <f t="shared" si="3"/>
        <v/>
      </c>
      <c r="P24" s="33">
        <f t="shared" si="4"/>
        <v>224.56770716370985</v>
      </c>
      <c r="Q24" s="27">
        <v>5</v>
      </c>
      <c r="T24" t="s">
        <v>15</v>
      </c>
      <c r="V24">
        <f>COUNTIFS(C3:C1048576,"BS",G3:G1048576,"Y")+COUNTIFS(D3:D1048576,"BS",G3:G1048576,"Y")</f>
        <v>0</v>
      </c>
      <c r="AG24" s="3">
        <f t="shared" si="5"/>
        <v>44.53</v>
      </c>
    </row>
    <row r="25" spans="1:33" x14ac:dyDescent="0.45">
      <c r="A25" s="28">
        <v>42864</v>
      </c>
      <c r="B25" s="27" t="s">
        <v>293</v>
      </c>
      <c r="C25" s="27" t="s">
        <v>79</v>
      </c>
      <c r="D25" s="27"/>
      <c r="E25" s="29">
        <f t="shared" si="6"/>
        <v>-0.26999999999999602</v>
      </c>
      <c r="F25" s="27" t="s">
        <v>32</v>
      </c>
      <c r="G25" s="29" t="s">
        <v>69</v>
      </c>
      <c r="H25" s="29">
        <v>54.63</v>
      </c>
      <c r="I25" s="29">
        <v>54.9</v>
      </c>
      <c r="J25" s="26">
        <v>54.02</v>
      </c>
      <c r="K25" s="29">
        <v>54.9</v>
      </c>
      <c r="L25" s="29">
        <f t="shared" si="0"/>
        <v>-49.423393739702725</v>
      </c>
      <c r="M25" s="29">
        <f t="shared" si="1"/>
        <v>-98.84678747940545</v>
      </c>
      <c r="N25" s="29">
        <f t="shared" si="2"/>
        <v>-148.27018121910817</v>
      </c>
      <c r="O25" s="29">
        <f t="shared" si="3"/>
        <v>-197.6935749588109</v>
      </c>
      <c r="P25" s="33">
        <f t="shared" si="4"/>
        <v>183.04960644334614</v>
      </c>
      <c r="Q25" s="27">
        <v>5</v>
      </c>
      <c r="T25" t="s">
        <v>16</v>
      </c>
      <c r="V25">
        <f>COUNTIFS(C3:C1048576,"SH",G3:G1048576,"Y")+COUNTIFS(D3:D1048576,"SH",G3:G1048576,"Y")</f>
        <v>12</v>
      </c>
      <c r="AG25" s="3">
        <f t="shared" si="5"/>
        <v>-0.26999999999999602</v>
      </c>
    </row>
    <row r="26" spans="1:33" x14ac:dyDescent="0.45">
      <c r="A26" s="28">
        <v>42864</v>
      </c>
      <c r="B26" s="27" t="s">
        <v>294</v>
      </c>
      <c r="C26" s="27" t="s">
        <v>33</v>
      </c>
      <c r="D26" s="27"/>
      <c r="E26" s="29">
        <f t="shared" si="6"/>
        <v>0.35000000000000142</v>
      </c>
      <c r="F26" s="27" t="s">
        <v>32</v>
      </c>
      <c r="G26" s="29" t="s">
        <v>69</v>
      </c>
      <c r="H26" s="29">
        <v>53.2</v>
      </c>
      <c r="I26" s="29">
        <v>53.71</v>
      </c>
      <c r="J26" s="26">
        <v>52.5</v>
      </c>
      <c r="K26" s="29">
        <v>52.85</v>
      </c>
      <c r="L26" s="29">
        <f t="shared" si="0"/>
        <v>65.78947368421079</v>
      </c>
      <c r="M26" s="29">
        <f t="shared" si="1"/>
        <v>131.57894736842158</v>
      </c>
      <c r="N26" s="29">
        <f t="shared" si="2"/>
        <v>197.36842105263236</v>
      </c>
      <c r="O26" s="29">
        <f t="shared" si="3"/>
        <v>263.15789473684316</v>
      </c>
      <c r="P26" s="33">
        <f t="shared" si="4"/>
        <v>187.96992481203006</v>
      </c>
      <c r="Q26" s="27">
        <v>5</v>
      </c>
      <c r="T26" t="s">
        <v>17</v>
      </c>
      <c r="V26">
        <f>COUNTIFS(C3:C1048576,"DH",G3:G1048576,"Y")+COUNTIFS(D3:D1048576,"DH",G3:G1048576,"Y")</f>
        <v>2</v>
      </c>
      <c r="AG26" s="3">
        <f t="shared" si="5"/>
        <v>0.35000000000000142</v>
      </c>
    </row>
    <row r="27" spans="1:33" x14ac:dyDescent="0.45">
      <c r="A27" s="28">
        <v>42864</v>
      </c>
      <c r="B27" s="27" t="s">
        <v>295</v>
      </c>
      <c r="C27" s="27" t="s">
        <v>139</v>
      </c>
      <c r="D27" s="27"/>
      <c r="E27" s="29">
        <f t="shared" si="6"/>
        <v>0</v>
      </c>
      <c r="F27" s="27" t="s">
        <v>32</v>
      </c>
      <c r="G27" s="29" t="s">
        <v>69</v>
      </c>
      <c r="H27" s="29">
        <v>45.18</v>
      </c>
      <c r="I27" s="29">
        <v>45.42</v>
      </c>
      <c r="J27" s="26">
        <v>44.58</v>
      </c>
      <c r="K27" s="29">
        <v>45.18</v>
      </c>
      <c r="L27" s="29">
        <f t="shared" si="0"/>
        <v>0</v>
      </c>
      <c r="M27" s="29">
        <f t="shared" si="1"/>
        <v>0</v>
      </c>
      <c r="N27" s="29">
        <f t="shared" si="2"/>
        <v>0</v>
      </c>
      <c r="O27" s="29">
        <f t="shared" si="3"/>
        <v>0</v>
      </c>
      <c r="P27" s="33">
        <f t="shared" si="4"/>
        <v>221.33687472332892</v>
      </c>
      <c r="Q27" s="27">
        <v>5</v>
      </c>
      <c r="T27" t="s">
        <v>19</v>
      </c>
      <c r="V27">
        <f>COUNTIFS(C3:C1048576,"S",G3:G1048576,"Y")+COUNTIFS(D3:D1048576,"S",G3:G1048576,"Y")</f>
        <v>0</v>
      </c>
      <c r="AG27" s="3">
        <f t="shared" si="5"/>
        <v>0</v>
      </c>
    </row>
    <row r="28" spans="1:33" x14ac:dyDescent="0.45">
      <c r="A28" s="28">
        <v>42864</v>
      </c>
      <c r="B28" s="27" t="s">
        <v>93</v>
      </c>
      <c r="C28" s="27" t="s">
        <v>73</v>
      </c>
      <c r="D28" s="27"/>
      <c r="E28" s="29">
        <f t="shared" si="6"/>
        <v>0</v>
      </c>
      <c r="F28" s="27" t="s">
        <v>32</v>
      </c>
      <c r="G28" s="29" t="s">
        <v>69</v>
      </c>
      <c r="H28" s="29">
        <v>52.01</v>
      </c>
      <c r="I28" s="29">
        <v>52.22</v>
      </c>
      <c r="J28" s="26">
        <v>51.58</v>
      </c>
      <c r="K28" s="29">
        <v>52.01</v>
      </c>
      <c r="L28" s="29">
        <f t="shared" si="0"/>
        <v>0</v>
      </c>
      <c r="M28" s="29">
        <f t="shared" si="1"/>
        <v>0</v>
      </c>
      <c r="N28" s="29">
        <f t="shared" si="2"/>
        <v>0</v>
      </c>
      <c r="O28" s="29">
        <f t="shared" si="3"/>
        <v>0</v>
      </c>
      <c r="P28" s="33">
        <f t="shared" si="4"/>
        <v>192.27071716977505</v>
      </c>
      <c r="Q28" s="27">
        <v>5</v>
      </c>
      <c r="AG28" s="3">
        <f t="shared" si="5"/>
        <v>0</v>
      </c>
    </row>
    <row r="29" spans="1:33" x14ac:dyDescent="0.45">
      <c r="A29" s="28">
        <v>42865</v>
      </c>
      <c r="B29" s="27" t="s">
        <v>296</v>
      </c>
      <c r="C29" s="27" t="s">
        <v>73</v>
      </c>
      <c r="D29" s="27"/>
      <c r="E29" s="29">
        <f t="shared" ref="E29" si="31">IF(G29="Y",AG29,"")</f>
        <v>-9.0000000000003411E-2</v>
      </c>
      <c r="F29" s="27" t="s">
        <v>32</v>
      </c>
      <c r="G29" s="29" t="s">
        <v>69</v>
      </c>
      <c r="H29" s="29">
        <v>49.16</v>
      </c>
      <c r="I29" s="29">
        <v>49.38</v>
      </c>
      <c r="J29" s="26">
        <v>48.81</v>
      </c>
      <c r="K29" s="29">
        <v>49.25</v>
      </c>
      <c r="L29" s="29">
        <f t="shared" ref="L29" si="32">IF(G29="Y", (P29*E29),(""))</f>
        <v>-22.884458909683538</v>
      </c>
      <c r="M29" s="29">
        <f t="shared" ref="M29" si="33">IF(G29="Y", (L29*2),(""))</f>
        <v>-45.768917819367076</v>
      </c>
      <c r="N29" s="29">
        <f t="shared" ref="N29" si="34">IF(G29="Y", (L29*3),(""))</f>
        <v>-68.65337672905062</v>
      </c>
      <c r="O29" s="29">
        <f t="shared" ref="O29" si="35">IF(G29="Y", (L29*4),(""))</f>
        <v>-91.537835638734151</v>
      </c>
      <c r="P29" s="33">
        <f t="shared" ref="P29" si="36">IF(Q29&gt;0,((AcctSize/Q29)/H29),(""))</f>
        <v>254.27176566314077</v>
      </c>
      <c r="Q29" s="27">
        <v>4</v>
      </c>
      <c r="AG29" s="3">
        <f t="shared" si="5"/>
        <v>-9.0000000000003411E-2</v>
      </c>
    </row>
    <row r="30" spans="1:33" x14ac:dyDescent="0.45">
      <c r="A30" s="28">
        <v>42865</v>
      </c>
      <c r="B30" s="27" t="s">
        <v>297</v>
      </c>
      <c r="C30" s="27" t="s">
        <v>139</v>
      </c>
      <c r="D30" s="27"/>
      <c r="E30" s="29">
        <f t="shared" si="6"/>
        <v>-0.34999999999999432</v>
      </c>
      <c r="F30" s="27" t="s">
        <v>61</v>
      </c>
      <c r="G30" s="29" t="s">
        <v>69</v>
      </c>
      <c r="H30" s="29">
        <v>80</v>
      </c>
      <c r="I30" s="29">
        <v>79.650000000000006</v>
      </c>
      <c r="J30" s="26">
        <v>80.5</v>
      </c>
      <c r="K30" s="29">
        <v>79.650000000000006</v>
      </c>
      <c r="L30" s="29">
        <f t="shared" si="0"/>
        <v>-54.687499999999112</v>
      </c>
      <c r="M30" s="29">
        <f t="shared" si="1"/>
        <v>-109.37499999999822</v>
      </c>
      <c r="N30" s="29">
        <f t="shared" si="2"/>
        <v>-164.06249999999733</v>
      </c>
      <c r="O30" s="29">
        <f t="shared" si="3"/>
        <v>-218.74999999999645</v>
      </c>
      <c r="P30" s="33">
        <f t="shared" si="4"/>
        <v>156.25</v>
      </c>
      <c r="Q30" s="27">
        <v>4</v>
      </c>
      <c r="AG30" s="3">
        <f t="shared" si="5"/>
        <v>-0.34999999999999432</v>
      </c>
    </row>
    <row r="31" spans="1:33" x14ac:dyDescent="0.45">
      <c r="A31" s="28">
        <v>42865</v>
      </c>
      <c r="B31" s="27" t="s">
        <v>273</v>
      </c>
      <c r="C31" s="27" t="s">
        <v>73</v>
      </c>
      <c r="D31" s="27"/>
      <c r="E31" s="29" t="str">
        <f t="shared" si="6"/>
        <v/>
      </c>
      <c r="F31" s="27" t="s">
        <v>32</v>
      </c>
      <c r="G31" s="29" t="s">
        <v>34</v>
      </c>
      <c r="H31" s="29">
        <v>51.24</v>
      </c>
      <c r="I31" s="29">
        <v>51.49</v>
      </c>
      <c r="J31" s="26">
        <v>50.84</v>
      </c>
      <c r="K31" s="29"/>
      <c r="L31" s="29" t="str">
        <f t="shared" si="0"/>
        <v/>
      </c>
      <c r="M31" s="29" t="str">
        <f t="shared" si="1"/>
        <v/>
      </c>
      <c r="N31" s="29" t="str">
        <f t="shared" si="2"/>
        <v/>
      </c>
      <c r="O31" s="29" t="str">
        <f t="shared" si="3"/>
        <v/>
      </c>
      <c r="P31" s="33">
        <f t="shared" si="4"/>
        <v>243.95003903200623</v>
      </c>
      <c r="Q31" s="27">
        <v>4</v>
      </c>
      <c r="AG31" s="3">
        <f t="shared" si="5"/>
        <v>51.24</v>
      </c>
    </row>
    <row r="32" spans="1:33" x14ac:dyDescent="0.45">
      <c r="A32" s="28">
        <v>42865</v>
      </c>
      <c r="B32" s="27" t="s">
        <v>298</v>
      </c>
      <c r="C32" s="27" t="s">
        <v>73</v>
      </c>
      <c r="D32" s="27"/>
      <c r="E32" s="29" t="str">
        <f t="shared" si="6"/>
        <v/>
      </c>
      <c r="F32" s="27" t="s">
        <v>32</v>
      </c>
      <c r="G32" s="29" t="s">
        <v>34</v>
      </c>
      <c r="H32" s="29">
        <v>66.64</v>
      </c>
      <c r="I32" s="29">
        <v>67.11</v>
      </c>
      <c r="J32" s="26">
        <v>65.97</v>
      </c>
      <c r="K32" s="29"/>
      <c r="L32" s="29" t="str">
        <f t="shared" si="0"/>
        <v/>
      </c>
      <c r="M32" s="29" t="str">
        <f t="shared" si="1"/>
        <v/>
      </c>
      <c r="N32" s="29" t="str">
        <f t="shared" si="2"/>
        <v/>
      </c>
      <c r="O32" s="29" t="str">
        <f t="shared" si="3"/>
        <v/>
      </c>
      <c r="P32" s="33">
        <f t="shared" si="4"/>
        <v>187.57503001200479</v>
      </c>
      <c r="Q32" s="27">
        <v>4</v>
      </c>
      <c r="AG32" s="3">
        <f t="shared" si="5"/>
        <v>66.64</v>
      </c>
    </row>
    <row r="33" spans="1:33" x14ac:dyDescent="0.45">
      <c r="A33" s="28">
        <v>42865</v>
      </c>
      <c r="B33" s="27" t="s">
        <v>297</v>
      </c>
      <c r="C33" s="27" t="s">
        <v>139</v>
      </c>
      <c r="D33" s="27"/>
      <c r="E33" s="29">
        <f t="shared" ref="E33" si="37">IF(G33="Y",AG33,"")</f>
        <v>0.23999999999999488</v>
      </c>
      <c r="F33" s="27" t="s">
        <v>61</v>
      </c>
      <c r="G33" s="29" t="s">
        <v>69</v>
      </c>
      <c r="H33" s="29">
        <v>80</v>
      </c>
      <c r="I33" s="29">
        <v>79.650000000000006</v>
      </c>
      <c r="J33" s="26">
        <v>80.5</v>
      </c>
      <c r="K33" s="29">
        <v>80.239999999999995</v>
      </c>
      <c r="L33" s="29">
        <f t="shared" ref="L33" si="38">IF(G33="Y", (P33*E33),(""))</f>
        <v>37.499999999999204</v>
      </c>
      <c r="M33" s="29">
        <f t="shared" ref="M33" si="39">IF(G33="Y", (L33*2),(""))</f>
        <v>74.999999999998408</v>
      </c>
      <c r="N33" s="29">
        <f t="shared" ref="N33" si="40">IF(G33="Y", (L33*3),(""))</f>
        <v>112.49999999999761</v>
      </c>
      <c r="O33" s="29">
        <f t="shared" ref="O33" si="41">IF(G33="Y", (L33*4),(""))</f>
        <v>149.99999999999682</v>
      </c>
      <c r="P33" s="33">
        <f t="shared" ref="P33" si="42">IF(Q33&gt;0,((AcctSize/Q33)/H33),(""))</f>
        <v>156.25</v>
      </c>
      <c r="Q33" s="27">
        <v>4</v>
      </c>
      <c r="AG33" s="3">
        <f t="shared" si="5"/>
        <v>0.23999999999999488</v>
      </c>
    </row>
    <row r="34" spans="1:33" x14ac:dyDescent="0.45">
      <c r="A34" s="28">
        <v>42866</v>
      </c>
      <c r="B34" s="27" t="s">
        <v>264</v>
      </c>
      <c r="C34" s="27" t="s">
        <v>73</v>
      </c>
      <c r="D34" s="27"/>
      <c r="E34" s="29">
        <f t="shared" ref="E34:E35" si="43">IF(G34="Y",AG34,"")</f>
        <v>0.69999999999999574</v>
      </c>
      <c r="F34" s="27" t="s">
        <v>32</v>
      </c>
      <c r="G34" s="29" t="s">
        <v>69</v>
      </c>
      <c r="H34" s="29">
        <v>37.379999999999995</v>
      </c>
      <c r="I34" s="29">
        <v>37.799999999999997</v>
      </c>
      <c r="J34" s="26">
        <v>36.68</v>
      </c>
      <c r="K34" s="29">
        <v>36.68</v>
      </c>
      <c r="L34" s="29">
        <f t="shared" ref="L34:L35" si="44">IF(G34="Y", (P34*E34),(""))</f>
        <v>187.26591760299513</v>
      </c>
      <c r="M34" s="29">
        <f t="shared" ref="M34:M35" si="45">IF(G34="Y", (L34*2),(""))</f>
        <v>374.53183520599026</v>
      </c>
      <c r="N34" s="29">
        <f t="shared" ref="N34:N35" si="46">IF(G34="Y", (L34*3),(""))</f>
        <v>561.79775280898536</v>
      </c>
      <c r="O34" s="29">
        <f t="shared" ref="O34:O35" si="47">IF(G34="Y", (L34*4),(""))</f>
        <v>749.06367041198052</v>
      </c>
      <c r="P34" s="33">
        <f t="shared" ref="P34:P35" si="48">IF(Q34&gt;0,((AcctSize/Q34)/H34),(""))</f>
        <v>267.52273943285184</v>
      </c>
      <c r="Q34" s="27">
        <v>5</v>
      </c>
      <c r="AG34" s="3">
        <f t="shared" si="5"/>
        <v>0.69999999999999574</v>
      </c>
    </row>
    <row r="35" spans="1:33" x14ac:dyDescent="0.45">
      <c r="A35" s="28">
        <v>42866</v>
      </c>
      <c r="B35" s="27" t="s">
        <v>299</v>
      </c>
      <c r="C35" s="27" t="s">
        <v>33</v>
      </c>
      <c r="D35" s="27"/>
      <c r="E35" s="29" t="str">
        <f t="shared" si="43"/>
        <v/>
      </c>
      <c r="F35" s="27" t="s">
        <v>61</v>
      </c>
      <c r="G35" s="29" t="s">
        <v>34</v>
      </c>
      <c r="H35" s="29">
        <v>102.92999999999999</v>
      </c>
      <c r="I35" s="29">
        <v>102.58</v>
      </c>
      <c r="J35" s="26">
        <v>103.53</v>
      </c>
      <c r="K35" s="29"/>
      <c r="L35" s="29" t="str">
        <f t="shared" si="44"/>
        <v/>
      </c>
      <c r="M35" s="29" t="str">
        <f t="shared" si="45"/>
        <v/>
      </c>
      <c r="N35" s="29" t="str">
        <f t="shared" si="46"/>
        <v/>
      </c>
      <c r="O35" s="29" t="str">
        <f t="shared" si="47"/>
        <v/>
      </c>
      <c r="P35" s="33">
        <f t="shared" si="48"/>
        <v>97.153405226853209</v>
      </c>
      <c r="Q35" s="27">
        <v>5</v>
      </c>
      <c r="T35" s="69" t="s">
        <v>18</v>
      </c>
      <c r="U35" s="69"/>
      <c r="V35" s="69"/>
      <c r="AG35" s="3">
        <f t="shared" si="5"/>
        <v>-102.92999999999999</v>
      </c>
    </row>
    <row r="36" spans="1:33" x14ac:dyDescent="0.45">
      <c r="A36" s="28">
        <v>42866</v>
      </c>
      <c r="B36" s="27" t="s">
        <v>300</v>
      </c>
      <c r="C36" s="27" t="s">
        <v>33</v>
      </c>
      <c r="D36" s="27"/>
      <c r="E36" s="29" t="str">
        <f t="shared" si="6"/>
        <v/>
      </c>
      <c r="F36" s="27" t="s">
        <v>32</v>
      </c>
      <c r="G36" s="29" t="s">
        <v>34</v>
      </c>
      <c r="H36" s="29">
        <v>65.760000000000005</v>
      </c>
      <c r="I36" s="29">
        <v>66.27</v>
      </c>
      <c r="J36" s="26">
        <v>65.03</v>
      </c>
      <c r="K36" s="29"/>
      <c r="L36" s="29" t="str">
        <f t="shared" si="0"/>
        <v/>
      </c>
      <c r="M36" s="29" t="str">
        <f t="shared" si="1"/>
        <v/>
      </c>
      <c r="N36" s="29" t="str">
        <f t="shared" si="2"/>
        <v/>
      </c>
      <c r="O36" s="29" t="str">
        <f t="shared" si="3"/>
        <v/>
      </c>
      <c r="P36" s="33">
        <f t="shared" si="4"/>
        <v>152.06812652068126</v>
      </c>
      <c r="Q36" s="27">
        <v>5</v>
      </c>
      <c r="T36" t="s">
        <v>11</v>
      </c>
      <c r="V36" s="2">
        <f>SUMIF(C6:C1048576,"FB",E3:E1048576)+SUMIF(D3:D1048576,"FB",E3:E1048576)</f>
        <v>5.0300000000000153</v>
      </c>
      <c r="AG36" s="3">
        <f t="shared" si="5"/>
        <v>65.760000000000005</v>
      </c>
    </row>
    <row r="37" spans="1:33" x14ac:dyDescent="0.45">
      <c r="A37" s="28">
        <v>42866</v>
      </c>
      <c r="B37" s="27" t="s">
        <v>142</v>
      </c>
      <c r="C37" s="27" t="s">
        <v>139</v>
      </c>
      <c r="D37" s="27"/>
      <c r="E37" s="29">
        <f t="shared" si="6"/>
        <v>0.32000000000000028</v>
      </c>
      <c r="F37" s="27" t="s">
        <v>32</v>
      </c>
      <c r="G37" s="29" t="s">
        <v>69</v>
      </c>
      <c r="H37" s="29">
        <v>58.35</v>
      </c>
      <c r="I37" s="29">
        <v>58.65</v>
      </c>
      <c r="J37" s="26">
        <v>57.71</v>
      </c>
      <c r="K37" s="29">
        <v>58.03</v>
      </c>
      <c r="L37" s="29">
        <f t="shared" si="0"/>
        <v>54.841473864610158</v>
      </c>
      <c r="M37" s="29">
        <f t="shared" si="1"/>
        <v>109.68294772922032</v>
      </c>
      <c r="N37" s="29">
        <f t="shared" si="2"/>
        <v>164.52442159383048</v>
      </c>
      <c r="O37" s="29">
        <f t="shared" si="3"/>
        <v>219.36589545844063</v>
      </c>
      <c r="P37" s="33">
        <f t="shared" si="4"/>
        <v>171.37960582690658</v>
      </c>
      <c r="Q37" s="27">
        <v>5</v>
      </c>
      <c r="T37" t="s">
        <v>12</v>
      </c>
      <c r="V37" s="2">
        <f>SUMIF(C6:C1048576,"IF",E3:E1048576)+SUMIF(D3:D1048576,"IF",E3:E1048576)</f>
        <v>2.8600000000000279</v>
      </c>
      <c r="AG37" s="3">
        <f t="shared" si="5"/>
        <v>0.32000000000000028</v>
      </c>
    </row>
    <row r="38" spans="1:33" x14ac:dyDescent="0.45">
      <c r="A38" s="28">
        <v>42866</v>
      </c>
      <c r="B38" s="27" t="s">
        <v>131</v>
      </c>
      <c r="C38" s="27" t="s">
        <v>33</v>
      </c>
      <c r="D38" s="27"/>
      <c r="E38" s="29" t="str">
        <f t="shared" ref="E38" si="49">IF(G38="Y",AG38,"")</f>
        <v/>
      </c>
      <c r="F38" s="27" t="s">
        <v>61</v>
      </c>
      <c r="G38" s="29" t="s">
        <v>34</v>
      </c>
      <c r="H38" s="29">
        <v>81.02</v>
      </c>
      <c r="I38" s="29">
        <v>80.55</v>
      </c>
      <c r="J38" s="26">
        <v>81.63</v>
      </c>
      <c r="K38" s="29"/>
      <c r="L38" s="29" t="str">
        <f t="shared" ref="L38" si="50">IF(G38="Y", (P38*E38),(""))</f>
        <v/>
      </c>
      <c r="M38" s="29" t="str">
        <f t="shared" ref="M38" si="51">IF(G38="Y", (L38*2),(""))</f>
        <v/>
      </c>
      <c r="N38" s="29" t="str">
        <f t="shared" ref="N38" si="52">IF(G38="Y", (L38*3),(""))</f>
        <v/>
      </c>
      <c r="O38" s="29" t="str">
        <f t="shared" ref="O38" si="53">IF(G38="Y", (L38*4),(""))</f>
        <v/>
      </c>
      <c r="P38" s="33">
        <f t="shared" ref="P38" si="54">IF(Q38&gt;0,((AcctSize/Q38)/H38),(""))</f>
        <v>123.42631449024933</v>
      </c>
      <c r="Q38" s="27">
        <v>5</v>
      </c>
      <c r="R38" s="27"/>
      <c r="T38" t="s">
        <v>13</v>
      </c>
      <c r="V38" s="2">
        <f>SUMIF(C6:C1048576,"LD",E3:E1048576)+SUMIF(D3:D1048576,"LD",E3:E1048576)</f>
        <v>0.58000000000001251</v>
      </c>
      <c r="AG38" s="3">
        <f t="shared" si="5"/>
        <v>-81.02</v>
      </c>
    </row>
    <row r="39" spans="1:33" x14ac:dyDescent="0.45">
      <c r="A39" s="28">
        <v>42867</v>
      </c>
      <c r="B39" s="27" t="s">
        <v>301</v>
      </c>
      <c r="C39" s="27" t="s">
        <v>33</v>
      </c>
      <c r="D39" s="29"/>
      <c r="E39" s="29" t="str">
        <f t="shared" si="6"/>
        <v/>
      </c>
      <c r="F39" s="27" t="s">
        <v>32</v>
      </c>
      <c r="G39" s="29" t="s">
        <v>34</v>
      </c>
      <c r="H39" s="29">
        <v>34.729999999999997</v>
      </c>
      <c r="I39" s="29">
        <v>34.950000000000003</v>
      </c>
      <c r="J39" s="26">
        <v>34.299999999999997</v>
      </c>
      <c r="K39" s="29"/>
      <c r="L39" s="29" t="str">
        <f t="shared" si="0"/>
        <v/>
      </c>
      <c r="M39" s="29" t="str">
        <f t="shared" si="1"/>
        <v/>
      </c>
      <c r="N39" s="29" t="str">
        <f t="shared" si="2"/>
        <v/>
      </c>
      <c r="O39" s="29" t="str">
        <f t="shared" si="3"/>
        <v/>
      </c>
      <c r="P39" s="33">
        <f t="shared" si="4"/>
        <v>359.91937805931474</v>
      </c>
      <c r="Q39" s="27">
        <v>4</v>
      </c>
      <c r="T39" t="s">
        <v>14</v>
      </c>
      <c r="V39" s="2">
        <f>SUMIF(C6:C1048576,"32",E3:E1048576)+SUMIF(D3:D1048576,"32",E3:E1048576)</f>
        <v>-0.5899999999999892</v>
      </c>
      <c r="AG39" s="3">
        <f t="shared" si="5"/>
        <v>34.729999999999997</v>
      </c>
    </row>
    <row r="40" spans="1:33" x14ac:dyDescent="0.45">
      <c r="A40" s="28">
        <v>42867</v>
      </c>
      <c r="B40" s="27" t="s">
        <v>302</v>
      </c>
      <c r="C40" s="27" t="s">
        <v>73</v>
      </c>
      <c r="D40" s="27"/>
      <c r="E40" s="29" t="str">
        <f t="shared" si="6"/>
        <v/>
      </c>
      <c r="F40" s="27" t="s">
        <v>32</v>
      </c>
      <c r="G40" s="29" t="s">
        <v>34</v>
      </c>
      <c r="H40" s="29">
        <v>52.17</v>
      </c>
      <c r="I40" s="29">
        <v>52.49</v>
      </c>
      <c r="J40" s="26">
        <v>51.72</v>
      </c>
      <c r="K40" s="29"/>
      <c r="L40" s="29" t="str">
        <f t="shared" si="0"/>
        <v/>
      </c>
      <c r="M40" s="29" t="str">
        <f t="shared" si="1"/>
        <v/>
      </c>
      <c r="N40" s="29" t="str">
        <f t="shared" si="2"/>
        <v/>
      </c>
      <c r="O40" s="29" t="str">
        <f t="shared" si="3"/>
        <v/>
      </c>
      <c r="P40" s="33">
        <f t="shared" si="4"/>
        <v>239.60130343109066</v>
      </c>
      <c r="Q40" s="27">
        <v>4</v>
      </c>
      <c r="T40" t="s">
        <v>15</v>
      </c>
      <c r="V40" s="2">
        <f>SUMIF(C6:C1048576,"BS",E3:E1048576)+SUMIF(D3:D1048576,"BS",E3:E1048576)</f>
        <v>0</v>
      </c>
      <c r="AG40" s="3">
        <f t="shared" si="5"/>
        <v>52.17</v>
      </c>
    </row>
    <row r="41" spans="1:33" x14ac:dyDescent="0.45">
      <c r="A41" s="28">
        <v>42867</v>
      </c>
      <c r="B41" s="27" t="s">
        <v>71</v>
      </c>
      <c r="C41" s="27" t="s">
        <v>73</v>
      </c>
      <c r="D41" s="27"/>
      <c r="E41" s="29">
        <f t="shared" si="6"/>
        <v>0.4100000000000108</v>
      </c>
      <c r="F41" s="27" t="s">
        <v>32</v>
      </c>
      <c r="G41" s="29" t="s">
        <v>69</v>
      </c>
      <c r="H41" s="29">
        <v>64.210000000000008</v>
      </c>
      <c r="I41" s="29">
        <v>64.56</v>
      </c>
      <c r="J41" s="26">
        <v>63.8</v>
      </c>
      <c r="K41" s="29">
        <v>63.8</v>
      </c>
      <c r="L41" s="29">
        <f t="shared" si="0"/>
        <v>79.816228001870968</v>
      </c>
      <c r="M41" s="29">
        <f t="shared" si="1"/>
        <v>159.63245600374194</v>
      </c>
      <c r="N41" s="29">
        <f t="shared" si="2"/>
        <v>239.4486840056129</v>
      </c>
      <c r="O41" s="29">
        <f t="shared" si="3"/>
        <v>319.26491200748387</v>
      </c>
      <c r="P41" s="33">
        <f t="shared" si="4"/>
        <v>194.67372683382649</v>
      </c>
      <c r="Q41" s="27">
        <v>4</v>
      </c>
      <c r="T41" t="s">
        <v>16</v>
      </c>
      <c r="V41" s="2">
        <f>SUMIF(C6:C1048576,"SH",E3:E1048576)+SUMIF(D3:D1048576,"SH",E3:E1048576)</f>
        <v>1.5400000000000134</v>
      </c>
      <c r="AG41" s="3">
        <f t="shared" si="5"/>
        <v>0.4100000000000108</v>
      </c>
    </row>
    <row r="42" spans="1:33" x14ac:dyDescent="0.45">
      <c r="A42" s="28">
        <v>42867</v>
      </c>
      <c r="B42" s="27" t="s">
        <v>97</v>
      </c>
      <c r="C42" s="27" t="s">
        <v>33</v>
      </c>
      <c r="D42" s="27"/>
      <c r="E42" s="29">
        <f t="shared" si="6"/>
        <v>0.58999999999999631</v>
      </c>
      <c r="F42" s="27" t="s">
        <v>32</v>
      </c>
      <c r="G42" s="29" t="s">
        <v>69</v>
      </c>
      <c r="H42" s="29">
        <v>55.839999999999996</v>
      </c>
      <c r="I42" s="29">
        <v>56.15</v>
      </c>
      <c r="J42" s="26">
        <v>55.25</v>
      </c>
      <c r="K42" s="29">
        <v>55.25</v>
      </c>
      <c r="L42" s="29">
        <f t="shared" si="0"/>
        <v>132.07378223495621</v>
      </c>
      <c r="M42" s="29">
        <f t="shared" si="1"/>
        <v>264.14756446991242</v>
      </c>
      <c r="N42" s="29">
        <f t="shared" si="2"/>
        <v>396.22134670486867</v>
      </c>
      <c r="O42" s="29">
        <f t="shared" si="3"/>
        <v>528.29512893982485</v>
      </c>
      <c r="P42" s="33">
        <f t="shared" si="4"/>
        <v>223.85386819484242</v>
      </c>
      <c r="Q42" s="27">
        <v>4</v>
      </c>
      <c r="T42" t="s">
        <v>17</v>
      </c>
      <c r="V42" s="2">
        <f>SUMIF(C6:C1048576,"DH",E3:E1048576)+SUMIF(D3:D1048576,"DH",E3:E1048576)</f>
        <v>0.77999999999999403</v>
      </c>
      <c r="AG42" s="3">
        <f t="shared" si="5"/>
        <v>0.58999999999999631</v>
      </c>
    </row>
    <row r="43" spans="1:33" x14ac:dyDescent="0.45">
      <c r="A43" s="28">
        <v>42867</v>
      </c>
      <c r="B43" s="27" t="s">
        <v>97</v>
      </c>
      <c r="C43" s="27" t="s">
        <v>33</v>
      </c>
      <c r="D43" s="27"/>
      <c r="E43" s="29">
        <f t="shared" ref="E43:E47" si="55">IF(G43="Y",AG43,"")</f>
        <v>-0.31000000000000227</v>
      </c>
      <c r="F43" s="27" t="s">
        <v>32</v>
      </c>
      <c r="G43" s="29" t="s">
        <v>69</v>
      </c>
      <c r="H43" s="29">
        <v>55.839999999999996</v>
      </c>
      <c r="I43" s="29">
        <v>56.15</v>
      </c>
      <c r="J43" s="26">
        <v>55.25</v>
      </c>
      <c r="K43" s="29">
        <v>56.15</v>
      </c>
      <c r="L43" s="29">
        <f t="shared" ref="L43" si="56">IF(G43="Y", (P43*E43),(""))</f>
        <v>-69.394699140401656</v>
      </c>
      <c r="M43" s="29">
        <f t="shared" ref="M43" si="57">IF(G43="Y", (L43*2),(""))</f>
        <v>-138.78939828080331</v>
      </c>
      <c r="N43" s="29">
        <f t="shared" ref="N43" si="58">IF(G43="Y", (L43*3),(""))</f>
        <v>-208.18409742120497</v>
      </c>
      <c r="O43" s="29">
        <f t="shared" ref="O43" si="59">IF(G43="Y", (L43*4),(""))</f>
        <v>-277.57879656160662</v>
      </c>
      <c r="P43" s="33">
        <f t="shared" ref="P43" si="60">IF(Q43&gt;0,((AcctSize/Q43)/H43),(""))</f>
        <v>223.85386819484242</v>
      </c>
      <c r="Q43" s="27">
        <v>4</v>
      </c>
      <c r="T43" t="s">
        <v>19</v>
      </c>
      <c r="V43" s="2">
        <f>SUMIF(C6:C1048576,"S",E3:E1048576)+SUMIF(D3:D1048576,"S",E3:E1048576)</f>
        <v>0</v>
      </c>
      <c r="AG43" s="3">
        <f t="shared" si="5"/>
        <v>-0.31000000000000227</v>
      </c>
    </row>
    <row r="44" spans="1:33" x14ac:dyDescent="0.45">
      <c r="A44" s="28">
        <v>42870</v>
      </c>
      <c r="B44" s="27" t="s">
        <v>156</v>
      </c>
      <c r="C44" s="27" t="s">
        <v>73</v>
      </c>
      <c r="D44" s="27"/>
      <c r="E44" s="29">
        <f t="shared" si="55"/>
        <v>-0.38999999999998636</v>
      </c>
      <c r="F44" s="27" t="s">
        <v>32</v>
      </c>
      <c r="G44" s="29" t="s">
        <v>69</v>
      </c>
      <c r="H44" s="29">
        <v>88.18</v>
      </c>
      <c r="I44" s="29">
        <v>88.57</v>
      </c>
      <c r="J44" s="26">
        <v>87.53</v>
      </c>
      <c r="K44" s="29">
        <v>88.57</v>
      </c>
      <c r="L44" s="29">
        <f t="shared" ref="L44" si="61">IF(G44="Y", (P44*E44),(""))</f>
        <v>-55.284645044225783</v>
      </c>
      <c r="M44" s="29">
        <f t="shared" ref="M44" si="62">IF(G44="Y", (L44*2),(""))</f>
        <v>-110.56929008845157</v>
      </c>
      <c r="N44" s="29">
        <f t="shared" ref="N44" si="63">IF(G44="Y", (L44*3),(""))</f>
        <v>-165.85393513267735</v>
      </c>
      <c r="O44" s="29">
        <f t="shared" ref="O44" si="64">IF(G44="Y", (L44*4),(""))</f>
        <v>-221.13858017690313</v>
      </c>
      <c r="P44" s="33">
        <f t="shared" ref="P44" si="65">IF(Q44&gt;0,((AcctSize/Q44)/H44),(""))</f>
        <v>141.75550011340439</v>
      </c>
      <c r="Q44" s="27">
        <v>4</v>
      </c>
      <c r="AG44" s="3">
        <f t="shared" si="5"/>
        <v>-0.38999999999998636</v>
      </c>
    </row>
    <row r="45" spans="1:33" x14ac:dyDescent="0.45">
      <c r="A45" s="28">
        <v>42870</v>
      </c>
      <c r="B45" s="27" t="s">
        <v>64</v>
      </c>
      <c r="C45" s="27" t="s">
        <v>33</v>
      </c>
      <c r="D45" s="27"/>
      <c r="E45" s="29" t="str">
        <f t="shared" si="55"/>
        <v/>
      </c>
      <c r="F45" s="27" t="s">
        <v>32</v>
      </c>
      <c r="G45" s="29" t="s">
        <v>34</v>
      </c>
      <c r="H45" s="29">
        <v>51.629999999999995</v>
      </c>
      <c r="I45" s="29">
        <v>51.96</v>
      </c>
      <c r="J45" s="26">
        <v>51.11</v>
      </c>
      <c r="K45" s="29"/>
      <c r="L45" s="29" t="str">
        <f t="shared" si="0"/>
        <v/>
      </c>
      <c r="M45" s="29" t="str">
        <f t="shared" si="1"/>
        <v/>
      </c>
      <c r="N45" s="29" t="str">
        <f t="shared" si="2"/>
        <v/>
      </c>
      <c r="O45" s="29" t="str">
        <f t="shared" si="3"/>
        <v/>
      </c>
      <c r="P45" s="33">
        <f t="shared" si="4"/>
        <v>242.10730195622702</v>
      </c>
      <c r="Q45" s="27">
        <v>4</v>
      </c>
      <c r="V45" s="2"/>
      <c r="AG45" s="3">
        <f t="shared" si="5"/>
        <v>51.629999999999995</v>
      </c>
    </row>
    <row r="46" spans="1:33" x14ac:dyDescent="0.45">
      <c r="A46" s="28">
        <v>42870</v>
      </c>
      <c r="B46" s="27" t="s">
        <v>303</v>
      </c>
      <c r="C46" s="27" t="s">
        <v>79</v>
      </c>
      <c r="D46" s="27"/>
      <c r="E46" s="29" t="str">
        <f t="shared" si="55"/>
        <v/>
      </c>
      <c r="F46" s="27" t="s">
        <v>32</v>
      </c>
      <c r="G46" s="29" t="s">
        <v>34</v>
      </c>
      <c r="H46" s="29">
        <v>52.49</v>
      </c>
      <c r="I46" s="29">
        <v>52.81</v>
      </c>
      <c r="J46" s="26">
        <v>52.01</v>
      </c>
      <c r="K46" s="29"/>
      <c r="L46" s="29" t="str">
        <f t="shared" si="0"/>
        <v/>
      </c>
      <c r="M46" s="29" t="str">
        <f t="shared" si="1"/>
        <v/>
      </c>
      <c r="N46" s="29" t="str">
        <f t="shared" si="2"/>
        <v/>
      </c>
      <c r="O46" s="29" t="str">
        <f t="shared" si="3"/>
        <v/>
      </c>
      <c r="P46" s="33">
        <f t="shared" si="4"/>
        <v>238.14059820918268</v>
      </c>
      <c r="Q46" s="27">
        <v>4</v>
      </c>
      <c r="AG46" s="3">
        <f t="shared" si="5"/>
        <v>52.49</v>
      </c>
    </row>
    <row r="47" spans="1:33" x14ac:dyDescent="0.45">
      <c r="A47" s="28">
        <v>42870</v>
      </c>
      <c r="B47" s="27" t="s">
        <v>304</v>
      </c>
      <c r="C47" s="27" t="s">
        <v>33</v>
      </c>
      <c r="D47" s="27"/>
      <c r="E47" s="29" t="str">
        <f t="shared" si="55"/>
        <v/>
      </c>
      <c r="F47" s="27" t="s">
        <v>32</v>
      </c>
      <c r="G47" s="29" t="s">
        <v>34</v>
      </c>
      <c r="H47" s="29">
        <v>32.269999999999996</v>
      </c>
      <c r="I47" s="29">
        <v>32.590000000000003</v>
      </c>
      <c r="J47" s="26">
        <v>31.74</v>
      </c>
      <c r="K47" s="29"/>
      <c r="L47" s="29" t="str">
        <f t="shared" si="0"/>
        <v/>
      </c>
      <c r="M47" s="29" t="str">
        <f t="shared" si="1"/>
        <v/>
      </c>
      <c r="N47" s="29" t="str">
        <f t="shared" si="2"/>
        <v/>
      </c>
      <c r="O47" s="29" t="str">
        <f t="shared" si="3"/>
        <v/>
      </c>
      <c r="P47" s="33">
        <f t="shared" si="4"/>
        <v>387.35667802912928</v>
      </c>
      <c r="Q47" s="27">
        <v>4</v>
      </c>
      <c r="AG47" s="3">
        <f t="shared" si="5"/>
        <v>32.269999999999996</v>
      </c>
    </row>
    <row r="48" spans="1:33" x14ac:dyDescent="0.45">
      <c r="A48" s="28">
        <v>42870</v>
      </c>
      <c r="B48" s="27" t="s">
        <v>156</v>
      </c>
      <c r="C48" s="27" t="s">
        <v>73</v>
      </c>
      <c r="D48" s="27"/>
      <c r="E48" s="29">
        <f t="shared" ref="E48" si="66">IF(G48="Y",AG48,"")</f>
        <v>-0.16999999999998749</v>
      </c>
      <c r="F48" s="27" t="s">
        <v>32</v>
      </c>
      <c r="G48" s="29" t="s">
        <v>69</v>
      </c>
      <c r="H48" s="29">
        <v>88.18</v>
      </c>
      <c r="I48" s="29">
        <v>88.57</v>
      </c>
      <c r="J48" s="26">
        <v>87.53</v>
      </c>
      <c r="K48" s="29">
        <v>88.35</v>
      </c>
      <c r="L48" s="29">
        <f t="shared" si="0"/>
        <v>-24.098435019276973</v>
      </c>
      <c r="M48" s="29">
        <f t="shared" si="1"/>
        <v>-48.196870038553946</v>
      </c>
      <c r="N48" s="29">
        <f t="shared" si="2"/>
        <v>-72.295305057830916</v>
      </c>
      <c r="O48" s="29">
        <f t="shared" si="3"/>
        <v>-96.393740077107893</v>
      </c>
      <c r="P48" s="33">
        <f t="shared" si="4"/>
        <v>141.75550011340439</v>
      </c>
      <c r="Q48" s="27">
        <v>4</v>
      </c>
      <c r="AG48" s="3">
        <f t="shared" si="5"/>
        <v>-0.16999999999998749</v>
      </c>
    </row>
    <row r="49" spans="1:33" x14ac:dyDescent="0.45">
      <c r="A49" s="28">
        <v>42871</v>
      </c>
      <c r="B49" s="27" t="s">
        <v>305</v>
      </c>
      <c r="C49" s="27" t="s">
        <v>139</v>
      </c>
      <c r="D49" s="27"/>
      <c r="E49" s="29">
        <f t="shared" si="6"/>
        <v>0.25</v>
      </c>
      <c r="F49" s="27" t="s">
        <v>32</v>
      </c>
      <c r="G49" s="29" t="s">
        <v>69</v>
      </c>
      <c r="H49" s="29">
        <v>39.1</v>
      </c>
      <c r="I49" s="29">
        <v>39.47</v>
      </c>
      <c r="J49" s="26">
        <v>38.6</v>
      </c>
      <c r="K49" s="29">
        <v>38.85</v>
      </c>
      <c r="L49" s="29">
        <f t="shared" si="0"/>
        <v>79.923273657289002</v>
      </c>
      <c r="M49" s="29">
        <f t="shared" si="1"/>
        <v>159.846547314578</v>
      </c>
      <c r="N49" s="29">
        <f t="shared" si="2"/>
        <v>239.76982097186701</v>
      </c>
      <c r="O49" s="29">
        <f t="shared" si="3"/>
        <v>319.69309462915601</v>
      </c>
      <c r="P49" s="33">
        <f t="shared" si="4"/>
        <v>319.69309462915601</v>
      </c>
      <c r="Q49" s="27">
        <v>4</v>
      </c>
      <c r="AG49" s="3">
        <f t="shared" si="5"/>
        <v>0.25</v>
      </c>
    </row>
    <row r="50" spans="1:33" x14ac:dyDescent="0.45">
      <c r="A50" s="28">
        <v>42871</v>
      </c>
      <c r="B50" s="27" t="s">
        <v>306</v>
      </c>
      <c r="C50" s="27" t="s">
        <v>33</v>
      </c>
      <c r="D50" s="27"/>
      <c r="E50" s="29" t="str">
        <f t="shared" ref="E50" si="67">IF(G50="Y",AG50,"")</f>
        <v/>
      </c>
      <c r="F50" s="27" t="s">
        <v>32</v>
      </c>
      <c r="G50" s="29" t="s">
        <v>34</v>
      </c>
      <c r="H50" s="29">
        <v>53.53</v>
      </c>
      <c r="I50" s="29">
        <v>53.78</v>
      </c>
      <c r="J50" s="26">
        <v>52.95</v>
      </c>
      <c r="K50" s="29"/>
      <c r="L50" s="29" t="str">
        <f t="shared" ref="L50" si="68">IF(G50="Y", (P50*E50),(""))</f>
        <v/>
      </c>
      <c r="M50" s="29" t="str">
        <f t="shared" ref="M50" si="69">IF(G50="Y", (L50*2),(""))</f>
        <v/>
      </c>
      <c r="N50" s="29" t="str">
        <f t="shared" ref="N50" si="70">IF(G50="Y", (L50*3),(""))</f>
        <v/>
      </c>
      <c r="O50" s="29" t="str">
        <f t="shared" ref="O50" si="71">IF(G50="Y", (L50*4),(""))</f>
        <v/>
      </c>
      <c r="P50" s="33">
        <f t="shared" ref="P50" si="72">IF(Q50&gt;0,((AcctSize/Q50)/H50),(""))</f>
        <v>233.51391742947879</v>
      </c>
      <c r="Q50" s="27">
        <v>4</v>
      </c>
      <c r="AG50" s="3">
        <f t="shared" si="5"/>
        <v>53.53</v>
      </c>
    </row>
    <row r="51" spans="1:33" x14ac:dyDescent="0.45">
      <c r="A51" s="28">
        <v>42871</v>
      </c>
      <c r="B51" s="27" t="s">
        <v>212</v>
      </c>
      <c r="C51" s="27" t="s">
        <v>98</v>
      </c>
      <c r="D51" s="27"/>
      <c r="E51" s="29">
        <f t="shared" si="6"/>
        <v>0.5</v>
      </c>
      <c r="F51" s="27" t="s">
        <v>61</v>
      </c>
      <c r="G51" s="29" t="s">
        <v>69</v>
      </c>
      <c r="H51" s="29">
        <v>127.46</v>
      </c>
      <c r="I51" s="29">
        <v>127.08</v>
      </c>
      <c r="J51" s="26">
        <v>127.96</v>
      </c>
      <c r="K51" s="29">
        <v>127.96</v>
      </c>
      <c r="L51" s="29">
        <f t="shared" si="0"/>
        <v>49.034991369841521</v>
      </c>
      <c r="M51" s="29">
        <f t="shared" si="1"/>
        <v>98.069982739683041</v>
      </c>
      <c r="N51" s="29">
        <f t="shared" si="2"/>
        <v>147.10497410952456</v>
      </c>
      <c r="O51" s="29">
        <f t="shared" si="3"/>
        <v>196.13996547936608</v>
      </c>
      <c r="P51" s="33">
        <f t="shared" si="4"/>
        <v>98.069982739683041</v>
      </c>
      <c r="Q51" s="27">
        <v>4</v>
      </c>
      <c r="T51" s="70" t="s">
        <v>20</v>
      </c>
      <c r="U51" s="70"/>
      <c r="V51" s="70"/>
      <c r="AG51" s="3">
        <f t="shared" si="5"/>
        <v>0.5</v>
      </c>
    </row>
    <row r="52" spans="1:33" x14ac:dyDescent="0.45">
      <c r="A52" s="28">
        <v>42871</v>
      </c>
      <c r="B52" s="27" t="s">
        <v>240</v>
      </c>
      <c r="C52" s="27" t="s">
        <v>98</v>
      </c>
      <c r="D52" s="27"/>
      <c r="E52" s="29" t="str">
        <f t="shared" si="6"/>
        <v/>
      </c>
      <c r="F52" s="27" t="s">
        <v>61</v>
      </c>
      <c r="G52" s="29" t="s">
        <v>34</v>
      </c>
      <c r="H52" s="29">
        <v>61.52</v>
      </c>
      <c r="I52" s="29">
        <v>61.16</v>
      </c>
      <c r="J52" s="26">
        <v>62.02</v>
      </c>
      <c r="K52" s="29"/>
      <c r="L52" s="29" t="str">
        <f t="shared" si="0"/>
        <v/>
      </c>
      <c r="M52" s="29" t="str">
        <f t="shared" si="1"/>
        <v/>
      </c>
      <c r="N52" s="29" t="str">
        <f t="shared" si="2"/>
        <v/>
      </c>
      <c r="O52" s="29" t="str">
        <f t="shared" si="3"/>
        <v/>
      </c>
      <c r="P52" s="33">
        <f t="shared" si="4"/>
        <v>203.185955786736</v>
      </c>
      <c r="Q52" s="27">
        <v>4</v>
      </c>
      <c r="T52" t="s">
        <v>21</v>
      </c>
      <c r="V52">
        <f>COUNTIF(E3:E1048576,"&gt;0")</f>
        <v>32</v>
      </c>
      <c r="AG52" s="3">
        <f t="shared" si="5"/>
        <v>-61.52</v>
      </c>
    </row>
    <row r="53" spans="1:33" x14ac:dyDescent="0.45">
      <c r="A53" s="28">
        <v>42871</v>
      </c>
      <c r="B53" s="27" t="s">
        <v>305</v>
      </c>
      <c r="C53" s="27" t="s">
        <v>139</v>
      </c>
      <c r="D53" s="27"/>
      <c r="E53" s="29">
        <f t="shared" ref="E53:E54" si="73">IF(G53="Y",AG53,"")</f>
        <v>0</v>
      </c>
      <c r="F53" s="27" t="s">
        <v>32</v>
      </c>
      <c r="G53" s="29" t="s">
        <v>69</v>
      </c>
      <c r="H53" s="29">
        <v>39.1</v>
      </c>
      <c r="I53" s="29">
        <v>39.47</v>
      </c>
      <c r="J53" s="26">
        <v>38.6</v>
      </c>
      <c r="K53" s="29">
        <v>39.1</v>
      </c>
      <c r="L53" s="29">
        <f t="shared" ref="L53:L54" si="74">IF(G53="Y", (P53*E53),(""))</f>
        <v>0</v>
      </c>
      <c r="M53" s="29">
        <f t="shared" ref="M53:M54" si="75">IF(G53="Y", (L53*2),(""))</f>
        <v>0</v>
      </c>
      <c r="N53" s="29">
        <f t="shared" ref="N53:N54" si="76">IF(G53="Y", (L53*3),(""))</f>
        <v>0</v>
      </c>
      <c r="O53" s="29">
        <f t="shared" ref="O53:O54" si="77">IF(G53="Y", (L53*4),(""))</f>
        <v>0</v>
      </c>
      <c r="P53" s="33">
        <f t="shared" ref="P53:P54" si="78">IF(Q53&gt;0,((AcctSize/Q53)/H53),(""))</f>
        <v>319.69309462915601</v>
      </c>
      <c r="Q53" s="27">
        <v>4</v>
      </c>
      <c r="R53" s="27"/>
      <c r="T53" t="s">
        <v>22</v>
      </c>
      <c r="V53">
        <f>COUNTIF(E3:E1048576,"&lt;-.101")</f>
        <v>14</v>
      </c>
      <c r="AG53" s="3">
        <f t="shared" si="5"/>
        <v>0</v>
      </c>
    </row>
    <row r="54" spans="1:33" x14ac:dyDescent="0.45">
      <c r="A54" s="28">
        <v>42871</v>
      </c>
      <c r="B54" s="27" t="s">
        <v>212</v>
      </c>
      <c r="C54" s="27" t="s">
        <v>98</v>
      </c>
      <c r="D54" s="27"/>
      <c r="E54" s="29">
        <f t="shared" si="73"/>
        <v>0</v>
      </c>
      <c r="F54" s="27" t="s">
        <v>61</v>
      </c>
      <c r="G54" s="29" t="s">
        <v>69</v>
      </c>
      <c r="H54" s="29">
        <v>127.46</v>
      </c>
      <c r="I54" s="29">
        <v>127.08</v>
      </c>
      <c r="J54" s="26">
        <v>127.96</v>
      </c>
      <c r="K54" s="29">
        <v>127.46</v>
      </c>
      <c r="L54" s="29">
        <f t="shared" si="74"/>
        <v>0</v>
      </c>
      <c r="M54" s="29">
        <f t="shared" si="75"/>
        <v>0</v>
      </c>
      <c r="N54" s="29">
        <f t="shared" si="76"/>
        <v>0</v>
      </c>
      <c r="O54" s="29">
        <f t="shared" si="77"/>
        <v>0</v>
      </c>
      <c r="P54" s="33">
        <f t="shared" si="78"/>
        <v>98.069982739683041</v>
      </c>
      <c r="Q54" s="27">
        <v>4</v>
      </c>
      <c r="R54" s="27"/>
      <c r="T54" t="s">
        <v>23</v>
      </c>
      <c r="V54">
        <f>COUNTIFS(E3:E1048576,"&gt;-.109",E3:E1048576,"&lt;0")</f>
        <v>1</v>
      </c>
      <c r="AG54" s="3">
        <f t="shared" si="5"/>
        <v>0</v>
      </c>
    </row>
    <row r="55" spans="1:33" x14ac:dyDescent="0.45">
      <c r="A55" s="28">
        <v>42507</v>
      </c>
      <c r="B55" s="27" t="s">
        <v>296</v>
      </c>
      <c r="C55" s="27" t="s">
        <v>98</v>
      </c>
      <c r="D55" s="27"/>
      <c r="E55" s="29">
        <f t="shared" si="6"/>
        <v>0.39999999999999858</v>
      </c>
      <c r="F55" s="27" t="s">
        <v>61</v>
      </c>
      <c r="G55" s="29" t="s">
        <v>69</v>
      </c>
      <c r="H55" s="29">
        <v>50.57</v>
      </c>
      <c r="I55" s="29">
        <v>50.25</v>
      </c>
      <c r="J55" s="26">
        <v>50.97</v>
      </c>
      <c r="K55" s="29">
        <v>50.97</v>
      </c>
      <c r="L55" s="29">
        <f t="shared" si="0"/>
        <v>79.098279612418153</v>
      </c>
      <c r="M55" s="29">
        <f t="shared" si="1"/>
        <v>158.19655922483631</v>
      </c>
      <c r="N55" s="29">
        <f t="shared" si="2"/>
        <v>237.29483883725447</v>
      </c>
      <c r="O55" s="29">
        <f t="shared" si="3"/>
        <v>316.39311844967261</v>
      </c>
      <c r="P55" s="33">
        <f t="shared" si="4"/>
        <v>197.74569903104609</v>
      </c>
      <c r="Q55" s="27">
        <v>5</v>
      </c>
      <c r="T55" t="s">
        <v>3</v>
      </c>
      <c r="V55" s="5">
        <f>SUM(E3:E1048576)</f>
        <v>11.030000000000079</v>
      </c>
      <c r="AG55" s="3">
        <f t="shared" si="5"/>
        <v>0.39999999999999858</v>
      </c>
    </row>
    <row r="56" spans="1:33" x14ac:dyDescent="0.45">
      <c r="A56" s="28">
        <v>42507</v>
      </c>
      <c r="B56" s="27" t="s">
        <v>236</v>
      </c>
      <c r="C56" s="27" t="s">
        <v>73</v>
      </c>
      <c r="D56" s="27"/>
      <c r="E56" s="29" t="str">
        <f t="shared" si="6"/>
        <v/>
      </c>
      <c r="F56" s="27" t="s">
        <v>32</v>
      </c>
      <c r="G56" s="29" t="s">
        <v>34</v>
      </c>
      <c r="H56" s="29">
        <v>95.52</v>
      </c>
      <c r="I56" s="29">
        <v>95.83</v>
      </c>
      <c r="J56" s="26">
        <v>95.05</v>
      </c>
      <c r="K56" s="29"/>
      <c r="L56" s="29" t="str">
        <f t="shared" si="0"/>
        <v/>
      </c>
      <c r="M56" s="29" t="str">
        <f t="shared" si="1"/>
        <v/>
      </c>
      <c r="N56" s="29" t="str">
        <f t="shared" si="2"/>
        <v/>
      </c>
      <c r="O56" s="29" t="str">
        <f t="shared" si="3"/>
        <v/>
      </c>
      <c r="P56" s="33">
        <f t="shared" si="4"/>
        <v>104.69011725293133</v>
      </c>
      <c r="Q56" s="27">
        <v>5</v>
      </c>
      <c r="T56" s="27"/>
      <c r="U56" s="27"/>
      <c r="V56" s="5"/>
      <c r="AG56" s="3">
        <f t="shared" si="5"/>
        <v>95.52</v>
      </c>
    </row>
    <row r="57" spans="1:33" x14ac:dyDescent="0.45">
      <c r="A57" s="28">
        <v>42507</v>
      </c>
      <c r="B57" s="29" t="s">
        <v>90</v>
      </c>
      <c r="C57" s="27" t="s">
        <v>73</v>
      </c>
      <c r="D57" s="27"/>
      <c r="E57" s="29" t="str">
        <f t="shared" si="6"/>
        <v/>
      </c>
      <c r="F57" s="27" t="s">
        <v>32</v>
      </c>
      <c r="G57" s="29" t="s">
        <v>34</v>
      </c>
      <c r="H57" s="29">
        <v>75.180000000000007</v>
      </c>
      <c r="I57" s="29">
        <v>75.58</v>
      </c>
      <c r="J57" s="26">
        <v>74.63</v>
      </c>
      <c r="K57" s="29"/>
      <c r="L57" s="29" t="str">
        <f t="shared" si="0"/>
        <v/>
      </c>
      <c r="M57" s="29" t="str">
        <f t="shared" si="1"/>
        <v/>
      </c>
      <c r="N57" s="29" t="str">
        <f t="shared" si="2"/>
        <v/>
      </c>
      <c r="O57" s="29" t="str">
        <f t="shared" si="3"/>
        <v/>
      </c>
      <c r="P57" s="33">
        <f t="shared" si="4"/>
        <v>133.0140994945464</v>
      </c>
      <c r="Q57" s="27">
        <v>5</v>
      </c>
      <c r="T57" s="27"/>
      <c r="U57" s="27"/>
      <c r="V57" s="5"/>
      <c r="AG57" s="3">
        <f t="shared" si="5"/>
        <v>75.180000000000007</v>
      </c>
    </row>
    <row r="58" spans="1:33" x14ac:dyDescent="0.45">
      <c r="A58" s="28">
        <v>42507</v>
      </c>
      <c r="B58" s="27" t="s">
        <v>196</v>
      </c>
      <c r="C58" s="27" t="s">
        <v>73</v>
      </c>
      <c r="D58" s="27"/>
      <c r="E58" s="29" t="str">
        <f t="shared" si="6"/>
        <v/>
      </c>
      <c r="F58" s="27" t="s">
        <v>32</v>
      </c>
      <c r="G58" s="29" t="s">
        <v>34</v>
      </c>
      <c r="H58" s="29">
        <v>89.31</v>
      </c>
      <c r="I58" s="29">
        <v>89.69</v>
      </c>
      <c r="J58" s="26">
        <v>88.71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4"/>
        <v>111.96954428395476</v>
      </c>
      <c r="Q58" s="27">
        <v>5</v>
      </c>
      <c r="T58" s="27"/>
      <c r="U58" s="27"/>
      <c r="V58" s="5"/>
      <c r="AG58" s="3">
        <f t="shared" si="5"/>
        <v>89.31</v>
      </c>
    </row>
    <row r="59" spans="1:33" x14ac:dyDescent="0.45">
      <c r="A59" s="28">
        <v>42507</v>
      </c>
      <c r="B59" s="27" t="s">
        <v>87</v>
      </c>
      <c r="C59" s="27" t="s">
        <v>73</v>
      </c>
      <c r="D59" s="27"/>
      <c r="E59" s="29">
        <f t="shared" si="6"/>
        <v>0.67000000000001592</v>
      </c>
      <c r="F59" s="27" t="s">
        <v>32</v>
      </c>
      <c r="G59" s="29" t="s">
        <v>69</v>
      </c>
      <c r="H59" s="29">
        <v>88.990000000000009</v>
      </c>
      <c r="I59" s="29">
        <v>89.3</v>
      </c>
      <c r="J59" s="26">
        <v>88.32</v>
      </c>
      <c r="K59" s="29">
        <v>88.32</v>
      </c>
      <c r="L59" s="29">
        <f t="shared" si="0"/>
        <v>75.289358354873116</v>
      </c>
      <c r="M59" s="29">
        <f t="shared" si="1"/>
        <v>150.57871670974623</v>
      </c>
      <c r="N59" s="29">
        <f t="shared" si="2"/>
        <v>225.86807506461935</v>
      </c>
      <c r="O59" s="29">
        <f t="shared" si="3"/>
        <v>301.15743341949246</v>
      </c>
      <c r="P59" s="33">
        <f t="shared" si="4"/>
        <v>112.37217664906169</v>
      </c>
      <c r="Q59" s="27">
        <v>5</v>
      </c>
      <c r="AG59" s="3">
        <f t="shared" si="5"/>
        <v>0.67000000000001592</v>
      </c>
    </row>
    <row r="60" spans="1:33" x14ac:dyDescent="0.45">
      <c r="A60" s="28">
        <v>42873</v>
      </c>
      <c r="B60" s="27" t="s">
        <v>247</v>
      </c>
      <c r="C60" s="27" t="s">
        <v>33</v>
      </c>
      <c r="D60" s="27"/>
      <c r="E60" s="29">
        <f t="shared" si="6"/>
        <v>0.73000000000000398</v>
      </c>
      <c r="F60" s="27" t="s">
        <v>32</v>
      </c>
      <c r="G60" s="29" t="s">
        <v>69</v>
      </c>
      <c r="H60" s="29">
        <v>83.76</v>
      </c>
      <c r="I60" s="29">
        <v>84.2</v>
      </c>
      <c r="J60" s="26">
        <v>83.03</v>
      </c>
      <c r="K60" s="29">
        <v>83.03</v>
      </c>
      <c r="L60" s="29">
        <f t="shared" si="0"/>
        <v>87.153772683859117</v>
      </c>
      <c r="M60" s="29">
        <f t="shared" si="1"/>
        <v>174.30754536771823</v>
      </c>
      <c r="N60" s="29">
        <f t="shared" si="2"/>
        <v>261.46131805157734</v>
      </c>
      <c r="O60" s="29">
        <f t="shared" si="3"/>
        <v>348.61509073543647</v>
      </c>
      <c r="P60" s="33">
        <f t="shared" si="4"/>
        <v>119.38872970391594</v>
      </c>
      <c r="Q60" s="27">
        <v>5</v>
      </c>
      <c r="T60" s="72" t="s">
        <v>41</v>
      </c>
      <c r="U60" s="72"/>
      <c r="V60" s="72"/>
      <c r="AG60" s="3">
        <f t="shared" si="5"/>
        <v>0.73000000000000398</v>
      </c>
    </row>
    <row r="61" spans="1:33" x14ac:dyDescent="0.45">
      <c r="A61" s="28">
        <v>42873</v>
      </c>
      <c r="B61" s="27" t="s">
        <v>114</v>
      </c>
      <c r="C61" s="27" t="s">
        <v>33</v>
      </c>
      <c r="D61" s="27"/>
      <c r="E61" s="29">
        <f t="shared" si="6"/>
        <v>-0.25999999999999801</v>
      </c>
      <c r="F61" s="27" t="s">
        <v>32</v>
      </c>
      <c r="G61" s="29" t="s">
        <v>69</v>
      </c>
      <c r="H61" s="29">
        <v>47.57</v>
      </c>
      <c r="I61" s="29">
        <v>47.83</v>
      </c>
      <c r="J61" s="26">
        <v>47.25</v>
      </c>
      <c r="K61" s="29">
        <v>47.83</v>
      </c>
      <c r="L61" s="29">
        <f t="shared" si="0"/>
        <v>-54.656295984863988</v>
      </c>
      <c r="M61" s="29">
        <f t="shared" si="1"/>
        <v>-109.31259196972798</v>
      </c>
      <c r="N61" s="29">
        <f t="shared" si="2"/>
        <v>-163.96888795459196</v>
      </c>
      <c r="O61" s="29">
        <f t="shared" si="3"/>
        <v>-218.62518393945595</v>
      </c>
      <c r="P61" s="33">
        <f t="shared" si="4"/>
        <v>210.21652301870927</v>
      </c>
      <c r="Q61" s="27">
        <v>5</v>
      </c>
      <c r="T61" s="73" t="s">
        <v>42</v>
      </c>
      <c r="U61" s="73"/>
      <c r="V61" s="73"/>
      <c r="AG61" s="3">
        <f t="shared" si="5"/>
        <v>-0.25999999999999801</v>
      </c>
    </row>
    <row r="62" spans="1:33" x14ac:dyDescent="0.45">
      <c r="A62" s="28">
        <v>42873</v>
      </c>
      <c r="B62" s="27" t="s">
        <v>270</v>
      </c>
      <c r="C62" s="27" t="s">
        <v>33</v>
      </c>
      <c r="D62" s="27"/>
      <c r="E62" s="29">
        <f t="shared" si="6"/>
        <v>-0.55000000000000426</v>
      </c>
      <c r="F62" s="27" t="s">
        <v>32</v>
      </c>
      <c r="G62" s="29" t="s">
        <v>69</v>
      </c>
      <c r="H62" s="29">
        <v>38.69</v>
      </c>
      <c r="I62" s="29">
        <v>39.24</v>
      </c>
      <c r="J62" s="26">
        <v>37.83</v>
      </c>
      <c r="K62" s="29">
        <v>39.24</v>
      </c>
      <c r="L62" s="29">
        <f t="shared" si="0"/>
        <v>-142.15559576117968</v>
      </c>
      <c r="M62" s="29">
        <f t="shared" si="1"/>
        <v>-284.31119152235937</v>
      </c>
      <c r="N62" s="29">
        <f t="shared" si="2"/>
        <v>-426.46678728353902</v>
      </c>
      <c r="O62" s="29">
        <f t="shared" si="3"/>
        <v>-568.62238304471873</v>
      </c>
      <c r="P62" s="33">
        <f t="shared" si="4"/>
        <v>258.46471956577926</v>
      </c>
      <c r="Q62" s="27">
        <v>5</v>
      </c>
      <c r="T62" s="12" t="s">
        <v>43</v>
      </c>
      <c r="U62" s="27"/>
      <c r="V62" s="14">
        <f>SUM(L2:L453)</f>
        <v>2361.5888242246183</v>
      </c>
      <c r="AG62" s="3">
        <f t="shared" si="5"/>
        <v>-0.55000000000000426</v>
      </c>
    </row>
    <row r="63" spans="1:33" x14ac:dyDescent="0.45">
      <c r="A63" s="28">
        <v>42873</v>
      </c>
      <c r="B63" s="27" t="s">
        <v>307</v>
      </c>
      <c r="C63" s="27" t="s">
        <v>33</v>
      </c>
      <c r="D63" s="27"/>
      <c r="E63" s="29">
        <f t="shared" si="6"/>
        <v>-0.23999999999999488</v>
      </c>
      <c r="F63" s="27" t="s">
        <v>32</v>
      </c>
      <c r="G63" s="29" t="s">
        <v>69</v>
      </c>
      <c r="H63" s="29">
        <v>111.85000000000001</v>
      </c>
      <c r="I63" s="29">
        <v>112.09</v>
      </c>
      <c r="J63" s="26">
        <v>111.39</v>
      </c>
      <c r="K63" s="29">
        <v>112.09</v>
      </c>
      <c r="L63" s="29">
        <f t="shared" si="0"/>
        <v>-21.457308895842186</v>
      </c>
      <c r="M63" s="29">
        <f t="shared" si="1"/>
        <v>-42.914617791684371</v>
      </c>
      <c r="N63" s="29">
        <f t="shared" si="2"/>
        <v>-64.371926687526553</v>
      </c>
      <c r="O63" s="29">
        <f t="shared" si="3"/>
        <v>-85.829235583368742</v>
      </c>
      <c r="P63" s="33">
        <f t="shared" si="4"/>
        <v>89.405453732677685</v>
      </c>
      <c r="Q63" s="27">
        <v>5</v>
      </c>
      <c r="T63" s="12" t="s">
        <v>44</v>
      </c>
      <c r="U63" s="27"/>
      <c r="V63" s="4">
        <f>V62*2</f>
        <v>4723.1776484492366</v>
      </c>
      <c r="AG63" s="3">
        <f t="shared" si="5"/>
        <v>-0.23999999999999488</v>
      </c>
    </row>
    <row r="64" spans="1:33" x14ac:dyDescent="0.45">
      <c r="A64" s="28">
        <v>42873</v>
      </c>
      <c r="B64" s="27" t="s">
        <v>308</v>
      </c>
      <c r="C64" s="27" t="s">
        <v>33</v>
      </c>
      <c r="D64" s="27"/>
      <c r="E64" s="29">
        <f t="shared" si="6"/>
        <v>0.65000000000000568</v>
      </c>
      <c r="F64" s="27" t="s">
        <v>32</v>
      </c>
      <c r="G64" s="29" t="s">
        <v>69</v>
      </c>
      <c r="H64" s="29">
        <v>106.28</v>
      </c>
      <c r="I64" s="29">
        <v>106.82</v>
      </c>
      <c r="J64" s="26">
        <v>105.63</v>
      </c>
      <c r="K64" s="29">
        <v>105.63</v>
      </c>
      <c r="L64" s="29">
        <f t="shared" si="0"/>
        <v>61.159202107640731</v>
      </c>
      <c r="M64" s="29">
        <f t="shared" si="1"/>
        <v>122.31840421528146</v>
      </c>
      <c r="N64" s="29">
        <f t="shared" si="2"/>
        <v>183.47760632292218</v>
      </c>
      <c r="O64" s="29">
        <f t="shared" si="3"/>
        <v>244.63680843056292</v>
      </c>
      <c r="P64" s="33">
        <f t="shared" si="4"/>
        <v>94.091080165600303</v>
      </c>
      <c r="Q64" s="27">
        <v>5</v>
      </c>
      <c r="T64" s="12" t="s">
        <v>45</v>
      </c>
      <c r="U64" s="27"/>
      <c r="V64" s="4">
        <f>V62*3</f>
        <v>7084.7664726738549</v>
      </c>
      <c r="AG64" s="3">
        <f t="shared" si="5"/>
        <v>0.65000000000000568</v>
      </c>
    </row>
    <row r="65" spans="1:33" x14ac:dyDescent="0.45">
      <c r="A65" s="28">
        <v>42873</v>
      </c>
      <c r="B65" s="27" t="s">
        <v>247</v>
      </c>
      <c r="C65" s="27" t="s">
        <v>33</v>
      </c>
      <c r="D65" s="27"/>
      <c r="E65" s="29">
        <f t="shared" ref="E65:E67" si="79">IF(G65="Y",AG65,"")</f>
        <v>-0.43999999999999773</v>
      </c>
      <c r="F65" s="27" t="s">
        <v>32</v>
      </c>
      <c r="G65" s="29" t="s">
        <v>69</v>
      </c>
      <c r="H65" s="29">
        <v>83.76</v>
      </c>
      <c r="I65" s="29">
        <v>84.2</v>
      </c>
      <c r="J65" s="26">
        <v>83.03</v>
      </c>
      <c r="K65" s="29">
        <v>84.2</v>
      </c>
      <c r="L65" s="29">
        <f t="shared" ref="L65:L67" si="80">IF(G65="Y", (P65*E65),(""))</f>
        <v>-52.53104106972274</v>
      </c>
      <c r="M65" s="29">
        <f t="shared" ref="M65:M67" si="81">IF(G65="Y", (L65*2),(""))</f>
        <v>-105.06208213944548</v>
      </c>
      <c r="N65" s="29">
        <f t="shared" ref="N65:N67" si="82">IF(G65="Y", (L65*3),(""))</f>
        <v>-157.59312320916823</v>
      </c>
      <c r="O65" s="29">
        <f t="shared" ref="O65:O67" si="83">IF(G65="Y", (L65*4),(""))</f>
        <v>-210.12416427889096</v>
      </c>
      <c r="P65" s="33">
        <f t="shared" ref="P65:P67" si="84">IF(Q65&gt;0,((AcctSize/Q65)/H65),(""))</f>
        <v>119.38872970391594</v>
      </c>
      <c r="Q65" s="27">
        <v>5</v>
      </c>
      <c r="T65" s="12" t="s">
        <v>46</v>
      </c>
      <c r="U65" s="27"/>
      <c r="V65" s="4">
        <f>V62*4</f>
        <v>9446.3552968984732</v>
      </c>
      <c r="AG65" s="3">
        <f t="shared" si="5"/>
        <v>-0.43999999999999773</v>
      </c>
    </row>
    <row r="66" spans="1:33" x14ac:dyDescent="0.45">
      <c r="A66" s="28">
        <v>42873</v>
      </c>
      <c r="B66" s="27" t="s">
        <v>307</v>
      </c>
      <c r="C66" s="27" t="s">
        <v>33</v>
      </c>
      <c r="D66" s="27"/>
      <c r="E66" s="29">
        <f t="shared" si="79"/>
        <v>0.46000000000000796</v>
      </c>
      <c r="F66" s="27" t="s">
        <v>32</v>
      </c>
      <c r="G66" s="29" t="s">
        <v>69</v>
      </c>
      <c r="H66" s="29">
        <v>111.85000000000001</v>
      </c>
      <c r="I66" s="29">
        <v>112.09</v>
      </c>
      <c r="J66" s="26">
        <v>111.39</v>
      </c>
      <c r="K66" s="29">
        <v>111.39</v>
      </c>
      <c r="L66" s="29">
        <f t="shared" si="80"/>
        <v>41.126508717032443</v>
      </c>
      <c r="M66" s="29">
        <f t="shared" si="81"/>
        <v>82.253017434064887</v>
      </c>
      <c r="N66" s="29">
        <f t="shared" si="82"/>
        <v>123.37952615109734</v>
      </c>
      <c r="O66" s="29">
        <f t="shared" si="83"/>
        <v>164.50603486812977</v>
      </c>
      <c r="P66" s="33">
        <f t="shared" si="84"/>
        <v>89.405453732677685</v>
      </c>
      <c r="Q66" s="27">
        <v>5</v>
      </c>
      <c r="T66" s="27"/>
      <c r="U66" s="27"/>
      <c r="V66" s="27"/>
      <c r="AG66" s="3">
        <f t="shared" si="5"/>
        <v>0.46000000000000796</v>
      </c>
    </row>
    <row r="67" spans="1:33" x14ac:dyDescent="0.45">
      <c r="A67" s="28">
        <v>42873</v>
      </c>
      <c r="B67" s="27" t="s">
        <v>308</v>
      </c>
      <c r="C67" s="27" t="s">
        <v>33</v>
      </c>
      <c r="D67" s="27"/>
      <c r="E67" s="29">
        <f t="shared" si="79"/>
        <v>0</v>
      </c>
      <c r="F67" s="27" t="s">
        <v>32</v>
      </c>
      <c r="G67" s="29" t="s">
        <v>69</v>
      </c>
      <c r="H67" s="29">
        <v>106.28</v>
      </c>
      <c r="I67" s="29">
        <v>106.82</v>
      </c>
      <c r="J67" s="26">
        <v>105.63</v>
      </c>
      <c r="K67" s="29">
        <v>106.28</v>
      </c>
      <c r="L67" s="29">
        <f t="shared" si="80"/>
        <v>0</v>
      </c>
      <c r="M67" s="29">
        <f t="shared" si="81"/>
        <v>0</v>
      </c>
      <c r="N67" s="29">
        <f t="shared" si="82"/>
        <v>0</v>
      </c>
      <c r="O67" s="29">
        <f t="shared" si="83"/>
        <v>0</v>
      </c>
      <c r="P67" s="33">
        <f t="shared" si="84"/>
        <v>94.091080165600303</v>
      </c>
      <c r="Q67" s="27">
        <v>5</v>
      </c>
      <c r="T67" s="27"/>
      <c r="U67" s="27"/>
      <c r="V67" s="27"/>
      <c r="AG67" s="3">
        <f t="shared" si="5"/>
        <v>0</v>
      </c>
    </row>
    <row r="68" spans="1:33" x14ac:dyDescent="0.45">
      <c r="A68" s="28">
        <v>42874</v>
      </c>
      <c r="B68" s="27" t="s">
        <v>154</v>
      </c>
      <c r="C68" s="27" t="s">
        <v>139</v>
      </c>
      <c r="D68" s="27"/>
      <c r="E68" s="29">
        <f t="shared" si="6"/>
        <v>-0.37000000000000455</v>
      </c>
      <c r="F68" s="27" t="s">
        <v>32</v>
      </c>
      <c r="G68" s="29" t="s">
        <v>69</v>
      </c>
      <c r="H68" s="29">
        <v>46.15</v>
      </c>
      <c r="I68" s="29">
        <v>46.52</v>
      </c>
      <c r="J68" s="10">
        <v>45.67</v>
      </c>
      <c r="K68" s="29">
        <v>46.52</v>
      </c>
      <c r="L68" s="29">
        <f t="shared" ref="L68:L130" si="85">IF(G68="Y", (P68*E68),(""))</f>
        <v>-66.811123149152152</v>
      </c>
      <c r="M68" s="29">
        <f t="shared" ref="M68:M130" si="86">IF(G68="Y", (L68*2),(""))</f>
        <v>-133.6222462983043</v>
      </c>
      <c r="N68" s="29">
        <f t="shared" ref="N68:N130" si="87">IF(G68="Y", (L68*3),(""))</f>
        <v>-200.43336944745647</v>
      </c>
      <c r="O68" s="29">
        <f t="shared" ref="O68:O130" si="88">IF(G68="Y", (L68*4),(""))</f>
        <v>-267.24449259660861</v>
      </c>
      <c r="P68" s="33">
        <f t="shared" ref="P68:P130" si="89">IF(Q68&gt;0,((AcctSize/Q68)/H68),(""))</f>
        <v>180.5706031058144</v>
      </c>
      <c r="Q68" s="27">
        <v>6</v>
      </c>
      <c r="T68" s="27"/>
      <c r="U68" s="27"/>
      <c r="V68" s="27"/>
      <c r="AG68" s="3">
        <f t="shared" ref="AG68:AG103" si="90">IF(F68="L",(K68-H68),(H68-K68))</f>
        <v>-0.37000000000000455</v>
      </c>
    </row>
    <row r="69" spans="1:33" x14ac:dyDescent="0.45">
      <c r="A69" s="28">
        <v>42874</v>
      </c>
      <c r="B69" s="27" t="s">
        <v>309</v>
      </c>
      <c r="C69" s="27" t="s">
        <v>139</v>
      </c>
      <c r="D69" s="27"/>
      <c r="E69" s="29">
        <f t="shared" ref="E69:E132" si="91">IF(G69="Y",AG69,"")</f>
        <v>0.57000000000000028</v>
      </c>
      <c r="F69" s="27" t="s">
        <v>32</v>
      </c>
      <c r="G69" s="29" t="s">
        <v>69</v>
      </c>
      <c r="H69" s="29">
        <v>48.3</v>
      </c>
      <c r="I69" s="29">
        <v>48.75</v>
      </c>
      <c r="J69" s="10">
        <v>47.73</v>
      </c>
      <c r="K69" s="29">
        <v>47.73</v>
      </c>
      <c r="L69" s="29">
        <f t="shared" si="85"/>
        <v>98.343685300207113</v>
      </c>
      <c r="M69" s="29">
        <f t="shared" si="86"/>
        <v>196.68737060041423</v>
      </c>
      <c r="N69" s="29">
        <f t="shared" si="87"/>
        <v>295.03105590062137</v>
      </c>
      <c r="O69" s="29">
        <f t="shared" si="88"/>
        <v>393.37474120082845</v>
      </c>
      <c r="P69" s="33">
        <f t="shared" si="89"/>
        <v>172.53278122843344</v>
      </c>
      <c r="Q69" s="27">
        <v>6</v>
      </c>
      <c r="T69" s="74" t="s">
        <v>41</v>
      </c>
      <c r="U69" s="74"/>
      <c r="V69" s="74"/>
      <c r="AG69" s="3">
        <f t="shared" si="90"/>
        <v>0.57000000000000028</v>
      </c>
    </row>
    <row r="70" spans="1:33" x14ac:dyDescent="0.45">
      <c r="A70" s="28">
        <v>42874</v>
      </c>
      <c r="B70" s="27" t="s">
        <v>310</v>
      </c>
      <c r="C70" s="27" t="s">
        <v>33</v>
      </c>
      <c r="D70" s="27"/>
      <c r="E70" s="29" t="str">
        <f t="shared" si="91"/>
        <v/>
      </c>
      <c r="F70" s="27" t="s">
        <v>32</v>
      </c>
      <c r="G70" s="29" t="s">
        <v>34</v>
      </c>
      <c r="H70" s="29">
        <v>50.559999999999995</v>
      </c>
      <c r="I70" s="29">
        <v>50.96</v>
      </c>
      <c r="J70" s="10">
        <v>49.92</v>
      </c>
      <c r="K70" s="29"/>
      <c r="L70" s="29" t="str">
        <f t="shared" si="85"/>
        <v/>
      </c>
      <c r="M70" s="29" t="str">
        <f t="shared" si="86"/>
        <v/>
      </c>
      <c r="N70" s="29" t="str">
        <f t="shared" si="87"/>
        <v/>
      </c>
      <c r="O70" s="29" t="str">
        <f t="shared" si="88"/>
        <v/>
      </c>
      <c r="P70" s="33">
        <f t="shared" si="89"/>
        <v>164.82067510548526</v>
      </c>
      <c r="Q70" s="27">
        <v>6</v>
      </c>
      <c r="T70" s="75" t="s">
        <v>47</v>
      </c>
      <c r="U70" s="75"/>
      <c r="V70" s="75"/>
      <c r="AG70" s="3">
        <f t="shared" si="90"/>
        <v>50.559999999999995</v>
      </c>
    </row>
    <row r="71" spans="1:33" x14ac:dyDescent="0.45">
      <c r="A71" s="28">
        <v>42874</v>
      </c>
      <c r="B71" s="27" t="s">
        <v>183</v>
      </c>
      <c r="C71" s="27" t="s">
        <v>73</v>
      </c>
      <c r="D71" s="27"/>
      <c r="E71" s="29">
        <f t="shared" si="91"/>
        <v>0.64999999999999858</v>
      </c>
      <c r="F71" s="27" t="s">
        <v>32</v>
      </c>
      <c r="G71" s="29" t="s">
        <v>69</v>
      </c>
      <c r="H71" s="29">
        <v>49.129999999999995</v>
      </c>
      <c r="I71" s="29">
        <v>49.69</v>
      </c>
      <c r="J71" s="10">
        <v>48.48</v>
      </c>
      <c r="K71" s="29">
        <v>48.48</v>
      </c>
      <c r="L71" s="29">
        <f t="shared" si="85"/>
        <v>110.25171314200399</v>
      </c>
      <c r="M71" s="29">
        <f t="shared" si="86"/>
        <v>220.50342628400799</v>
      </c>
      <c r="N71" s="29">
        <f t="shared" si="87"/>
        <v>330.75513942601197</v>
      </c>
      <c r="O71" s="29">
        <f t="shared" si="88"/>
        <v>441.00685256801597</v>
      </c>
      <c r="P71" s="33">
        <f t="shared" si="89"/>
        <v>169.61802021846805</v>
      </c>
      <c r="Q71" s="27">
        <v>6</v>
      </c>
      <c r="T71" s="12" t="s">
        <v>43</v>
      </c>
      <c r="U71" s="27"/>
      <c r="V71" s="14">
        <f>V62*2</f>
        <v>4723.1776484492366</v>
      </c>
      <c r="AG71" s="3">
        <f t="shared" si="90"/>
        <v>0.64999999999999858</v>
      </c>
    </row>
    <row r="72" spans="1:33" x14ac:dyDescent="0.45">
      <c r="A72" s="28">
        <v>42874</v>
      </c>
      <c r="B72" s="27" t="s">
        <v>311</v>
      </c>
      <c r="C72" s="27" t="s">
        <v>33</v>
      </c>
      <c r="D72" s="27"/>
      <c r="E72" s="29" t="str">
        <f t="shared" si="91"/>
        <v/>
      </c>
      <c r="F72" s="27" t="s">
        <v>32</v>
      </c>
      <c r="G72" s="29" t="s">
        <v>34</v>
      </c>
      <c r="H72" s="29">
        <v>38.93</v>
      </c>
      <c r="I72" s="29">
        <v>39.17</v>
      </c>
      <c r="J72" s="10">
        <v>38.380000000000003</v>
      </c>
      <c r="K72" s="29"/>
      <c r="L72" s="29" t="str">
        <f t="shared" si="85"/>
        <v/>
      </c>
      <c r="M72" s="29" t="str">
        <f t="shared" si="86"/>
        <v/>
      </c>
      <c r="N72" s="29" t="str">
        <f t="shared" si="87"/>
        <v/>
      </c>
      <c r="O72" s="29" t="str">
        <f t="shared" si="88"/>
        <v/>
      </c>
      <c r="P72" s="33">
        <f t="shared" si="89"/>
        <v>214.05942289579588</v>
      </c>
      <c r="Q72" s="27">
        <v>6</v>
      </c>
      <c r="T72" s="12" t="s">
        <v>44</v>
      </c>
      <c r="U72" s="27"/>
      <c r="V72" s="4">
        <f>V63*2</f>
        <v>9446.3552968984732</v>
      </c>
      <c r="AG72" s="3">
        <f t="shared" si="90"/>
        <v>38.93</v>
      </c>
    </row>
    <row r="73" spans="1:33" x14ac:dyDescent="0.45">
      <c r="A73" s="28">
        <v>42874</v>
      </c>
      <c r="B73" s="27" t="s">
        <v>256</v>
      </c>
      <c r="C73" s="27" t="s">
        <v>33</v>
      </c>
      <c r="D73" s="27"/>
      <c r="E73" s="29">
        <f t="shared" si="91"/>
        <v>0.57999999999999829</v>
      </c>
      <c r="F73" s="27" t="s">
        <v>32</v>
      </c>
      <c r="G73" s="29" t="s">
        <v>69</v>
      </c>
      <c r="H73" s="29">
        <v>70.36</v>
      </c>
      <c r="I73" s="29">
        <v>70.84</v>
      </c>
      <c r="J73" s="10">
        <v>69.78</v>
      </c>
      <c r="K73" s="29">
        <v>69.78</v>
      </c>
      <c r="L73" s="29">
        <f t="shared" si="85"/>
        <v>68.694333901837965</v>
      </c>
      <c r="M73" s="29">
        <f t="shared" si="86"/>
        <v>137.38866780367593</v>
      </c>
      <c r="N73" s="29">
        <f t="shared" si="87"/>
        <v>206.08300170551388</v>
      </c>
      <c r="O73" s="29">
        <f t="shared" si="88"/>
        <v>274.77733560735186</v>
      </c>
      <c r="P73" s="33">
        <f t="shared" si="89"/>
        <v>118.43850672730719</v>
      </c>
      <c r="Q73" s="27">
        <v>6</v>
      </c>
      <c r="T73" s="12" t="s">
        <v>45</v>
      </c>
      <c r="U73" s="27"/>
      <c r="V73" s="4">
        <f>V64*2</f>
        <v>14169.53294534771</v>
      </c>
      <c r="AG73" s="3">
        <f t="shared" si="90"/>
        <v>0.57999999999999829</v>
      </c>
    </row>
    <row r="74" spans="1:33" x14ac:dyDescent="0.45">
      <c r="A74" s="28">
        <v>42877</v>
      </c>
      <c r="B74" s="27" t="s">
        <v>312</v>
      </c>
      <c r="C74" s="27" t="s">
        <v>33</v>
      </c>
      <c r="D74" s="27"/>
      <c r="E74" s="29">
        <f t="shared" si="91"/>
        <v>-0.26999999999999602</v>
      </c>
      <c r="F74" s="27" t="s">
        <v>61</v>
      </c>
      <c r="G74" s="29" t="s">
        <v>69</v>
      </c>
      <c r="H74" s="29">
        <v>78.289999999999992</v>
      </c>
      <c r="I74" s="29">
        <v>78.02</v>
      </c>
      <c r="J74" s="10">
        <v>78.819999999999993</v>
      </c>
      <c r="K74" s="29">
        <v>78.02</v>
      </c>
      <c r="L74" s="29">
        <f t="shared" si="85"/>
        <v>-57.478605185846654</v>
      </c>
      <c r="M74" s="29">
        <f t="shared" si="86"/>
        <v>-114.95721037169331</v>
      </c>
      <c r="N74" s="29">
        <f t="shared" si="87"/>
        <v>-172.43581555753997</v>
      </c>
      <c r="O74" s="29">
        <f t="shared" si="88"/>
        <v>-229.91442074338661</v>
      </c>
      <c r="P74" s="33">
        <f t="shared" si="89"/>
        <v>212.88372291054631</v>
      </c>
      <c r="Q74" s="27">
        <v>3</v>
      </c>
      <c r="T74" s="12" t="s">
        <v>46</v>
      </c>
      <c r="U74" s="27"/>
      <c r="V74" s="4">
        <f>V65*2</f>
        <v>18892.710593796946</v>
      </c>
      <c r="AG74" s="3">
        <f t="shared" si="90"/>
        <v>-0.26999999999999602</v>
      </c>
    </row>
    <row r="75" spans="1:33" x14ac:dyDescent="0.45">
      <c r="A75" s="28">
        <v>42877</v>
      </c>
      <c r="B75" s="27" t="s">
        <v>187</v>
      </c>
      <c r="C75" s="27" t="s">
        <v>73</v>
      </c>
      <c r="D75" s="27"/>
      <c r="E75" s="29" t="str">
        <f t="shared" si="91"/>
        <v/>
      </c>
      <c r="F75" s="27" t="s">
        <v>32</v>
      </c>
      <c r="G75" s="29" t="s">
        <v>34</v>
      </c>
      <c r="H75" s="29">
        <v>99.13000000000001</v>
      </c>
      <c r="I75" s="29">
        <v>99.61</v>
      </c>
      <c r="J75" s="10">
        <v>98.52</v>
      </c>
      <c r="K75" s="29"/>
      <c r="L75" s="29" t="str">
        <f t="shared" si="85"/>
        <v/>
      </c>
      <c r="M75" s="29" t="str">
        <f t="shared" si="86"/>
        <v/>
      </c>
      <c r="N75" s="29" t="str">
        <f t="shared" si="87"/>
        <v/>
      </c>
      <c r="O75" s="29" t="str">
        <f t="shared" si="88"/>
        <v/>
      </c>
      <c r="P75" s="33">
        <f t="shared" si="89"/>
        <v>168.12939238037595</v>
      </c>
      <c r="Q75" s="27">
        <v>3</v>
      </c>
      <c r="AG75" s="3">
        <f t="shared" si="90"/>
        <v>99.13000000000001</v>
      </c>
    </row>
    <row r="76" spans="1:33" x14ac:dyDescent="0.45">
      <c r="A76" s="28">
        <v>42877</v>
      </c>
      <c r="B76" s="27" t="s">
        <v>307</v>
      </c>
      <c r="C76" s="27" t="s">
        <v>139</v>
      </c>
      <c r="D76" s="27"/>
      <c r="E76" s="29" t="str">
        <f t="shared" si="91"/>
        <v/>
      </c>
      <c r="F76" s="27" t="s">
        <v>32</v>
      </c>
      <c r="G76" s="29" t="s">
        <v>34</v>
      </c>
      <c r="H76" s="29">
        <v>112.91000000000001</v>
      </c>
      <c r="I76" s="29">
        <v>113.33</v>
      </c>
      <c r="J76" s="10">
        <v>112.29</v>
      </c>
      <c r="K76" s="29"/>
      <c r="L76" s="29" t="str">
        <f t="shared" si="85"/>
        <v/>
      </c>
      <c r="M76" s="29" t="str">
        <f t="shared" si="86"/>
        <v/>
      </c>
      <c r="N76" s="29" t="str">
        <f t="shared" si="87"/>
        <v/>
      </c>
      <c r="O76" s="29" t="str">
        <f t="shared" si="88"/>
        <v/>
      </c>
      <c r="P76" s="33">
        <f t="shared" si="89"/>
        <v>147.61019100758716</v>
      </c>
      <c r="Q76" s="27">
        <v>3</v>
      </c>
      <c r="AG76" s="3">
        <f t="shared" si="90"/>
        <v>112.91000000000001</v>
      </c>
    </row>
    <row r="77" spans="1:33" x14ac:dyDescent="0.45">
      <c r="A77" s="28">
        <v>42878</v>
      </c>
      <c r="B77" s="27" t="s">
        <v>154</v>
      </c>
      <c r="C77" s="27" t="s">
        <v>73</v>
      </c>
      <c r="D77" s="27"/>
      <c r="E77" s="29">
        <f t="shared" si="91"/>
        <v>0.48000000000000398</v>
      </c>
      <c r="F77" s="27" t="s">
        <v>32</v>
      </c>
      <c r="G77" s="29" t="s">
        <v>69</v>
      </c>
      <c r="H77" s="29">
        <v>47.35</v>
      </c>
      <c r="I77" s="29">
        <v>47.62</v>
      </c>
      <c r="J77" s="10">
        <v>46.87</v>
      </c>
      <c r="K77" s="29">
        <v>46.87</v>
      </c>
      <c r="L77" s="29">
        <f t="shared" si="85"/>
        <v>168.95459345301092</v>
      </c>
      <c r="M77" s="29">
        <f t="shared" si="86"/>
        <v>337.90918690602183</v>
      </c>
      <c r="N77" s="29">
        <f t="shared" si="87"/>
        <v>506.86378035903272</v>
      </c>
      <c r="O77" s="29">
        <f t="shared" si="88"/>
        <v>675.81837381204366</v>
      </c>
      <c r="P77" s="33">
        <f t="shared" si="89"/>
        <v>351.98873636043646</v>
      </c>
      <c r="Q77" s="27">
        <v>3</v>
      </c>
      <c r="AG77" s="3">
        <f t="shared" si="90"/>
        <v>0.48000000000000398</v>
      </c>
    </row>
    <row r="78" spans="1:33" x14ac:dyDescent="0.45">
      <c r="A78" s="28">
        <v>42878</v>
      </c>
      <c r="B78" s="27" t="s">
        <v>313</v>
      </c>
      <c r="C78" s="27" t="s">
        <v>73</v>
      </c>
      <c r="D78" s="27"/>
      <c r="E78" s="29">
        <f t="shared" si="91"/>
        <v>0</v>
      </c>
      <c r="F78" s="27" t="s">
        <v>32</v>
      </c>
      <c r="G78" s="29" t="s">
        <v>69</v>
      </c>
      <c r="H78" s="29">
        <v>107.31</v>
      </c>
      <c r="I78" s="29">
        <v>107.63</v>
      </c>
      <c r="J78" s="10">
        <v>106.8</v>
      </c>
      <c r="K78" s="29">
        <v>107.31</v>
      </c>
      <c r="L78" s="29">
        <f t="shared" si="85"/>
        <v>0</v>
      </c>
      <c r="M78" s="29">
        <f t="shared" si="86"/>
        <v>0</v>
      </c>
      <c r="N78" s="29">
        <f t="shared" si="87"/>
        <v>0</v>
      </c>
      <c r="O78" s="29">
        <f t="shared" si="88"/>
        <v>0</v>
      </c>
      <c r="P78" s="33">
        <f t="shared" si="89"/>
        <v>155.31326685925512</v>
      </c>
      <c r="Q78" s="27">
        <v>3</v>
      </c>
      <c r="AG78" s="3">
        <f t="shared" si="90"/>
        <v>0</v>
      </c>
    </row>
    <row r="79" spans="1:33" x14ac:dyDescent="0.45">
      <c r="A79" s="28">
        <v>42878</v>
      </c>
      <c r="B79" s="27" t="s">
        <v>314</v>
      </c>
      <c r="C79" s="27" t="s">
        <v>73</v>
      </c>
      <c r="D79" s="27"/>
      <c r="E79" s="29">
        <f t="shared" si="91"/>
        <v>-0.26999999999999602</v>
      </c>
      <c r="F79" s="27" t="s">
        <v>32</v>
      </c>
      <c r="G79" s="29" t="s">
        <v>69</v>
      </c>
      <c r="H79" s="29">
        <v>82.820000000000007</v>
      </c>
      <c r="I79" s="29">
        <v>83.09</v>
      </c>
      <c r="J79" s="10">
        <v>82.35</v>
      </c>
      <c r="K79" s="29">
        <v>83.09</v>
      </c>
      <c r="L79" s="29">
        <f t="shared" si="85"/>
        <v>-54.334701762858408</v>
      </c>
      <c r="M79" s="29">
        <f t="shared" si="86"/>
        <v>-108.66940352571682</v>
      </c>
      <c r="N79" s="29">
        <f t="shared" si="87"/>
        <v>-163.00410528857523</v>
      </c>
      <c r="O79" s="29">
        <f t="shared" si="88"/>
        <v>-217.33880705143363</v>
      </c>
      <c r="P79" s="33">
        <f t="shared" si="89"/>
        <v>201.23963615873782</v>
      </c>
      <c r="Q79" s="27">
        <v>3</v>
      </c>
      <c r="T79" s="71" t="s">
        <v>24</v>
      </c>
      <c r="U79" s="71"/>
      <c r="V79" s="71"/>
      <c r="AG79" s="3">
        <f t="shared" si="90"/>
        <v>-0.26999999999999602</v>
      </c>
    </row>
    <row r="80" spans="1:33" x14ac:dyDescent="0.45">
      <c r="A80" s="28">
        <v>42878</v>
      </c>
      <c r="B80" s="27" t="s">
        <v>313</v>
      </c>
      <c r="C80" s="27" t="s">
        <v>73</v>
      </c>
      <c r="D80" s="27"/>
      <c r="E80" s="29">
        <f t="shared" ref="E80" si="92">IF(G80="Y",AG80,"")</f>
        <v>0</v>
      </c>
      <c r="F80" s="27" t="s">
        <v>32</v>
      </c>
      <c r="G80" s="29" t="s">
        <v>69</v>
      </c>
      <c r="H80" s="29">
        <v>107.31</v>
      </c>
      <c r="I80" s="29">
        <v>107.63</v>
      </c>
      <c r="J80" s="10">
        <v>106.8</v>
      </c>
      <c r="K80" s="29">
        <v>107.31</v>
      </c>
      <c r="L80" s="29">
        <f t="shared" ref="L80" si="93">IF(G80="Y", (P80*E80),(""))</f>
        <v>0</v>
      </c>
      <c r="M80" s="29">
        <f t="shared" ref="M80" si="94">IF(G80="Y", (L80*2),(""))</f>
        <v>0</v>
      </c>
      <c r="N80" s="29">
        <f t="shared" ref="N80" si="95">IF(G80="Y", (L80*3),(""))</f>
        <v>0</v>
      </c>
      <c r="O80" s="29">
        <f t="shared" ref="O80" si="96">IF(G80="Y", (L80*4),(""))</f>
        <v>0</v>
      </c>
      <c r="P80" s="33">
        <f t="shared" ref="P80" si="97">IF(Q80&gt;0,((AcctSize/Q80)/H80),(""))</f>
        <v>155.31326685925512</v>
      </c>
      <c r="Q80" s="27">
        <v>3</v>
      </c>
      <c r="T80" t="s">
        <v>25</v>
      </c>
      <c r="V80">
        <f>COUNTIFS(F3:F1048576,"L",G3:G1048576,"Y")</f>
        <v>14</v>
      </c>
      <c r="AG80" s="3">
        <f t="shared" si="90"/>
        <v>0</v>
      </c>
    </row>
    <row r="81" spans="1:33" x14ac:dyDescent="0.45">
      <c r="A81" s="28">
        <v>42879</v>
      </c>
      <c r="B81" s="27" t="s">
        <v>315</v>
      </c>
      <c r="C81" s="27" t="s">
        <v>33</v>
      </c>
      <c r="D81" s="27"/>
      <c r="E81" s="29" t="str">
        <f t="shared" si="91"/>
        <v/>
      </c>
      <c r="F81" s="27" t="s">
        <v>32</v>
      </c>
      <c r="G81" s="29" t="s">
        <v>34</v>
      </c>
      <c r="H81" s="29">
        <v>48.699999999999996</v>
      </c>
      <c r="I81" s="29">
        <v>49.2</v>
      </c>
      <c r="J81" s="10">
        <v>48.05</v>
      </c>
      <c r="K81" s="29"/>
      <c r="L81" s="29" t="str">
        <f t="shared" si="85"/>
        <v/>
      </c>
      <c r="M81" s="29" t="str">
        <f t="shared" si="86"/>
        <v/>
      </c>
      <c r="N81" s="29" t="str">
        <f t="shared" si="87"/>
        <v/>
      </c>
      <c r="O81" s="29" t="str">
        <f t="shared" si="88"/>
        <v/>
      </c>
      <c r="P81" s="33">
        <f t="shared" si="89"/>
        <v>205.33880903490763</v>
      </c>
      <c r="Q81" s="27">
        <v>5</v>
      </c>
      <c r="T81" t="s">
        <v>26</v>
      </c>
      <c r="V81">
        <f>COUNTIFS(F3:F1048576,"S",G3:G1048576,"Y")</f>
        <v>44</v>
      </c>
      <c r="AG81" s="3">
        <f t="shared" si="90"/>
        <v>48.699999999999996</v>
      </c>
    </row>
    <row r="82" spans="1:33" x14ac:dyDescent="0.45">
      <c r="A82" s="28">
        <v>42879</v>
      </c>
      <c r="B82" s="27" t="s">
        <v>316</v>
      </c>
      <c r="C82" s="27" t="s">
        <v>73</v>
      </c>
      <c r="D82" s="27"/>
      <c r="E82" s="29" t="str">
        <f t="shared" si="91"/>
        <v/>
      </c>
      <c r="F82" s="27" t="s">
        <v>32</v>
      </c>
      <c r="G82" s="29" t="s">
        <v>34</v>
      </c>
      <c r="H82" s="29">
        <v>79.460000000000008</v>
      </c>
      <c r="I82" s="29">
        <v>79.66</v>
      </c>
      <c r="J82" s="10">
        <v>78.92</v>
      </c>
      <c r="K82" s="29"/>
      <c r="L82" s="29" t="str">
        <f t="shared" si="85"/>
        <v/>
      </c>
      <c r="M82" s="29" t="str">
        <f t="shared" si="86"/>
        <v/>
      </c>
      <c r="N82" s="29" t="str">
        <f t="shared" si="87"/>
        <v/>
      </c>
      <c r="O82" s="29" t="str">
        <f t="shared" si="88"/>
        <v/>
      </c>
      <c r="P82" s="33">
        <f t="shared" si="89"/>
        <v>125.84948401711551</v>
      </c>
      <c r="Q82" s="27">
        <v>5</v>
      </c>
      <c r="AG82" s="3">
        <f t="shared" si="90"/>
        <v>79.460000000000008</v>
      </c>
    </row>
    <row r="83" spans="1:33" x14ac:dyDescent="0.45">
      <c r="A83" s="28">
        <v>42879</v>
      </c>
      <c r="B83" s="27" t="s">
        <v>227</v>
      </c>
      <c r="C83" s="27" t="s">
        <v>79</v>
      </c>
      <c r="D83" s="27"/>
      <c r="E83" s="29" t="str">
        <f t="shared" si="91"/>
        <v/>
      </c>
      <c r="F83" s="27" t="s">
        <v>32</v>
      </c>
      <c r="G83" s="29" t="s">
        <v>34</v>
      </c>
      <c r="H83" s="29">
        <v>91.78</v>
      </c>
      <c r="I83" s="29">
        <v>92.05</v>
      </c>
      <c r="J83" s="10">
        <v>91.09</v>
      </c>
      <c r="K83" s="29"/>
      <c r="L83" s="29" t="str">
        <f t="shared" si="85"/>
        <v/>
      </c>
      <c r="M83" s="29" t="str">
        <f t="shared" si="86"/>
        <v/>
      </c>
      <c r="N83" s="29" t="str">
        <f t="shared" si="87"/>
        <v/>
      </c>
      <c r="O83" s="29" t="str">
        <f t="shared" si="88"/>
        <v/>
      </c>
      <c r="P83" s="33">
        <f t="shared" si="89"/>
        <v>108.95619960775768</v>
      </c>
      <c r="Q83" s="27">
        <v>5</v>
      </c>
      <c r="AG83" s="3">
        <f t="shared" si="90"/>
        <v>91.78</v>
      </c>
    </row>
    <row r="84" spans="1:33" x14ac:dyDescent="0.45">
      <c r="A84" s="28">
        <v>42879</v>
      </c>
      <c r="B84" s="27" t="s">
        <v>87</v>
      </c>
      <c r="C84" s="27" t="s">
        <v>73</v>
      </c>
      <c r="D84" s="27"/>
      <c r="E84" s="29" t="str">
        <f t="shared" si="91"/>
        <v/>
      </c>
      <c r="F84" s="27" t="s">
        <v>32</v>
      </c>
      <c r="G84" s="29" t="s">
        <v>34</v>
      </c>
      <c r="H84" s="29">
        <v>90.86</v>
      </c>
      <c r="I84" s="29">
        <v>91.23</v>
      </c>
      <c r="J84" s="10">
        <v>90.34</v>
      </c>
      <c r="K84" s="29"/>
      <c r="L84" s="29" t="str">
        <f t="shared" si="85"/>
        <v/>
      </c>
      <c r="M84" s="29" t="str">
        <f t="shared" si="86"/>
        <v/>
      </c>
      <c r="N84" s="29" t="str">
        <f t="shared" si="87"/>
        <v/>
      </c>
      <c r="O84" s="29" t="str">
        <f t="shared" si="88"/>
        <v/>
      </c>
      <c r="P84" s="33">
        <f t="shared" si="89"/>
        <v>110.0594320933304</v>
      </c>
      <c r="Q84" s="27">
        <v>5</v>
      </c>
      <c r="AG84" s="3">
        <f t="shared" si="90"/>
        <v>90.86</v>
      </c>
    </row>
    <row r="85" spans="1:33" x14ac:dyDescent="0.45">
      <c r="A85" s="28">
        <v>42879</v>
      </c>
      <c r="B85" s="27" t="s">
        <v>317</v>
      </c>
      <c r="C85" s="27" t="s">
        <v>73</v>
      </c>
      <c r="D85" s="27"/>
      <c r="E85" s="29" t="str">
        <f t="shared" si="91"/>
        <v/>
      </c>
      <c r="F85" s="27" t="s">
        <v>32</v>
      </c>
      <c r="G85" s="29" t="s">
        <v>34</v>
      </c>
      <c r="H85" s="29">
        <v>101.99000000000001</v>
      </c>
      <c r="I85" s="29">
        <v>102.39</v>
      </c>
      <c r="J85" s="10">
        <v>101.48</v>
      </c>
      <c r="K85" s="29"/>
      <c r="L85" s="29" t="str">
        <f t="shared" si="85"/>
        <v/>
      </c>
      <c r="M85" s="29" t="str">
        <f t="shared" si="86"/>
        <v/>
      </c>
      <c r="N85" s="29" t="str">
        <f t="shared" si="87"/>
        <v/>
      </c>
      <c r="O85" s="29" t="str">
        <f t="shared" si="88"/>
        <v/>
      </c>
      <c r="P85" s="33">
        <f t="shared" si="89"/>
        <v>98.048828316501613</v>
      </c>
      <c r="Q85" s="27">
        <v>5</v>
      </c>
      <c r="AG85" s="3">
        <f t="shared" si="90"/>
        <v>101.99000000000001</v>
      </c>
    </row>
    <row r="86" spans="1:33" x14ac:dyDescent="0.45">
      <c r="A86" s="28">
        <v>42880</v>
      </c>
      <c r="B86" s="27" t="s">
        <v>239</v>
      </c>
      <c r="C86" s="27" t="s">
        <v>33</v>
      </c>
      <c r="D86" s="27"/>
      <c r="E86" s="29" t="str">
        <f t="shared" si="91"/>
        <v/>
      </c>
      <c r="F86" s="27" t="s">
        <v>32</v>
      </c>
      <c r="G86" s="29" t="s">
        <v>34</v>
      </c>
      <c r="H86" s="29">
        <v>50.19</v>
      </c>
      <c r="I86" s="29">
        <v>50.64</v>
      </c>
      <c r="J86" s="10">
        <v>49.64</v>
      </c>
      <c r="K86" s="29"/>
      <c r="L86" s="29" t="str">
        <f t="shared" si="85"/>
        <v/>
      </c>
      <c r="M86" s="29" t="str">
        <f t="shared" si="86"/>
        <v/>
      </c>
      <c r="N86" s="29" t="str">
        <f t="shared" si="87"/>
        <v/>
      </c>
      <c r="O86" s="29" t="str">
        <f t="shared" si="88"/>
        <v/>
      </c>
      <c r="P86" s="33">
        <f t="shared" si="89"/>
        <v>249.05359633393107</v>
      </c>
      <c r="Q86" s="27">
        <v>4</v>
      </c>
      <c r="AG86" s="3">
        <f t="shared" si="90"/>
        <v>50.19</v>
      </c>
    </row>
    <row r="87" spans="1:33" x14ac:dyDescent="0.45">
      <c r="A87" s="28">
        <v>42880</v>
      </c>
      <c r="B87" s="27" t="s">
        <v>318</v>
      </c>
      <c r="C87" s="27" t="s">
        <v>33</v>
      </c>
      <c r="D87" s="27"/>
      <c r="E87" s="29" t="str">
        <f t="shared" si="91"/>
        <v/>
      </c>
      <c r="F87" s="27" t="s">
        <v>61</v>
      </c>
      <c r="G87" s="29" t="s">
        <v>34</v>
      </c>
      <c r="H87" s="29">
        <v>47.31</v>
      </c>
      <c r="I87" s="29">
        <v>46.97</v>
      </c>
      <c r="J87" s="10">
        <v>47.72</v>
      </c>
      <c r="K87" s="29"/>
      <c r="L87" s="29" t="str">
        <f t="shared" si="85"/>
        <v/>
      </c>
      <c r="M87" s="29" t="str">
        <f t="shared" si="86"/>
        <v/>
      </c>
      <c r="N87" s="29" t="str">
        <f t="shared" si="87"/>
        <v/>
      </c>
      <c r="O87" s="29" t="str">
        <f t="shared" si="88"/>
        <v/>
      </c>
      <c r="P87" s="33">
        <f t="shared" si="89"/>
        <v>264.21475375184951</v>
      </c>
      <c r="Q87" s="27">
        <v>4</v>
      </c>
      <c r="AG87" s="3">
        <f t="shared" si="90"/>
        <v>-47.31</v>
      </c>
    </row>
    <row r="88" spans="1:33" x14ac:dyDescent="0.45">
      <c r="A88" s="28">
        <v>42880</v>
      </c>
      <c r="B88" s="27" t="s">
        <v>319</v>
      </c>
      <c r="C88" s="27" t="s">
        <v>33</v>
      </c>
      <c r="D88" s="27"/>
      <c r="E88" s="29" t="str">
        <f t="shared" si="91"/>
        <v/>
      </c>
      <c r="F88" s="27" t="s">
        <v>32</v>
      </c>
      <c r="G88" s="29" t="s">
        <v>34</v>
      </c>
      <c r="H88" s="29">
        <v>36.11</v>
      </c>
      <c r="I88" s="29">
        <v>36.31</v>
      </c>
      <c r="J88" s="10">
        <v>35.65</v>
      </c>
      <c r="K88" s="29"/>
      <c r="L88" s="29" t="str">
        <f t="shared" si="85"/>
        <v/>
      </c>
      <c r="M88" s="29" t="str">
        <f t="shared" si="86"/>
        <v/>
      </c>
      <c r="N88" s="29" t="str">
        <f t="shared" si="87"/>
        <v/>
      </c>
      <c r="O88" s="29" t="str">
        <f t="shared" si="88"/>
        <v/>
      </c>
      <c r="P88" s="33">
        <f t="shared" si="89"/>
        <v>346.16449736914984</v>
      </c>
      <c r="Q88" s="27">
        <v>4</v>
      </c>
      <c r="AG88" s="3">
        <f t="shared" si="90"/>
        <v>36.11</v>
      </c>
    </row>
    <row r="89" spans="1:33" x14ac:dyDescent="0.45">
      <c r="A89" s="28">
        <v>42880</v>
      </c>
      <c r="B89" s="27" t="s">
        <v>320</v>
      </c>
      <c r="C89" s="27" t="s">
        <v>98</v>
      </c>
      <c r="D89" s="27"/>
      <c r="E89" s="29">
        <f t="shared" si="91"/>
        <v>0.54999999999999005</v>
      </c>
      <c r="F89" s="27" t="s">
        <v>61</v>
      </c>
      <c r="G89" s="29" t="s">
        <v>69</v>
      </c>
      <c r="H89" s="29">
        <v>63.660000000000004</v>
      </c>
      <c r="I89" s="29">
        <v>63.2</v>
      </c>
      <c r="J89" s="10">
        <v>64.209999999999994</v>
      </c>
      <c r="K89" s="29">
        <v>64.209999999999994</v>
      </c>
      <c r="L89" s="29">
        <f t="shared" si="85"/>
        <v>107.99560163367696</v>
      </c>
      <c r="M89" s="29">
        <f t="shared" si="86"/>
        <v>215.99120326735391</v>
      </c>
      <c r="N89" s="29">
        <f t="shared" si="87"/>
        <v>323.98680490103084</v>
      </c>
      <c r="O89" s="29">
        <f t="shared" si="88"/>
        <v>431.98240653470782</v>
      </c>
      <c r="P89" s="33">
        <f t="shared" si="89"/>
        <v>196.35563933396165</v>
      </c>
      <c r="Q89" s="27">
        <v>4</v>
      </c>
      <c r="AG89" s="3">
        <f t="shared" si="90"/>
        <v>0.54999999999999005</v>
      </c>
    </row>
    <row r="90" spans="1:33" x14ac:dyDescent="0.45">
      <c r="A90" s="28">
        <v>42881</v>
      </c>
      <c r="B90" s="27" t="s">
        <v>321</v>
      </c>
      <c r="C90" s="27" t="s">
        <v>33</v>
      </c>
      <c r="D90" s="27"/>
      <c r="E90" s="29" t="str">
        <f t="shared" si="91"/>
        <v/>
      </c>
      <c r="F90" s="27" t="s">
        <v>32</v>
      </c>
      <c r="G90" s="29" t="s">
        <v>34</v>
      </c>
      <c r="H90" s="29">
        <v>41.129999999999995</v>
      </c>
      <c r="I90" s="29">
        <v>41.55</v>
      </c>
      <c r="J90" s="10">
        <v>40.61</v>
      </c>
      <c r="K90" s="29"/>
      <c r="L90" s="29" t="str">
        <f t="shared" si="85"/>
        <v/>
      </c>
      <c r="M90" s="29" t="str">
        <f t="shared" si="86"/>
        <v/>
      </c>
      <c r="N90" s="29" t="str">
        <f t="shared" si="87"/>
        <v/>
      </c>
      <c r="O90" s="29" t="str">
        <f t="shared" si="88"/>
        <v/>
      </c>
      <c r="P90" s="33">
        <f t="shared" si="89"/>
        <v>303.91441769997573</v>
      </c>
      <c r="Q90" s="27">
        <v>4</v>
      </c>
      <c r="AG90" s="3">
        <f t="shared" si="90"/>
        <v>41.129999999999995</v>
      </c>
    </row>
    <row r="91" spans="1:33" x14ac:dyDescent="0.45">
      <c r="A91" s="28">
        <v>42881</v>
      </c>
      <c r="B91" s="27" t="s">
        <v>114</v>
      </c>
      <c r="C91" s="27" t="s">
        <v>33</v>
      </c>
      <c r="D91" s="27"/>
      <c r="E91" s="29">
        <f t="shared" si="91"/>
        <v>0</v>
      </c>
      <c r="F91" s="27" t="s">
        <v>61</v>
      </c>
      <c r="G91" s="29" t="s">
        <v>69</v>
      </c>
      <c r="H91" s="29">
        <v>50.53</v>
      </c>
      <c r="I91" s="29">
        <v>50.24</v>
      </c>
      <c r="J91" s="10">
        <v>50.98</v>
      </c>
      <c r="K91" s="29">
        <v>50.53</v>
      </c>
      <c r="L91" s="29">
        <f t="shared" si="85"/>
        <v>0</v>
      </c>
      <c r="M91" s="29">
        <f t="shared" si="86"/>
        <v>0</v>
      </c>
      <c r="N91" s="29">
        <f t="shared" si="87"/>
        <v>0</v>
      </c>
      <c r="O91" s="29">
        <f t="shared" si="88"/>
        <v>0</v>
      </c>
      <c r="P91" s="33">
        <f t="shared" si="89"/>
        <v>247.37779536908766</v>
      </c>
      <c r="Q91" s="27">
        <v>4</v>
      </c>
      <c r="AG91" s="3">
        <f t="shared" si="90"/>
        <v>0</v>
      </c>
    </row>
    <row r="92" spans="1:33" x14ac:dyDescent="0.45">
      <c r="A92" s="28">
        <v>42881</v>
      </c>
      <c r="B92" s="27" t="s">
        <v>166</v>
      </c>
      <c r="C92" s="27" t="s">
        <v>33</v>
      </c>
      <c r="D92" s="27"/>
      <c r="E92" s="29" t="str">
        <f t="shared" si="91"/>
        <v/>
      </c>
      <c r="F92" s="27" t="s">
        <v>32</v>
      </c>
      <c r="G92" s="29" t="s">
        <v>34</v>
      </c>
      <c r="H92" s="29">
        <v>37.67</v>
      </c>
      <c r="I92" s="29">
        <v>38.1</v>
      </c>
      <c r="J92" s="10">
        <v>37.08</v>
      </c>
      <c r="K92" s="27"/>
      <c r="L92" s="29" t="str">
        <f t="shared" si="85"/>
        <v/>
      </c>
      <c r="M92" s="29" t="str">
        <f t="shared" si="86"/>
        <v/>
      </c>
      <c r="N92" s="29" t="str">
        <f t="shared" si="87"/>
        <v/>
      </c>
      <c r="O92" s="29" t="str">
        <f t="shared" si="88"/>
        <v/>
      </c>
      <c r="P92" s="33">
        <f t="shared" si="89"/>
        <v>331.82904167772762</v>
      </c>
      <c r="Q92" s="27">
        <v>4</v>
      </c>
      <c r="AG92" s="3">
        <f t="shared" si="90"/>
        <v>37.67</v>
      </c>
    </row>
    <row r="93" spans="1:33" x14ac:dyDescent="0.45">
      <c r="A93" s="28">
        <v>42881</v>
      </c>
      <c r="B93" s="27" t="s">
        <v>322</v>
      </c>
      <c r="C93" s="27" t="s">
        <v>73</v>
      </c>
      <c r="D93" s="27"/>
      <c r="E93" s="29" t="str">
        <f t="shared" si="91"/>
        <v/>
      </c>
      <c r="F93" s="27" t="s">
        <v>32</v>
      </c>
      <c r="G93" s="29" t="s">
        <v>34</v>
      </c>
      <c r="H93" s="29">
        <v>71.81</v>
      </c>
      <c r="I93" s="29">
        <v>71.989999999999995</v>
      </c>
      <c r="J93" s="10">
        <v>71.31</v>
      </c>
      <c r="K93" s="27"/>
      <c r="L93" s="29" t="str">
        <f t="shared" si="85"/>
        <v/>
      </c>
      <c r="M93" s="29" t="str">
        <f t="shared" si="86"/>
        <v/>
      </c>
      <c r="N93" s="29" t="str">
        <f t="shared" si="87"/>
        <v/>
      </c>
      <c r="O93" s="29" t="str">
        <f t="shared" si="88"/>
        <v/>
      </c>
      <c r="P93" s="33">
        <f t="shared" si="89"/>
        <v>174.07046372371536</v>
      </c>
      <c r="Q93" s="33">
        <v>4</v>
      </c>
      <c r="AG93" s="3">
        <f t="shared" si="90"/>
        <v>71.81</v>
      </c>
    </row>
    <row r="94" spans="1:33" x14ac:dyDescent="0.45">
      <c r="A94" s="28">
        <v>42881</v>
      </c>
      <c r="B94" s="27" t="s">
        <v>114</v>
      </c>
      <c r="C94" s="27" t="s">
        <v>33</v>
      </c>
      <c r="D94" s="27"/>
      <c r="E94" s="29">
        <f t="shared" ref="E94" si="98">IF(G94="Y",AG94,"")</f>
        <v>0.26999999999999602</v>
      </c>
      <c r="F94" s="27" t="s">
        <v>61</v>
      </c>
      <c r="G94" s="29" t="s">
        <v>69</v>
      </c>
      <c r="H94" s="29">
        <v>50.53</v>
      </c>
      <c r="I94" s="29">
        <v>50.24</v>
      </c>
      <c r="J94" s="10">
        <v>50.98</v>
      </c>
      <c r="K94" s="29">
        <v>50.8</v>
      </c>
      <c r="L94" s="29">
        <f t="shared" ref="L94" si="99">IF(G94="Y", (P94*E94),(""))</f>
        <v>66.792004749652691</v>
      </c>
      <c r="M94" s="29">
        <f t="shared" ref="M94" si="100">IF(G94="Y", (L94*2),(""))</f>
        <v>133.58400949930538</v>
      </c>
      <c r="N94" s="29">
        <f t="shared" ref="N94" si="101">IF(G94="Y", (L94*3),(""))</f>
        <v>200.37601424895809</v>
      </c>
      <c r="O94" s="29">
        <f t="shared" ref="O94" si="102">IF(G94="Y", (L94*4),(""))</f>
        <v>267.16801899861076</v>
      </c>
      <c r="P94" s="33">
        <f t="shared" ref="P94" si="103">IF(Q94&gt;0,((AcctSize/Q94)/H94),(""))</f>
        <v>247.37779536908766</v>
      </c>
      <c r="Q94" s="27">
        <v>4</v>
      </c>
      <c r="AG94" s="3">
        <f t="shared" si="90"/>
        <v>0.26999999999999602</v>
      </c>
    </row>
    <row r="95" spans="1:33" x14ac:dyDescent="0.45">
      <c r="A95" s="28">
        <v>42885</v>
      </c>
      <c r="B95" s="27" t="s">
        <v>193</v>
      </c>
      <c r="C95" s="27" t="s">
        <v>139</v>
      </c>
      <c r="D95" s="27"/>
      <c r="E95" s="29">
        <f t="shared" si="91"/>
        <v>0.58000000000001251</v>
      </c>
      <c r="F95" s="27" t="s">
        <v>32</v>
      </c>
      <c r="G95" s="29" t="s">
        <v>69</v>
      </c>
      <c r="H95" s="29">
        <v>80.460000000000008</v>
      </c>
      <c r="I95" s="29">
        <v>80.790000000000006</v>
      </c>
      <c r="J95" s="10">
        <v>79.88</v>
      </c>
      <c r="K95" s="29">
        <v>79.88</v>
      </c>
      <c r="L95" s="29">
        <f t="shared" si="85"/>
        <v>90.106885408900766</v>
      </c>
      <c r="M95" s="29">
        <f t="shared" si="86"/>
        <v>180.21377081780153</v>
      </c>
      <c r="N95" s="29">
        <f t="shared" si="87"/>
        <v>270.32065622670228</v>
      </c>
      <c r="O95" s="29">
        <f t="shared" si="88"/>
        <v>360.42754163560306</v>
      </c>
      <c r="P95" s="33">
        <f t="shared" si="89"/>
        <v>155.35669898086005</v>
      </c>
      <c r="Q95" s="27">
        <v>4</v>
      </c>
      <c r="T95" s="66" t="s">
        <v>27</v>
      </c>
      <c r="U95" s="66"/>
      <c r="V95" s="66"/>
      <c r="AG95" s="3">
        <f t="shared" si="90"/>
        <v>0.58000000000001251</v>
      </c>
    </row>
    <row r="96" spans="1:33" x14ac:dyDescent="0.45">
      <c r="A96" s="28">
        <v>42885</v>
      </c>
      <c r="B96" s="27" t="s">
        <v>323</v>
      </c>
      <c r="C96" s="27" t="s">
        <v>73</v>
      </c>
      <c r="D96" s="27"/>
      <c r="E96" s="29" t="str">
        <f t="shared" si="91"/>
        <v/>
      </c>
      <c r="F96" s="27" t="s">
        <v>32</v>
      </c>
      <c r="G96" s="29" t="s">
        <v>34</v>
      </c>
      <c r="H96" s="29">
        <v>87.14</v>
      </c>
      <c r="I96" s="29">
        <v>87.51</v>
      </c>
      <c r="J96" s="10">
        <v>86.64</v>
      </c>
      <c r="K96" s="29"/>
      <c r="L96" s="29" t="str">
        <f t="shared" si="85"/>
        <v/>
      </c>
      <c r="M96" s="29" t="str">
        <f t="shared" si="86"/>
        <v/>
      </c>
      <c r="N96" s="29" t="str">
        <f t="shared" si="87"/>
        <v/>
      </c>
      <c r="O96" s="29" t="str">
        <f t="shared" si="88"/>
        <v/>
      </c>
      <c r="P96" s="33">
        <f t="shared" si="89"/>
        <v>143.4473261418407</v>
      </c>
      <c r="Q96" s="27">
        <v>4</v>
      </c>
      <c r="T96" t="s">
        <v>25</v>
      </c>
      <c r="V96">
        <f>SUMIFS(E3:E1048576,F3:F1048576,"L",G3:G1048576,"Y")</f>
        <v>1.5400000000000063</v>
      </c>
      <c r="AG96" s="3">
        <f t="shared" si="90"/>
        <v>87.14</v>
      </c>
    </row>
    <row r="97" spans="1:33" x14ac:dyDescent="0.45">
      <c r="A97" s="28">
        <v>42885</v>
      </c>
      <c r="B97" s="27" t="s">
        <v>160</v>
      </c>
      <c r="C97" s="27" t="s">
        <v>73</v>
      </c>
      <c r="D97" s="27"/>
      <c r="E97" s="29">
        <f t="shared" si="91"/>
        <v>0.53000000000000114</v>
      </c>
      <c r="F97" s="27" t="s">
        <v>32</v>
      </c>
      <c r="G97" s="29" t="s">
        <v>69</v>
      </c>
      <c r="H97" s="29">
        <v>42.85</v>
      </c>
      <c r="I97" s="29">
        <v>43.17</v>
      </c>
      <c r="J97" s="10">
        <v>42.32</v>
      </c>
      <c r="K97" s="29">
        <v>42.32</v>
      </c>
      <c r="L97" s="29">
        <f t="shared" si="85"/>
        <v>154.60910151691982</v>
      </c>
      <c r="M97" s="29">
        <f t="shared" si="86"/>
        <v>309.21820303383964</v>
      </c>
      <c r="N97" s="29">
        <f t="shared" si="87"/>
        <v>463.82730455075944</v>
      </c>
      <c r="O97" s="29">
        <f t="shared" si="88"/>
        <v>618.43640606767929</v>
      </c>
      <c r="P97" s="33">
        <f t="shared" si="89"/>
        <v>291.71528588098016</v>
      </c>
      <c r="Q97" s="27">
        <v>4</v>
      </c>
      <c r="T97" t="s">
        <v>26</v>
      </c>
      <c r="V97">
        <f>SUMIFS(E3:E1048576,F3:F1048576,"S",G3:G1048576,"Y")</f>
        <v>9.490000000000073</v>
      </c>
      <c r="AG97" s="3">
        <f t="shared" si="90"/>
        <v>0.53000000000000114</v>
      </c>
    </row>
    <row r="98" spans="1:33" x14ac:dyDescent="0.45">
      <c r="A98" s="28">
        <v>42885</v>
      </c>
      <c r="B98" s="27" t="s">
        <v>324</v>
      </c>
      <c r="C98" s="27" t="s">
        <v>73</v>
      </c>
      <c r="D98" s="27"/>
      <c r="E98" s="29">
        <f t="shared" si="91"/>
        <v>0</v>
      </c>
      <c r="F98" s="27" t="s">
        <v>32</v>
      </c>
      <c r="G98" s="29" t="s">
        <v>69</v>
      </c>
      <c r="H98" s="29">
        <v>62.29</v>
      </c>
      <c r="I98" s="29">
        <v>62.57</v>
      </c>
      <c r="J98" s="10">
        <v>61.69</v>
      </c>
      <c r="K98" s="29">
        <v>62.29</v>
      </c>
      <c r="L98" s="29">
        <f t="shared" si="85"/>
        <v>0</v>
      </c>
      <c r="M98" s="29">
        <f t="shared" si="86"/>
        <v>0</v>
      </c>
      <c r="N98" s="29">
        <f t="shared" si="87"/>
        <v>0</v>
      </c>
      <c r="O98" s="29">
        <f t="shared" si="88"/>
        <v>0</v>
      </c>
      <c r="P98" s="33">
        <f t="shared" si="89"/>
        <v>200.67426553218814</v>
      </c>
      <c r="Q98" s="27">
        <v>4</v>
      </c>
      <c r="AG98" s="3">
        <f t="shared" si="90"/>
        <v>0</v>
      </c>
    </row>
    <row r="99" spans="1:33" x14ac:dyDescent="0.45">
      <c r="A99" s="28">
        <v>42886</v>
      </c>
      <c r="B99" s="27" t="s">
        <v>325</v>
      </c>
      <c r="C99" s="27" t="s">
        <v>33</v>
      </c>
      <c r="D99" s="27"/>
      <c r="E99" s="29" t="str">
        <f t="shared" si="91"/>
        <v/>
      </c>
      <c r="F99" s="27" t="s">
        <v>61</v>
      </c>
      <c r="G99" s="29" t="s">
        <v>34</v>
      </c>
      <c r="H99" s="29">
        <v>42.5</v>
      </c>
      <c r="I99" s="29">
        <v>42.17</v>
      </c>
      <c r="J99" s="10">
        <v>43.09</v>
      </c>
      <c r="K99" s="29"/>
      <c r="L99" s="29" t="str">
        <f t="shared" si="85"/>
        <v/>
      </c>
      <c r="M99" s="29" t="str">
        <f t="shared" si="86"/>
        <v/>
      </c>
      <c r="N99" s="29" t="str">
        <f t="shared" si="87"/>
        <v/>
      </c>
      <c r="O99" s="29" t="str">
        <f t="shared" si="88"/>
        <v/>
      </c>
      <c r="P99" s="33">
        <f t="shared" si="89"/>
        <v>235.29411764705881</v>
      </c>
      <c r="Q99" s="27">
        <v>5</v>
      </c>
      <c r="AG99" s="3">
        <f t="shared" si="90"/>
        <v>-42.5</v>
      </c>
    </row>
    <row r="100" spans="1:33" x14ac:dyDescent="0.45">
      <c r="A100" s="28">
        <v>42886</v>
      </c>
      <c r="B100" s="27" t="s">
        <v>326</v>
      </c>
      <c r="C100" s="27" t="s">
        <v>33</v>
      </c>
      <c r="D100" s="27"/>
      <c r="E100" s="29">
        <f t="shared" si="91"/>
        <v>-0.15999999999999659</v>
      </c>
      <c r="F100" s="27" t="s">
        <v>61</v>
      </c>
      <c r="G100" s="29" t="s">
        <v>69</v>
      </c>
      <c r="H100" s="29">
        <v>57.93</v>
      </c>
      <c r="I100" s="29">
        <v>57.59</v>
      </c>
      <c r="J100" s="10">
        <v>58.3</v>
      </c>
      <c r="K100" s="29">
        <v>57.77</v>
      </c>
      <c r="L100" s="29">
        <f t="shared" si="85"/>
        <v>-27.619540825133193</v>
      </c>
      <c r="M100" s="29">
        <f t="shared" si="86"/>
        <v>-55.239081650266385</v>
      </c>
      <c r="N100" s="29">
        <f t="shared" si="87"/>
        <v>-82.858622475399585</v>
      </c>
      <c r="O100" s="29">
        <f t="shared" si="88"/>
        <v>-110.47816330053277</v>
      </c>
      <c r="P100" s="33">
        <f t="shared" si="89"/>
        <v>172.62213015708613</v>
      </c>
      <c r="Q100" s="27">
        <v>5</v>
      </c>
      <c r="AG100" s="3">
        <f t="shared" si="90"/>
        <v>-0.15999999999999659</v>
      </c>
    </row>
    <row r="101" spans="1:33" x14ac:dyDescent="0.45">
      <c r="A101" s="28">
        <v>42886</v>
      </c>
      <c r="B101" s="27" t="s">
        <v>206</v>
      </c>
      <c r="C101" s="27" t="s">
        <v>33</v>
      </c>
      <c r="D101" s="27"/>
      <c r="E101" s="29">
        <f t="shared" si="91"/>
        <v>0.59000000000000341</v>
      </c>
      <c r="F101" s="27" t="s">
        <v>32</v>
      </c>
      <c r="G101" s="29" t="s">
        <v>69</v>
      </c>
      <c r="H101" s="29">
        <v>37.6</v>
      </c>
      <c r="I101" s="29">
        <v>38.1</v>
      </c>
      <c r="J101" s="10">
        <v>37.01</v>
      </c>
      <c r="K101" s="29">
        <v>37.01</v>
      </c>
      <c r="L101" s="29">
        <f t="shared" si="85"/>
        <v>156.91489361702216</v>
      </c>
      <c r="M101" s="29">
        <f t="shared" si="86"/>
        <v>313.82978723404432</v>
      </c>
      <c r="N101" s="29">
        <f t="shared" si="87"/>
        <v>470.74468085106651</v>
      </c>
      <c r="O101" s="29">
        <f t="shared" si="88"/>
        <v>627.65957446808864</v>
      </c>
      <c r="P101" s="33">
        <f t="shared" si="89"/>
        <v>265.95744680851061</v>
      </c>
      <c r="Q101" s="27">
        <v>5</v>
      </c>
      <c r="AG101" s="3">
        <f t="shared" si="90"/>
        <v>0.59000000000000341</v>
      </c>
    </row>
    <row r="102" spans="1:33" x14ac:dyDescent="0.45">
      <c r="A102" s="28">
        <v>42886</v>
      </c>
      <c r="B102" s="27" t="s">
        <v>92</v>
      </c>
      <c r="C102" s="27" t="s">
        <v>139</v>
      </c>
      <c r="D102" s="27"/>
      <c r="E102" s="29">
        <f t="shared" si="91"/>
        <v>0.56000000000000227</v>
      </c>
      <c r="F102" s="27" t="s">
        <v>32</v>
      </c>
      <c r="G102" s="29" t="s">
        <v>69</v>
      </c>
      <c r="H102" s="29">
        <v>85.53</v>
      </c>
      <c r="I102" s="29">
        <v>85.93</v>
      </c>
      <c r="J102" s="10">
        <v>84.97</v>
      </c>
      <c r="K102" s="29">
        <v>84.97</v>
      </c>
      <c r="L102" s="29">
        <f t="shared" si="85"/>
        <v>65.474102654039783</v>
      </c>
      <c r="M102" s="29">
        <f t="shared" si="86"/>
        <v>130.94820530807957</v>
      </c>
      <c r="N102" s="29">
        <f t="shared" si="87"/>
        <v>196.42230796211936</v>
      </c>
      <c r="O102" s="29">
        <f t="shared" si="88"/>
        <v>261.89641061615913</v>
      </c>
      <c r="P102" s="33">
        <f t="shared" si="89"/>
        <v>116.91804045364199</v>
      </c>
      <c r="Q102" s="27">
        <v>5</v>
      </c>
      <c r="AG102" s="3">
        <f t="shared" si="90"/>
        <v>0.56000000000000227</v>
      </c>
    </row>
    <row r="103" spans="1:33" x14ac:dyDescent="0.45">
      <c r="A103" s="28">
        <v>42886</v>
      </c>
      <c r="B103" s="27" t="s">
        <v>327</v>
      </c>
      <c r="C103" s="27" t="s">
        <v>33</v>
      </c>
      <c r="D103" s="27"/>
      <c r="E103" s="29">
        <f t="shared" si="91"/>
        <v>0.27000000000000313</v>
      </c>
      <c r="F103" s="27" t="s">
        <v>61</v>
      </c>
      <c r="G103" s="29" t="s">
        <v>69</v>
      </c>
      <c r="H103" s="29">
        <v>46.43</v>
      </c>
      <c r="I103" s="29">
        <v>46.13</v>
      </c>
      <c r="J103" s="10">
        <v>46.95</v>
      </c>
      <c r="K103" s="29">
        <v>46.7</v>
      </c>
      <c r="L103" s="29">
        <f t="shared" si="85"/>
        <v>58.152056859789603</v>
      </c>
      <c r="M103" s="29">
        <f t="shared" si="86"/>
        <v>116.30411371957921</v>
      </c>
      <c r="N103" s="29">
        <f t="shared" si="87"/>
        <v>174.4561705793688</v>
      </c>
      <c r="O103" s="29">
        <f t="shared" si="88"/>
        <v>232.60822743915841</v>
      </c>
      <c r="P103" s="33">
        <f t="shared" si="89"/>
        <v>215.37798836958862</v>
      </c>
      <c r="Q103" s="27">
        <v>5</v>
      </c>
      <c r="AG103" s="3">
        <f t="shared" si="90"/>
        <v>0.27000000000000313</v>
      </c>
    </row>
    <row r="104" spans="1:33" x14ac:dyDescent="0.45">
      <c r="A104" s="28">
        <v>42886</v>
      </c>
      <c r="B104" s="27" t="s">
        <v>92</v>
      </c>
      <c r="C104" s="27" t="s">
        <v>139</v>
      </c>
      <c r="D104" s="27"/>
      <c r="E104" s="29">
        <f t="shared" ref="E104" si="104">IF(G104="Y",AG104,"")</f>
        <v>0</v>
      </c>
      <c r="F104" s="27" t="s">
        <v>32</v>
      </c>
      <c r="G104" s="29" t="s">
        <v>69</v>
      </c>
      <c r="H104" s="29">
        <v>85.53</v>
      </c>
      <c r="I104" s="29">
        <v>85.93</v>
      </c>
      <c r="J104" s="10">
        <v>84.97</v>
      </c>
      <c r="K104" s="29">
        <v>85.53</v>
      </c>
      <c r="L104" s="29">
        <f t="shared" ref="L104" si="105">IF(G104="Y", (P104*E104),(""))</f>
        <v>0</v>
      </c>
      <c r="M104" s="29">
        <f t="shared" ref="M104" si="106">IF(G104="Y", (L104*2),(""))</f>
        <v>0</v>
      </c>
      <c r="N104" s="29">
        <f t="shared" ref="N104" si="107">IF(G104="Y", (L104*3),(""))</f>
        <v>0</v>
      </c>
      <c r="O104" s="29">
        <f t="shared" ref="O104" si="108">IF(G104="Y", (L104*4),(""))</f>
        <v>0</v>
      </c>
      <c r="P104" s="33">
        <f t="shared" ref="P104" si="109">IF(Q104&gt;0,((AcctSize/Q104)/H104),(""))</f>
        <v>116.91804045364199</v>
      </c>
      <c r="Q104" s="27">
        <v>5</v>
      </c>
    </row>
    <row r="105" spans="1:33" x14ac:dyDescent="0.45">
      <c r="A105" s="28"/>
      <c r="B105" s="27"/>
      <c r="C105" s="27"/>
      <c r="D105" s="27"/>
      <c r="E105" s="29" t="str">
        <f t="shared" si="91"/>
        <v/>
      </c>
      <c r="F105" s="27"/>
      <c r="G105" s="29"/>
      <c r="H105" s="29"/>
      <c r="I105" s="29"/>
      <c r="J105" s="10"/>
      <c r="K105" s="29"/>
      <c r="L105" s="29" t="str">
        <f t="shared" si="85"/>
        <v/>
      </c>
      <c r="M105" s="29" t="str">
        <f t="shared" si="86"/>
        <v/>
      </c>
      <c r="N105" s="29" t="str">
        <f t="shared" si="87"/>
        <v/>
      </c>
      <c r="O105" s="29" t="str">
        <f t="shared" si="88"/>
        <v/>
      </c>
      <c r="P105" s="33" t="str">
        <f t="shared" si="89"/>
        <v/>
      </c>
      <c r="Q105" s="27"/>
    </row>
    <row r="106" spans="1:33" x14ac:dyDescent="0.45">
      <c r="A106" s="28"/>
      <c r="B106" s="27"/>
      <c r="C106" s="27"/>
      <c r="D106" s="27"/>
      <c r="E106" s="29" t="str">
        <f t="shared" si="91"/>
        <v/>
      </c>
      <c r="F106" s="27"/>
      <c r="G106" s="29"/>
      <c r="H106" s="29"/>
      <c r="I106" s="29"/>
      <c r="J106" s="10"/>
      <c r="K106" s="29"/>
      <c r="L106" s="29" t="str">
        <f t="shared" si="85"/>
        <v/>
      </c>
      <c r="M106" s="29" t="str">
        <f t="shared" si="86"/>
        <v/>
      </c>
      <c r="N106" s="29" t="str">
        <f t="shared" si="87"/>
        <v/>
      </c>
      <c r="O106" s="29" t="str">
        <f t="shared" si="88"/>
        <v/>
      </c>
      <c r="P106" s="33" t="str">
        <f t="shared" si="89"/>
        <v/>
      </c>
      <c r="Q106" s="27"/>
    </row>
    <row r="107" spans="1:33" x14ac:dyDescent="0.45">
      <c r="A107" s="28"/>
      <c r="B107" s="27"/>
      <c r="C107" s="27"/>
      <c r="D107" s="27"/>
      <c r="E107" s="29" t="str">
        <f t="shared" si="91"/>
        <v/>
      </c>
      <c r="F107" s="27"/>
      <c r="G107" s="29"/>
      <c r="H107" s="29"/>
      <c r="I107" s="29"/>
      <c r="J107" s="10"/>
      <c r="K107" s="27"/>
      <c r="L107" s="29" t="str">
        <f t="shared" si="85"/>
        <v/>
      </c>
      <c r="M107" s="29" t="str">
        <f t="shared" si="86"/>
        <v/>
      </c>
      <c r="N107" s="29" t="str">
        <f t="shared" si="87"/>
        <v/>
      </c>
      <c r="O107" s="29" t="str">
        <f t="shared" si="88"/>
        <v/>
      </c>
      <c r="P107" s="33" t="str">
        <f t="shared" si="89"/>
        <v/>
      </c>
      <c r="Q107" s="27"/>
    </row>
    <row r="108" spans="1:33" x14ac:dyDescent="0.45">
      <c r="A108" s="28"/>
      <c r="B108" s="27"/>
      <c r="C108" s="27"/>
      <c r="D108" s="27"/>
      <c r="E108" s="29" t="str">
        <f t="shared" si="91"/>
        <v/>
      </c>
      <c r="F108" s="27"/>
      <c r="G108" s="29"/>
      <c r="H108" s="29"/>
      <c r="I108" s="29"/>
      <c r="J108" s="10"/>
      <c r="K108" s="29"/>
      <c r="L108" s="29" t="str">
        <f t="shared" si="85"/>
        <v/>
      </c>
      <c r="M108" s="29" t="str">
        <f t="shared" si="86"/>
        <v/>
      </c>
      <c r="N108" s="29" t="str">
        <f t="shared" si="87"/>
        <v/>
      </c>
      <c r="O108" s="29" t="str">
        <f t="shared" si="88"/>
        <v/>
      </c>
      <c r="P108" s="33" t="str">
        <f t="shared" si="89"/>
        <v/>
      </c>
      <c r="Q108" s="27"/>
    </row>
    <row r="109" spans="1:33" x14ac:dyDescent="0.45">
      <c r="A109" s="28"/>
      <c r="B109" s="27"/>
      <c r="C109" s="27"/>
      <c r="D109" s="27"/>
      <c r="E109" s="29" t="str">
        <f t="shared" si="91"/>
        <v/>
      </c>
      <c r="F109" s="27"/>
      <c r="G109" s="29"/>
      <c r="H109" s="29"/>
      <c r="I109" s="29"/>
      <c r="J109" s="10"/>
      <c r="K109" s="29"/>
      <c r="L109" s="29" t="str">
        <f t="shared" si="85"/>
        <v/>
      </c>
      <c r="M109" s="29" t="str">
        <f t="shared" si="86"/>
        <v/>
      </c>
      <c r="N109" s="29" t="str">
        <f t="shared" si="87"/>
        <v/>
      </c>
      <c r="O109" s="29" t="str">
        <f t="shared" si="88"/>
        <v/>
      </c>
      <c r="P109" s="33" t="str">
        <f t="shared" si="89"/>
        <v/>
      </c>
      <c r="Q109" s="27"/>
    </row>
    <row r="110" spans="1:33" x14ac:dyDescent="0.45">
      <c r="A110" s="27"/>
      <c r="B110" s="27"/>
      <c r="C110" s="27"/>
      <c r="D110" s="27"/>
      <c r="E110" s="29" t="str">
        <f t="shared" si="91"/>
        <v/>
      </c>
      <c r="F110" s="27"/>
      <c r="G110" s="29"/>
      <c r="H110" s="27"/>
      <c r="I110" s="27"/>
      <c r="J110" s="10"/>
      <c r="K110" s="27"/>
      <c r="L110" s="29" t="str">
        <f t="shared" si="85"/>
        <v/>
      </c>
      <c r="M110" s="29" t="str">
        <f t="shared" si="86"/>
        <v/>
      </c>
      <c r="N110" s="29" t="str">
        <f t="shared" si="87"/>
        <v/>
      </c>
      <c r="O110" s="29" t="str">
        <f t="shared" si="88"/>
        <v/>
      </c>
      <c r="P110" s="33" t="str">
        <f t="shared" si="89"/>
        <v/>
      </c>
      <c r="Q110" s="27"/>
    </row>
    <row r="111" spans="1:33" x14ac:dyDescent="0.45">
      <c r="A111" s="27"/>
      <c r="B111" s="27"/>
      <c r="C111" s="27"/>
      <c r="D111" s="27"/>
      <c r="E111" s="29" t="str">
        <f t="shared" si="91"/>
        <v/>
      </c>
      <c r="F111" s="27"/>
      <c r="G111" s="29"/>
      <c r="H111" s="27"/>
      <c r="I111" s="27"/>
      <c r="J111" s="10"/>
      <c r="K111" s="27"/>
      <c r="L111" s="29" t="str">
        <f t="shared" si="85"/>
        <v/>
      </c>
      <c r="M111" s="29" t="str">
        <f t="shared" si="86"/>
        <v/>
      </c>
      <c r="N111" s="29" t="str">
        <f t="shared" si="87"/>
        <v/>
      </c>
      <c r="O111" s="29" t="str">
        <f t="shared" si="88"/>
        <v/>
      </c>
      <c r="P111" s="33" t="str">
        <f t="shared" si="89"/>
        <v/>
      </c>
      <c r="Q111" s="27"/>
    </row>
    <row r="112" spans="1:33" x14ac:dyDescent="0.45">
      <c r="A112" s="27"/>
      <c r="B112" s="27"/>
      <c r="C112" s="27"/>
      <c r="D112" s="27"/>
      <c r="E112" s="29" t="str">
        <f t="shared" si="91"/>
        <v/>
      </c>
      <c r="F112" s="27"/>
      <c r="G112" s="29"/>
      <c r="H112" s="27"/>
      <c r="I112" s="27"/>
      <c r="J112" s="10"/>
      <c r="K112" s="27"/>
      <c r="L112" s="29" t="str">
        <f t="shared" si="85"/>
        <v/>
      </c>
      <c r="M112" s="29" t="str">
        <f t="shared" si="86"/>
        <v/>
      </c>
      <c r="N112" s="29" t="str">
        <f t="shared" si="87"/>
        <v/>
      </c>
      <c r="O112" s="29" t="str">
        <f t="shared" si="88"/>
        <v/>
      </c>
      <c r="P112" s="33" t="str">
        <f t="shared" si="89"/>
        <v/>
      </c>
      <c r="Q112" s="27"/>
    </row>
    <row r="113" spans="1:17" x14ac:dyDescent="0.45">
      <c r="A113" s="27"/>
      <c r="B113" s="27"/>
      <c r="C113" s="27"/>
      <c r="D113" s="27"/>
      <c r="E113" s="29" t="str">
        <f t="shared" si="91"/>
        <v/>
      </c>
      <c r="F113" s="27"/>
      <c r="G113" s="29"/>
      <c r="H113" s="27"/>
      <c r="I113" s="27"/>
      <c r="J113" s="10"/>
      <c r="K113" s="27"/>
      <c r="L113" s="29" t="str">
        <f t="shared" si="85"/>
        <v/>
      </c>
      <c r="M113" s="29" t="str">
        <f t="shared" si="86"/>
        <v/>
      </c>
      <c r="N113" s="29" t="str">
        <f t="shared" si="87"/>
        <v/>
      </c>
      <c r="O113" s="29" t="str">
        <f t="shared" si="88"/>
        <v/>
      </c>
      <c r="P113" s="33" t="str">
        <f t="shared" si="89"/>
        <v/>
      </c>
      <c r="Q113" s="27"/>
    </row>
    <row r="114" spans="1:17" x14ac:dyDescent="0.45">
      <c r="A114" s="27"/>
      <c r="B114" s="27"/>
      <c r="C114" s="27"/>
      <c r="D114" s="27"/>
      <c r="E114" s="29" t="str">
        <f t="shared" si="91"/>
        <v/>
      </c>
      <c r="F114" s="27"/>
      <c r="G114" s="29"/>
      <c r="H114" s="27"/>
      <c r="I114" s="27"/>
      <c r="J114" s="10"/>
      <c r="K114" s="27"/>
      <c r="L114" s="29" t="str">
        <f t="shared" si="85"/>
        <v/>
      </c>
      <c r="M114" s="29" t="str">
        <f t="shared" si="86"/>
        <v/>
      </c>
      <c r="N114" s="29" t="str">
        <f t="shared" si="87"/>
        <v/>
      </c>
      <c r="O114" s="29" t="str">
        <f t="shared" si="88"/>
        <v/>
      </c>
      <c r="P114" s="33" t="str">
        <f t="shared" si="89"/>
        <v/>
      </c>
      <c r="Q114" s="27"/>
    </row>
    <row r="115" spans="1:17" x14ac:dyDescent="0.45">
      <c r="A115" s="27"/>
      <c r="B115" s="27"/>
      <c r="C115" s="27"/>
      <c r="D115" s="27"/>
      <c r="E115" s="29" t="str">
        <f t="shared" si="91"/>
        <v/>
      </c>
      <c r="F115" s="27"/>
      <c r="G115" s="29"/>
      <c r="H115" s="27"/>
      <c r="I115" s="27"/>
      <c r="J115" s="10"/>
      <c r="K115" s="27"/>
      <c r="L115" s="29" t="str">
        <f t="shared" si="85"/>
        <v/>
      </c>
      <c r="M115" s="29" t="str">
        <f t="shared" si="86"/>
        <v/>
      </c>
      <c r="N115" s="29" t="str">
        <f t="shared" si="87"/>
        <v/>
      </c>
      <c r="O115" s="29" t="str">
        <f t="shared" si="88"/>
        <v/>
      </c>
      <c r="P115" s="33" t="str">
        <f t="shared" si="89"/>
        <v/>
      </c>
      <c r="Q115" s="27"/>
    </row>
    <row r="116" spans="1:17" x14ac:dyDescent="0.45">
      <c r="A116" s="27"/>
      <c r="B116" s="27"/>
      <c r="C116" s="27"/>
      <c r="D116" s="27"/>
      <c r="E116" s="29" t="str">
        <f t="shared" si="91"/>
        <v/>
      </c>
      <c r="F116" s="27"/>
      <c r="G116" s="29"/>
      <c r="H116" s="27"/>
      <c r="I116" s="27"/>
      <c r="J116" s="10"/>
      <c r="K116" s="27"/>
      <c r="L116" s="29" t="str">
        <f t="shared" si="85"/>
        <v/>
      </c>
      <c r="M116" s="29" t="str">
        <f t="shared" si="86"/>
        <v/>
      </c>
      <c r="N116" s="29" t="str">
        <f t="shared" si="87"/>
        <v/>
      </c>
      <c r="O116" s="29" t="str">
        <f t="shared" si="88"/>
        <v/>
      </c>
      <c r="P116" s="33" t="str">
        <f t="shared" si="89"/>
        <v/>
      </c>
      <c r="Q116" s="27"/>
    </row>
    <row r="117" spans="1:17" x14ac:dyDescent="0.45">
      <c r="A117" s="27"/>
      <c r="B117" s="27"/>
      <c r="C117" s="27"/>
      <c r="D117" s="27"/>
      <c r="E117" s="29" t="str">
        <f t="shared" si="91"/>
        <v/>
      </c>
      <c r="F117" s="27"/>
      <c r="G117" s="29"/>
      <c r="H117" s="27"/>
      <c r="I117" s="27"/>
      <c r="J117" s="10"/>
      <c r="K117" s="27"/>
      <c r="L117" s="29" t="str">
        <f t="shared" si="85"/>
        <v/>
      </c>
      <c r="M117" s="29" t="str">
        <f t="shared" si="86"/>
        <v/>
      </c>
      <c r="N117" s="29" t="str">
        <f t="shared" si="87"/>
        <v/>
      </c>
      <c r="O117" s="29" t="str">
        <f t="shared" si="88"/>
        <v/>
      </c>
      <c r="P117" s="33" t="str">
        <f t="shared" si="89"/>
        <v/>
      </c>
      <c r="Q117" s="27"/>
    </row>
    <row r="118" spans="1:17" x14ac:dyDescent="0.45">
      <c r="A118" s="27"/>
      <c r="B118" s="27"/>
      <c r="C118" s="27"/>
      <c r="D118" s="27"/>
      <c r="E118" s="29" t="str">
        <f t="shared" si="91"/>
        <v/>
      </c>
      <c r="F118" s="27"/>
      <c r="G118" s="29"/>
      <c r="H118" s="27"/>
      <c r="I118" s="27"/>
      <c r="J118" s="10"/>
      <c r="K118" s="27"/>
      <c r="L118" s="29" t="str">
        <f t="shared" si="85"/>
        <v/>
      </c>
      <c r="M118" s="29" t="str">
        <f t="shared" si="86"/>
        <v/>
      </c>
      <c r="N118" s="29" t="str">
        <f t="shared" si="87"/>
        <v/>
      </c>
      <c r="O118" s="29" t="str">
        <f t="shared" si="88"/>
        <v/>
      </c>
      <c r="P118" s="33" t="str">
        <f t="shared" si="89"/>
        <v/>
      </c>
      <c r="Q118" s="27"/>
    </row>
    <row r="119" spans="1:17" x14ac:dyDescent="0.45">
      <c r="A119" s="27"/>
      <c r="B119" s="27"/>
      <c r="C119" s="27"/>
      <c r="D119" s="27"/>
      <c r="E119" s="29" t="str">
        <f t="shared" si="91"/>
        <v/>
      </c>
      <c r="F119" s="27"/>
      <c r="G119" s="29"/>
      <c r="H119" s="27"/>
      <c r="I119" s="27"/>
      <c r="J119" s="10"/>
      <c r="K119" s="27"/>
      <c r="L119" s="29" t="str">
        <f t="shared" si="85"/>
        <v/>
      </c>
      <c r="M119" s="29" t="str">
        <f t="shared" si="86"/>
        <v/>
      </c>
      <c r="N119" s="29" t="str">
        <f t="shared" si="87"/>
        <v/>
      </c>
      <c r="O119" s="29" t="str">
        <f t="shared" si="88"/>
        <v/>
      </c>
      <c r="P119" s="33" t="str">
        <f t="shared" si="89"/>
        <v/>
      </c>
      <c r="Q119" s="27"/>
    </row>
    <row r="120" spans="1:17" x14ac:dyDescent="0.45">
      <c r="A120" s="27"/>
      <c r="B120" s="27"/>
      <c r="C120" s="27"/>
      <c r="D120" s="27"/>
      <c r="E120" s="29" t="str">
        <f t="shared" si="91"/>
        <v/>
      </c>
      <c r="F120" s="27"/>
      <c r="G120" s="29"/>
      <c r="H120" s="27"/>
      <c r="I120" s="27"/>
      <c r="J120" s="10"/>
      <c r="K120" s="27"/>
      <c r="L120" s="29" t="str">
        <f t="shared" si="85"/>
        <v/>
      </c>
      <c r="M120" s="29" t="str">
        <f t="shared" si="86"/>
        <v/>
      </c>
      <c r="N120" s="29" t="str">
        <f t="shared" si="87"/>
        <v/>
      </c>
      <c r="O120" s="29" t="str">
        <f t="shared" si="88"/>
        <v/>
      </c>
      <c r="P120" s="33" t="str">
        <f t="shared" si="89"/>
        <v/>
      </c>
      <c r="Q120" s="27"/>
    </row>
    <row r="121" spans="1:17" x14ac:dyDescent="0.45">
      <c r="A121" s="27"/>
      <c r="B121" s="27"/>
      <c r="C121" s="27"/>
      <c r="D121" s="27"/>
      <c r="E121" s="29" t="str">
        <f t="shared" si="91"/>
        <v/>
      </c>
      <c r="F121" s="27"/>
      <c r="G121" s="29"/>
      <c r="H121" s="27"/>
      <c r="I121" s="27"/>
      <c r="J121" s="10"/>
      <c r="K121" s="27"/>
      <c r="L121" s="29" t="str">
        <f t="shared" si="85"/>
        <v/>
      </c>
      <c r="M121" s="29" t="str">
        <f t="shared" si="86"/>
        <v/>
      </c>
      <c r="N121" s="29" t="str">
        <f t="shared" si="87"/>
        <v/>
      </c>
      <c r="O121" s="29" t="str">
        <f t="shared" si="88"/>
        <v/>
      </c>
      <c r="P121" s="33" t="str">
        <f t="shared" si="89"/>
        <v/>
      </c>
      <c r="Q121" s="27"/>
    </row>
    <row r="122" spans="1:17" x14ac:dyDescent="0.45">
      <c r="A122" s="27"/>
      <c r="B122" s="27"/>
      <c r="C122" s="27"/>
      <c r="D122" s="27"/>
      <c r="E122" s="29" t="str">
        <f t="shared" si="91"/>
        <v/>
      </c>
      <c r="F122" s="27"/>
      <c r="G122" s="29"/>
      <c r="H122" s="27"/>
      <c r="I122" s="27"/>
      <c r="J122" s="10"/>
      <c r="K122" s="27"/>
      <c r="L122" s="29" t="str">
        <f t="shared" si="85"/>
        <v/>
      </c>
      <c r="M122" s="29" t="str">
        <f t="shared" si="86"/>
        <v/>
      </c>
      <c r="N122" s="29" t="str">
        <f t="shared" si="87"/>
        <v/>
      </c>
      <c r="O122" s="29" t="str">
        <f t="shared" si="88"/>
        <v/>
      </c>
      <c r="P122" s="33" t="str">
        <f t="shared" si="89"/>
        <v/>
      </c>
      <c r="Q122" s="27"/>
    </row>
    <row r="123" spans="1:17" x14ac:dyDescent="0.45">
      <c r="A123" s="27"/>
      <c r="B123" s="27"/>
      <c r="C123" s="27"/>
      <c r="D123" s="27"/>
      <c r="E123" s="29" t="str">
        <f t="shared" si="91"/>
        <v/>
      </c>
      <c r="F123" s="27"/>
      <c r="G123" s="29"/>
      <c r="H123" s="27"/>
      <c r="I123" s="27"/>
      <c r="J123" s="10"/>
      <c r="K123" s="27"/>
      <c r="L123" s="29" t="str">
        <f t="shared" si="85"/>
        <v/>
      </c>
      <c r="M123" s="29" t="str">
        <f t="shared" si="86"/>
        <v/>
      </c>
      <c r="N123" s="29" t="str">
        <f t="shared" si="87"/>
        <v/>
      </c>
      <c r="O123" s="29" t="str">
        <f t="shared" si="88"/>
        <v/>
      </c>
      <c r="P123" s="33" t="str">
        <f t="shared" si="89"/>
        <v/>
      </c>
      <c r="Q123" s="27"/>
    </row>
    <row r="124" spans="1:17" x14ac:dyDescent="0.45">
      <c r="A124" s="27"/>
      <c r="B124" s="27"/>
      <c r="C124" s="27"/>
      <c r="D124" s="27"/>
      <c r="E124" s="29" t="str">
        <f t="shared" si="91"/>
        <v/>
      </c>
      <c r="F124" s="27"/>
      <c r="G124" s="29"/>
      <c r="H124" s="27"/>
      <c r="I124" s="27"/>
      <c r="J124" s="10"/>
      <c r="K124" s="27"/>
      <c r="L124" s="29" t="str">
        <f t="shared" si="85"/>
        <v/>
      </c>
      <c r="M124" s="29" t="str">
        <f t="shared" si="86"/>
        <v/>
      </c>
      <c r="N124" s="29" t="str">
        <f t="shared" si="87"/>
        <v/>
      </c>
      <c r="O124" s="29" t="str">
        <f t="shared" si="88"/>
        <v/>
      </c>
      <c r="P124" s="33" t="str">
        <f t="shared" si="89"/>
        <v/>
      </c>
      <c r="Q124" s="27"/>
    </row>
    <row r="125" spans="1:17" x14ac:dyDescent="0.45">
      <c r="A125" s="27"/>
      <c r="B125" s="27"/>
      <c r="C125" s="27"/>
      <c r="D125" s="27"/>
      <c r="E125" s="29" t="str">
        <f t="shared" si="91"/>
        <v/>
      </c>
      <c r="F125" s="27"/>
      <c r="G125" s="29"/>
      <c r="H125" s="27"/>
      <c r="I125" s="27"/>
      <c r="J125" s="10"/>
      <c r="K125" s="27"/>
      <c r="L125" s="29" t="str">
        <f t="shared" si="85"/>
        <v/>
      </c>
      <c r="M125" s="29" t="str">
        <f t="shared" si="86"/>
        <v/>
      </c>
      <c r="N125" s="29" t="str">
        <f t="shared" si="87"/>
        <v/>
      </c>
      <c r="O125" s="29" t="str">
        <f t="shared" si="88"/>
        <v/>
      </c>
      <c r="P125" s="33" t="str">
        <f t="shared" si="89"/>
        <v/>
      </c>
      <c r="Q125" s="27"/>
    </row>
    <row r="126" spans="1:17" x14ac:dyDescent="0.45">
      <c r="A126" s="27"/>
      <c r="B126" s="27"/>
      <c r="C126" s="27"/>
      <c r="D126" s="27"/>
      <c r="E126" s="29" t="str">
        <f t="shared" si="91"/>
        <v/>
      </c>
      <c r="F126" s="27"/>
      <c r="G126" s="29"/>
      <c r="H126" s="27"/>
      <c r="I126" s="27"/>
      <c r="J126" s="10"/>
      <c r="K126" s="27"/>
      <c r="L126" s="29" t="str">
        <f t="shared" si="85"/>
        <v/>
      </c>
      <c r="M126" s="29" t="str">
        <f t="shared" si="86"/>
        <v/>
      </c>
      <c r="N126" s="29" t="str">
        <f t="shared" si="87"/>
        <v/>
      </c>
      <c r="O126" s="29" t="str">
        <f t="shared" si="88"/>
        <v/>
      </c>
      <c r="P126" s="33" t="str">
        <f t="shared" si="89"/>
        <v/>
      </c>
      <c r="Q126" s="27"/>
    </row>
    <row r="127" spans="1:17" x14ac:dyDescent="0.45">
      <c r="A127" s="27"/>
      <c r="B127" s="27"/>
      <c r="C127" s="27"/>
      <c r="D127" s="27"/>
      <c r="E127" s="29" t="str">
        <f t="shared" si="91"/>
        <v/>
      </c>
      <c r="F127" s="27"/>
      <c r="G127" s="29"/>
      <c r="H127" s="27"/>
      <c r="I127" s="27"/>
      <c r="J127" s="10"/>
      <c r="K127" s="27"/>
      <c r="L127" s="29" t="str">
        <f t="shared" si="85"/>
        <v/>
      </c>
      <c r="M127" s="29" t="str">
        <f t="shared" si="86"/>
        <v/>
      </c>
      <c r="N127" s="29" t="str">
        <f t="shared" si="87"/>
        <v/>
      </c>
      <c r="O127" s="29" t="str">
        <f t="shared" si="88"/>
        <v/>
      </c>
      <c r="P127" s="33" t="str">
        <f t="shared" si="89"/>
        <v/>
      </c>
      <c r="Q127" s="27"/>
    </row>
    <row r="128" spans="1:17" x14ac:dyDescent="0.45">
      <c r="A128" s="27"/>
      <c r="B128" s="27"/>
      <c r="C128" s="27"/>
      <c r="D128" s="27"/>
      <c r="E128" s="29" t="str">
        <f t="shared" si="91"/>
        <v/>
      </c>
      <c r="F128" s="27"/>
      <c r="G128" s="29"/>
      <c r="H128" s="27"/>
      <c r="I128" s="27"/>
      <c r="J128" s="10"/>
      <c r="K128" s="27"/>
      <c r="L128" s="29" t="str">
        <f t="shared" si="85"/>
        <v/>
      </c>
      <c r="M128" s="29" t="str">
        <f t="shared" si="86"/>
        <v/>
      </c>
      <c r="N128" s="29" t="str">
        <f t="shared" si="87"/>
        <v/>
      </c>
      <c r="O128" s="29" t="str">
        <f t="shared" si="88"/>
        <v/>
      </c>
      <c r="P128" s="33" t="str">
        <f t="shared" si="89"/>
        <v/>
      </c>
      <c r="Q128" s="27"/>
    </row>
    <row r="129" spans="1:17" x14ac:dyDescent="0.45">
      <c r="A129" s="27"/>
      <c r="B129" s="27"/>
      <c r="C129" s="27"/>
      <c r="D129" s="27"/>
      <c r="E129" s="29" t="str">
        <f t="shared" si="91"/>
        <v/>
      </c>
      <c r="F129" s="27"/>
      <c r="G129" s="29"/>
      <c r="H129" s="27"/>
      <c r="I129" s="27"/>
      <c r="J129" s="10"/>
      <c r="K129" s="27"/>
      <c r="L129" s="29" t="str">
        <f t="shared" si="85"/>
        <v/>
      </c>
      <c r="M129" s="29" t="str">
        <f t="shared" si="86"/>
        <v/>
      </c>
      <c r="N129" s="29" t="str">
        <f t="shared" si="87"/>
        <v/>
      </c>
      <c r="O129" s="29" t="str">
        <f t="shared" si="88"/>
        <v/>
      </c>
      <c r="P129" s="33" t="str">
        <f t="shared" si="89"/>
        <v/>
      </c>
      <c r="Q129" s="27"/>
    </row>
    <row r="130" spans="1:17" x14ac:dyDescent="0.45">
      <c r="A130" s="27"/>
      <c r="B130" s="27"/>
      <c r="C130" s="27"/>
      <c r="D130" s="27"/>
      <c r="E130" s="29" t="str">
        <f t="shared" si="91"/>
        <v/>
      </c>
      <c r="F130" s="27"/>
      <c r="G130" s="29"/>
      <c r="H130" s="27"/>
      <c r="I130" s="27"/>
      <c r="J130" s="10"/>
      <c r="K130" s="27"/>
      <c r="L130" s="29" t="str">
        <f t="shared" si="85"/>
        <v/>
      </c>
      <c r="M130" s="29" t="str">
        <f t="shared" si="86"/>
        <v/>
      </c>
      <c r="N130" s="29" t="str">
        <f t="shared" si="87"/>
        <v/>
      </c>
      <c r="O130" s="29" t="str">
        <f t="shared" si="88"/>
        <v/>
      </c>
      <c r="P130" s="33" t="str">
        <f t="shared" si="89"/>
        <v/>
      </c>
      <c r="Q130" s="27"/>
    </row>
    <row r="131" spans="1:17" x14ac:dyDescent="0.45">
      <c r="A131" s="27"/>
      <c r="B131" s="27"/>
      <c r="C131" s="27"/>
      <c r="D131" s="27"/>
      <c r="E131" s="29" t="str">
        <f t="shared" si="91"/>
        <v/>
      </c>
      <c r="F131" s="27"/>
      <c r="G131" s="29"/>
      <c r="H131" s="27"/>
      <c r="I131" s="27"/>
      <c r="J131" s="10"/>
      <c r="K131" s="27"/>
      <c r="L131" s="29" t="str">
        <f t="shared" ref="L131:L194" si="110">IF(G131="Y", (P131*E131),(""))</f>
        <v/>
      </c>
      <c r="M131" s="29" t="str">
        <f t="shared" ref="M131:M194" si="111">IF(G131="Y", (L131*2),(""))</f>
        <v/>
      </c>
      <c r="N131" s="29" t="str">
        <f t="shared" ref="N131:N194" si="112">IF(G131="Y", (L131*3),(""))</f>
        <v/>
      </c>
      <c r="O131" s="29" t="str">
        <f t="shared" ref="O131:O194" si="113">IF(G131="Y", (L131*4),(""))</f>
        <v/>
      </c>
      <c r="P131" s="33" t="str">
        <f t="shared" ref="P131:P194" si="114">IF(Q131&gt;0,((AcctSize/Q131)/H131),(""))</f>
        <v/>
      </c>
      <c r="Q131" s="27"/>
    </row>
    <row r="132" spans="1:17" x14ac:dyDescent="0.45">
      <c r="A132" s="27"/>
      <c r="B132" s="27"/>
      <c r="C132" s="27"/>
      <c r="D132" s="27"/>
      <c r="E132" s="29" t="str">
        <f t="shared" si="91"/>
        <v/>
      </c>
      <c r="F132" s="27"/>
      <c r="G132" s="29"/>
      <c r="H132" s="27"/>
      <c r="I132" s="27"/>
      <c r="J132" s="10"/>
      <c r="K132" s="27"/>
      <c r="L132" s="29" t="str">
        <f t="shared" si="110"/>
        <v/>
      </c>
      <c r="M132" s="29" t="str">
        <f t="shared" si="111"/>
        <v/>
      </c>
      <c r="N132" s="29" t="str">
        <f t="shared" si="112"/>
        <v/>
      </c>
      <c r="O132" s="29" t="str">
        <f t="shared" si="113"/>
        <v/>
      </c>
      <c r="P132" s="33" t="str">
        <f t="shared" si="114"/>
        <v/>
      </c>
      <c r="Q132" s="27"/>
    </row>
    <row r="133" spans="1:17" x14ac:dyDescent="0.45">
      <c r="A133" s="27"/>
      <c r="B133" s="27"/>
      <c r="C133" s="27"/>
      <c r="D133" s="27"/>
      <c r="E133" s="29" t="str">
        <f t="shared" ref="E133:E196" si="115">IF(G133="Y",AG133,"")</f>
        <v/>
      </c>
      <c r="F133" s="27"/>
      <c r="G133" s="29"/>
      <c r="H133" s="27"/>
      <c r="I133" s="27"/>
      <c r="J133" s="10"/>
      <c r="K133" s="27"/>
      <c r="L133" s="29" t="str">
        <f t="shared" si="110"/>
        <v/>
      </c>
      <c r="M133" s="29" t="str">
        <f t="shared" si="111"/>
        <v/>
      </c>
      <c r="N133" s="29" t="str">
        <f t="shared" si="112"/>
        <v/>
      </c>
      <c r="O133" s="29" t="str">
        <f t="shared" si="113"/>
        <v/>
      </c>
      <c r="P133" s="33" t="str">
        <f t="shared" si="114"/>
        <v/>
      </c>
      <c r="Q133" s="27"/>
    </row>
    <row r="134" spans="1:17" x14ac:dyDescent="0.45">
      <c r="A134" s="27"/>
      <c r="B134" s="27"/>
      <c r="C134" s="27"/>
      <c r="D134" s="27"/>
      <c r="E134" s="29" t="str">
        <f t="shared" si="115"/>
        <v/>
      </c>
      <c r="F134" s="27"/>
      <c r="G134" s="29"/>
      <c r="H134" s="27"/>
      <c r="I134" s="27"/>
      <c r="J134" s="10"/>
      <c r="K134" s="27"/>
      <c r="L134" s="29" t="str">
        <f t="shared" si="110"/>
        <v/>
      </c>
      <c r="M134" s="29" t="str">
        <f t="shared" si="111"/>
        <v/>
      </c>
      <c r="N134" s="29" t="str">
        <f t="shared" si="112"/>
        <v/>
      </c>
      <c r="O134" s="29" t="str">
        <f t="shared" si="113"/>
        <v/>
      </c>
      <c r="P134" s="33" t="str">
        <f t="shared" si="114"/>
        <v/>
      </c>
      <c r="Q134" s="27"/>
    </row>
    <row r="135" spans="1:17" x14ac:dyDescent="0.45">
      <c r="A135" s="27"/>
      <c r="B135" s="27"/>
      <c r="C135" s="27"/>
      <c r="D135" s="27"/>
      <c r="E135" s="29" t="str">
        <f t="shared" si="115"/>
        <v/>
      </c>
      <c r="F135" s="27"/>
      <c r="G135" s="29"/>
      <c r="H135" s="27"/>
      <c r="I135" s="27"/>
      <c r="J135" s="10"/>
      <c r="K135" s="27"/>
      <c r="L135" s="29" t="str">
        <f t="shared" si="110"/>
        <v/>
      </c>
      <c r="M135" s="29" t="str">
        <f t="shared" si="111"/>
        <v/>
      </c>
      <c r="N135" s="29" t="str">
        <f t="shared" si="112"/>
        <v/>
      </c>
      <c r="O135" s="29" t="str">
        <f t="shared" si="113"/>
        <v/>
      </c>
      <c r="P135" s="33" t="str">
        <f t="shared" si="114"/>
        <v/>
      </c>
      <c r="Q135" s="27"/>
    </row>
    <row r="136" spans="1:17" x14ac:dyDescent="0.45">
      <c r="A136" s="27"/>
      <c r="B136" s="27"/>
      <c r="C136" s="27"/>
      <c r="D136" s="27"/>
      <c r="E136" s="29" t="str">
        <f t="shared" si="115"/>
        <v/>
      </c>
      <c r="F136" s="27"/>
      <c r="G136" s="29"/>
      <c r="H136" s="27"/>
      <c r="I136" s="27"/>
      <c r="J136" s="10"/>
      <c r="K136" s="27"/>
      <c r="L136" s="29" t="str">
        <f t="shared" si="110"/>
        <v/>
      </c>
      <c r="M136" s="29" t="str">
        <f t="shared" si="111"/>
        <v/>
      </c>
      <c r="N136" s="29" t="str">
        <f t="shared" si="112"/>
        <v/>
      </c>
      <c r="O136" s="29" t="str">
        <f t="shared" si="113"/>
        <v/>
      </c>
      <c r="P136" s="33" t="str">
        <f t="shared" si="114"/>
        <v/>
      </c>
      <c r="Q136" s="27"/>
    </row>
    <row r="137" spans="1:17" x14ac:dyDescent="0.45">
      <c r="A137" s="27"/>
      <c r="B137" s="27"/>
      <c r="C137" s="27"/>
      <c r="D137" s="27"/>
      <c r="E137" s="29" t="str">
        <f t="shared" si="115"/>
        <v/>
      </c>
      <c r="F137" s="27"/>
      <c r="G137" s="29"/>
      <c r="H137" s="27"/>
      <c r="I137" s="27"/>
      <c r="J137" s="10"/>
      <c r="K137" s="27"/>
      <c r="L137" s="29" t="str">
        <f t="shared" si="110"/>
        <v/>
      </c>
      <c r="M137" s="29" t="str">
        <f t="shared" si="111"/>
        <v/>
      </c>
      <c r="N137" s="29" t="str">
        <f t="shared" si="112"/>
        <v/>
      </c>
      <c r="O137" s="29" t="str">
        <f t="shared" si="113"/>
        <v/>
      </c>
      <c r="P137" s="33" t="str">
        <f t="shared" si="114"/>
        <v/>
      </c>
      <c r="Q137" s="27"/>
    </row>
    <row r="138" spans="1:17" x14ac:dyDescent="0.45">
      <c r="A138" s="27"/>
      <c r="B138" s="27"/>
      <c r="C138" s="27"/>
      <c r="D138" s="27"/>
      <c r="E138" s="29" t="str">
        <f t="shared" si="115"/>
        <v/>
      </c>
      <c r="F138" s="27"/>
      <c r="G138" s="29"/>
      <c r="H138" s="27"/>
      <c r="I138" s="27"/>
      <c r="J138" s="10"/>
      <c r="K138" s="27"/>
      <c r="L138" s="29" t="str">
        <f t="shared" si="110"/>
        <v/>
      </c>
      <c r="M138" s="29" t="str">
        <f t="shared" si="111"/>
        <v/>
      </c>
      <c r="N138" s="29" t="str">
        <f t="shared" si="112"/>
        <v/>
      </c>
      <c r="O138" s="29" t="str">
        <f t="shared" si="113"/>
        <v/>
      </c>
      <c r="P138" s="33" t="str">
        <f t="shared" si="114"/>
        <v/>
      </c>
      <c r="Q138" s="27"/>
    </row>
    <row r="139" spans="1:17" x14ac:dyDescent="0.45">
      <c r="A139" s="27"/>
      <c r="B139" s="27"/>
      <c r="C139" s="27"/>
      <c r="D139" s="27"/>
      <c r="E139" s="29" t="str">
        <f t="shared" si="115"/>
        <v/>
      </c>
      <c r="F139" s="27"/>
      <c r="G139" s="29"/>
      <c r="H139" s="27"/>
      <c r="I139" s="27"/>
      <c r="J139" s="10"/>
      <c r="K139" s="27"/>
      <c r="L139" s="29" t="str">
        <f t="shared" si="110"/>
        <v/>
      </c>
      <c r="M139" s="29" t="str">
        <f t="shared" si="111"/>
        <v/>
      </c>
      <c r="N139" s="29" t="str">
        <f t="shared" si="112"/>
        <v/>
      </c>
      <c r="O139" s="29" t="str">
        <f t="shared" si="113"/>
        <v/>
      </c>
      <c r="P139" s="33" t="str">
        <f t="shared" si="114"/>
        <v/>
      </c>
      <c r="Q139" s="27"/>
    </row>
    <row r="140" spans="1:17" x14ac:dyDescent="0.45">
      <c r="A140" s="27"/>
      <c r="B140" s="27"/>
      <c r="C140" s="27"/>
      <c r="D140" s="27"/>
      <c r="E140" s="29" t="str">
        <f t="shared" si="115"/>
        <v/>
      </c>
      <c r="F140" s="27"/>
      <c r="G140" s="29"/>
      <c r="H140" s="27"/>
      <c r="I140" s="27"/>
      <c r="J140" s="10"/>
      <c r="K140" s="27"/>
      <c r="L140" s="29" t="str">
        <f t="shared" si="110"/>
        <v/>
      </c>
      <c r="M140" s="29" t="str">
        <f t="shared" si="111"/>
        <v/>
      </c>
      <c r="N140" s="29" t="str">
        <f t="shared" si="112"/>
        <v/>
      </c>
      <c r="O140" s="29" t="str">
        <f t="shared" si="113"/>
        <v/>
      </c>
      <c r="P140" s="33" t="str">
        <f t="shared" si="114"/>
        <v/>
      </c>
      <c r="Q140" s="27"/>
    </row>
    <row r="141" spans="1:17" x14ac:dyDescent="0.45">
      <c r="A141" s="27"/>
      <c r="B141" s="27"/>
      <c r="C141" s="27"/>
      <c r="D141" s="27"/>
      <c r="E141" s="29" t="str">
        <f t="shared" si="115"/>
        <v/>
      </c>
      <c r="F141" s="27"/>
      <c r="G141" s="29"/>
      <c r="H141" s="27"/>
      <c r="I141" s="27"/>
      <c r="J141" s="10"/>
      <c r="K141" s="27"/>
      <c r="L141" s="29" t="str">
        <f t="shared" si="110"/>
        <v/>
      </c>
      <c r="M141" s="29" t="str">
        <f t="shared" si="111"/>
        <v/>
      </c>
      <c r="N141" s="29" t="str">
        <f t="shared" si="112"/>
        <v/>
      </c>
      <c r="O141" s="29" t="str">
        <f t="shared" si="113"/>
        <v/>
      </c>
      <c r="P141" s="33" t="str">
        <f t="shared" si="114"/>
        <v/>
      </c>
      <c r="Q141" s="27"/>
    </row>
    <row r="142" spans="1:17" x14ac:dyDescent="0.45">
      <c r="A142" s="27"/>
      <c r="B142" s="27"/>
      <c r="C142" s="27"/>
      <c r="D142" s="27"/>
      <c r="E142" s="29" t="str">
        <f t="shared" si="115"/>
        <v/>
      </c>
      <c r="F142" s="27"/>
      <c r="G142" s="29"/>
      <c r="H142" s="27"/>
      <c r="I142" s="27"/>
      <c r="J142" s="10"/>
      <c r="K142" s="27"/>
      <c r="L142" s="29" t="str">
        <f t="shared" si="110"/>
        <v/>
      </c>
      <c r="M142" s="29" t="str">
        <f t="shared" si="111"/>
        <v/>
      </c>
      <c r="N142" s="29" t="str">
        <f t="shared" si="112"/>
        <v/>
      </c>
      <c r="O142" s="29" t="str">
        <f t="shared" si="113"/>
        <v/>
      </c>
      <c r="P142" s="33" t="str">
        <f t="shared" si="114"/>
        <v/>
      </c>
      <c r="Q142" s="27"/>
    </row>
    <row r="143" spans="1:17" x14ac:dyDescent="0.45">
      <c r="A143" s="27"/>
      <c r="B143" s="27"/>
      <c r="C143" s="27"/>
      <c r="D143" s="27"/>
      <c r="E143" s="29" t="str">
        <f t="shared" si="115"/>
        <v/>
      </c>
      <c r="F143" s="27"/>
      <c r="G143" s="29"/>
      <c r="H143" s="27"/>
      <c r="I143" s="27"/>
      <c r="J143" s="10"/>
      <c r="K143" s="27"/>
      <c r="L143" s="29" t="str">
        <f t="shared" si="110"/>
        <v/>
      </c>
      <c r="M143" s="29" t="str">
        <f t="shared" si="111"/>
        <v/>
      </c>
      <c r="N143" s="29" t="str">
        <f t="shared" si="112"/>
        <v/>
      </c>
      <c r="O143" s="29" t="str">
        <f t="shared" si="113"/>
        <v/>
      </c>
      <c r="P143" s="33" t="str">
        <f t="shared" si="114"/>
        <v/>
      </c>
      <c r="Q143" s="27"/>
    </row>
    <row r="144" spans="1:17" x14ac:dyDescent="0.45">
      <c r="A144" s="27"/>
      <c r="B144" s="27"/>
      <c r="C144" s="27"/>
      <c r="D144" s="27"/>
      <c r="E144" s="29" t="str">
        <f t="shared" si="115"/>
        <v/>
      </c>
      <c r="F144" s="27"/>
      <c r="G144" s="29"/>
      <c r="H144" s="27"/>
      <c r="I144" s="27"/>
      <c r="J144" s="10"/>
      <c r="K144" s="27"/>
      <c r="L144" s="29" t="str">
        <f t="shared" si="110"/>
        <v/>
      </c>
      <c r="M144" s="29" t="str">
        <f t="shared" si="111"/>
        <v/>
      </c>
      <c r="N144" s="29" t="str">
        <f t="shared" si="112"/>
        <v/>
      </c>
      <c r="O144" s="29" t="str">
        <f t="shared" si="113"/>
        <v/>
      </c>
      <c r="P144" s="33" t="str">
        <f t="shared" si="114"/>
        <v/>
      </c>
      <c r="Q144" s="27"/>
    </row>
    <row r="145" spans="1:17" x14ac:dyDescent="0.45">
      <c r="A145" s="27"/>
      <c r="B145" s="27"/>
      <c r="C145" s="27"/>
      <c r="D145" s="27"/>
      <c r="E145" s="29" t="str">
        <f t="shared" si="115"/>
        <v/>
      </c>
      <c r="F145" s="27"/>
      <c r="G145" s="29"/>
      <c r="H145" s="27"/>
      <c r="I145" s="27"/>
      <c r="J145" s="10"/>
      <c r="K145" s="27"/>
      <c r="L145" s="29" t="str">
        <f t="shared" si="110"/>
        <v/>
      </c>
      <c r="M145" s="29" t="str">
        <f t="shared" si="111"/>
        <v/>
      </c>
      <c r="N145" s="29" t="str">
        <f t="shared" si="112"/>
        <v/>
      </c>
      <c r="O145" s="29" t="str">
        <f t="shared" si="113"/>
        <v/>
      </c>
      <c r="P145" s="33" t="str">
        <f t="shared" si="114"/>
        <v/>
      </c>
      <c r="Q145" s="27"/>
    </row>
    <row r="146" spans="1:17" x14ac:dyDescent="0.45">
      <c r="A146" s="27"/>
      <c r="B146" s="27"/>
      <c r="C146" s="27"/>
      <c r="D146" s="27"/>
      <c r="E146" s="29" t="str">
        <f t="shared" si="115"/>
        <v/>
      </c>
      <c r="F146" s="27"/>
      <c r="G146" s="29"/>
      <c r="H146" s="27"/>
      <c r="I146" s="27"/>
      <c r="J146" s="10"/>
      <c r="K146" s="27"/>
      <c r="L146" s="29" t="str">
        <f t="shared" si="110"/>
        <v/>
      </c>
      <c r="M146" s="29" t="str">
        <f t="shared" si="111"/>
        <v/>
      </c>
      <c r="N146" s="29" t="str">
        <f t="shared" si="112"/>
        <v/>
      </c>
      <c r="O146" s="29" t="str">
        <f t="shared" si="113"/>
        <v/>
      </c>
      <c r="P146" s="33" t="str">
        <f t="shared" si="114"/>
        <v/>
      </c>
      <c r="Q146" s="27"/>
    </row>
    <row r="147" spans="1:17" x14ac:dyDescent="0.45">
      <c r="A147" s="27"/>
      <c r="B147" s="27"/>
      <c r="C147" s="27"/>
      <c r="D147" s="27"/>
      <c r="E147" s="29" t="str">
        <f t="shared" si="115"/>
        <v/>
      </c>
      <c r="F147" s="27"/>
      <c r="G147" s="29"/>
      <c r="H147" s="27"/>
      <c r="I147" s="27"/>
      <c r="J147" s="10"/>
      <c r="K147" s="27"/>
      <c r="L147" s="29" t="str">
        <f t="shared" si="110"/>
        <v/>
      </c>
      <c r="M147" s="29" t="str">
        <f t="shared" si="111"/>
        <v/>
      </c>
      <c r="N147" s="29" t="str">
        <f t="shared" si="112"/>
        <v/>
      </c>
      <c r="O147" s="29" t="str">
        <f t="shared" si="113"/>
        <v/>
      </c>
      <c r="P147" s="33" t="str">
        <f t="shared" si="114"/>
        <v/>
      </c>
      <c r="Q147" s="27"/>
    </row>
    <row r="148" spans="1:17" x14ac:dyDescent="0.45">
      <c r="A148" s="27"/>
      <c r="B148" s="27"/>
      <c r="C148" s="27"/>
      <c r="D148" s="27"/>
      <c r="E148" s="29" t="str">
        <f t="shared" si="115"/>
        <v/>
      </c>
      <c r="F148" s="27"/>
      <c r="G148" s="29"/>
      <c r="H148" s="27"/>
      <c r="I148" s="27"/>
      <c r="J148" s="10"/>
      <c r="K148" s="27"/>
      <c r="L148" s="29" t="str">
        <f t="shared" si="110"/>
        <v/>
      </c>
      <c r="M148" s="29" t="str">
        <f t="shared" si="111"/>
        <v/>
      </c>
      <c r="N148" s="29" t="str">
        <f t="shared" si="112"/>
        <v/>
      </c>
      <c r="O148" s="29" t="str">
        <f t="shared" si="113"/>
        <v/>
      </c>
      <c r="P148" s="33" t="str">
        <f t="shared" si="114"/>
        <v/>
      </c>
      <c r="Q148" s="27"/>
    </row>
    <row r="149" spans="1:17" x14ac:dyDescent="0.45">
      <c r="A149" s="27"/>
      <c r="B149" s="27"/>
      <c r="C149" s="27"/>
      <c r="D149" s="27"/>
      <c r="E149" s="29" t="str">
        <f t="shared" si="115"/>
        <v/>
      </c>
      <c r="F149" s="27"/>
      <c r="G149" s="29"/>
      <c r="H149" s="27"/>
      <c r="I149" s="27"/>
      <c r="J149" s="10"/>
      <c r="K149" s="27"/>
      <c r="L149" s="29" t="str">
        <f t="shared" si="110"/>
        <v/>
      </c>
      <c r="M149" s="29" t="str">
        <f t="shared" si="111"/>
        <v/>
      </c>
      <c r="N149" s="29" t="str">
        <f t="shared" si="112"/>
        <v/>
      </c>
      <c r="O149" s="29" t="str">
        <f t="shared" si="113"/>
        <v/>
      </c>
      <c r="P149" s="33" t="str">
        <f t="shared" si="114"/>
        <v/>
      </c>
      <c r="Q149" s="27"/>
    </row>
    <row r="150" spans="1:17" x14ac:dyDescent="0.45">
      <c r="A150" s="27"/>
      <c r="B150" s="27"/>
      <c r="C150" s="27"/>
      <c r="D150" s="27"/>
      <c r="E150" s="29" t="str">
        <f t="shared" si="115"/>
        <v/>
      </c>
      <c r="F150" s="27"/>
      <c r="G150" s="29"/>
      <c r="H150" s="27"/>
      <c r="I150" s="27"/>
      <c r="J150" s="10"/>
      <c r="K150" s="27"/>
      <c r="L150" s="29" t="str">
        <f t="shared" si="110"/>
        <v/>
      </c>
      <c r="M150" s="29" t="str">
        <f t="shared" si="111"/>
        <v/>
      </c>
      <c r="N150" s="29" t="str">
        <f t="shared" si="112"/>
        <v/>
      </c>
      <c r="O150" s="29" t="str">
        <f t="shared" si="113"/>
        <v/>
      </c>
      <c r="P150" s="33" t="str">
        <f t="shared" si="114"/>
        <v/>
      </c>
      <c r="Q150" s="27"/>
    </row>
    <row r="151" spans="1:17" x14ac:dyDescent="0.45">
      <c r="A151" s="27"/>
      <c r="B151" s="27"/>
      <c r="C151" s="27"/>
      <c r="D151" s="27"/>
      <c r="E151" s="29" t="str">
        <f t="shared" si="115"/>
        <v/>
      </c>
      <c r="F151" s="27"/>
      <c r="G151" s="29"/>
      <c r="H151" s="27"/>
      <c r="I151" s="27"/>
      <c r="J151" s="10"/>
      <c r="K151" s="27"/>
      <c r="L151" s="29" t="str">
        <f t="shared" si="110"/>
        <v/>
      </c>
      <c r="M151" s="29" t="str">
        <f t="shared" si="111"/>
        <v/>
      </c>
      <c r="N151" s="29" t="str">
        <f t="shared" si="112"/>
        <v/>
      </c>
      <c r="O151" s="29" t="str">
        <f t="shared" si="113"/>
        <v/>
      </c>
      <c r="P151" s="33" t="str">
        <f t="shared" si="114"/>
        <v/>
      </c>
      <c r="Q151" s="27"/>
    </row>
    <row r="152" spans="1:17" x14ac:dyDescent="0.45">
      <c r="A152" s="27"/>
      <c r="B152" s="27"/>
      <c r="C152" s="27"/>
      <c r="D152" s="27"/>
      <c r="E152" s="29" t="str">
        <f t="shared" si="115"/>
        <v/>
      </c>
      <c r="F152" s="27"/>
      <c r="G152" s="29"/>
      <c r="H152" s="27"/>
      <c r="I152" s="27"/>
      <c r="J152" s="10"/>
      <c r="K152" s="27"/>
      <c r="L152" s="29" t="str">
        <f t="shared" si="110"/>
        <v/>
      </c>
      <c r="M152" s="29" t="str">
        <f t="shared" si="111"/>
        <v/>
      </c>
      <c r="N152" s="29" t="str">
        <f t="shared" si="112"/>
        <v/>
      </c>
      <c r="O152" s="29" t="str">
        <f t="shared" si="113"/>
        <v/>
      </c>
      <c r="P152" s="33" t="str">
        <f t="shared" si="114"/>
        <v/>
      </c>
      <c r="Q152" s="27"/>
    </row>
    <row r="153" spans="1:17" x14ac:dyDescent="0.45">
      <c r="A153" s="27"/>
      <c r="B153" s="27"/>
      <c r="C153" s="27"/>
      <c r="D153" s="27"/>
      <c r="E153" s="29" t="str">
        <f t="shared" si="115"/>
        <v/>
      </c>
      <c r="F153" s="27"/>
      <c r="G153" s="29"/>
      <c r="H153" s="27"/>
      <c r="I153" s="27"/>
      <c r="J153" s="10"/>
      <c r="K153" s="27"/>
      <c r="L153" s="29" t="str">
        <f t="shared" si="110"/>
        <v/>
      </c>
      <c r="M153" s="29" t="str">
        <f t="shared" si="111"/>
        <v/>
      </c>
      <c r="N153" s="29" t="str">
        <f t="shared" si="112"/>
        <v/>
      </c>
      <c r="O153" s="29" t="str">
        <f t="shared" si="113"/>
        <v/>
      </c>
      <c r="P153" s="33" t="str">
        <f t="shared" si="114"/>
        <v/>
      </c>
      <c r="Q153" s="27"/>
    </row>
    <row r="154" spans="1:17" x14ac:dyDescent="0.45">
      <c r="A154" s="27"/>
      <c r="B154" s="27"/>
      <c r="C154" s="27"/>
      <c r="D154" s="27"/>
      <c r="E154" s="29" t="str">
        <f t="shared" si="115"/>
        <v/>
      </c>
      <c r="F154" s="27"/>
      <c r="G154" s="29"/>
      <c r="H154" s="27"/>
      <c r="I154" s="27"/>
      <c r="J154" s="10"/>
      <c r="K154" s="27"/>
      <c r="L154" s="29" t="str">
        <f t="shared" si="110"/>
        <v/>
      </c>
      <c r="M154" s="29" t="str">
        <f t="shared" si="111"/>
        <v/>
      </c>
      <c r="N154" s="29" t="str">
        <f t="shared" si="112"/>
        <v/>
      </c>
      <c r="O154" s="29" t="str">
        <f t="shared" si="113"/>
        <v/>
      </c>
      <c r="P154" s="33" t="str">
        <f t="shared" si="114"/>
        <v/>
      </c>
      <c r="Q154" s="27"/>
    </row>
    <row r="155" spans="1:17" x14ac:dyDescent="0.45">
      <c r="A155" s="27"/>
      <c r="B155" s="27"/>
      <c r="C155" s="27"/>
      <c r="D155" s="27"/>
      <c r="E155" s="29" t="str">
        <f t="shared" si="115"/>
        <v/>
      </c>
      <c r="F155" s="27"/>
      <c r="G155" s="29"/>
      <c r="H155" s="27"/>
      <c r="I155" s="27"/>
      <c r="J155" s="10"/>
      <c r="K155" s="27"/>
      <c r="L155" s="29" t="str">
        <f t="shared" si="110"/>
        <v/>
      </c>
      <c r="M155" s="29" t="str">
        <f t="shared" si="111"/>
        <v/>
      </c>
      <c r="N155" s="29" t="str">
        <f t="shared" si="112"/>
        <v/>
      </c>
      <c r="O155" s="29" t="str">
        <f t="shared" si="113"/>
        <v/>
      </c>
      <c r="P155" s="33" t="str">
        <f t="shared" si="114"/>
        <v/>
      </c>
      <c r="Q155" s="27"/>
    </row>
    <row r="156" spans="1:17" x14ac:dyDescent="0.45">
      <c r="A156" s="27"/>
      <c r="B156" s="27"/>
      <c r="C156" s="27"/>
      <c r="D156" s="27"/>
      <c r="E156" s="29" t="str">
        <f t="shared" si="115"/>
        <v/>
      </c>
      <c r="F156" s="27"/>
      <c r="G156" s="29"/>
      <c r="H156" s="27"/>
      <c r="I156" s="27"/>
      <c r="J156" s="10"/>
      <c r="K156" s="27"/>
      <c r="L156" s="29" t="str">
        <f t="shared" si="110"/>
        <v/>
      </c>
      <c r="M156" s="29" t="str">
        <f t="shared" si="111"/>
        <v/>
      </c>
      <c r="N156" s="29" t="str">
        <f t="shared" si="112"/>
        <v/>
      </c>
      <c r="O156" s="29" t="str">
        <f t="shared" si="113"/>
        <v/>
      </c>
      <c r="P156" s="33" t="str">
        <f t="shared" si="114"/>
        <v/>
      </c>
      <c r="Q156" s="27"/>
    </row>
    <row r="157" spans="1:17" x14ac:dyDescent="0.45">
      <c r="A157" s="27"/>
      <c r="B157" s="27"/>
      <c r="C157" s="27"/>
      <c r="D157" s="27"/>
      <c r="E157" s="29" t="str">
        <f t="shared" si="115"/>
        <v/>
      </c>
      <c r="F157" s="27"/>
      <c r="G157" s="29"/>
      <c r="H157" s="27"/>
      <c r="I157" s="27"/>
      <c r="J157" s="10"/>
      <c r="K157" s="27"/>
      <c r="L157" s="29" t="str">
        <f t="shared" si="110"/>
        <v/>
      </c>
      <c r="M157" s="29" t="str">
        <f t="shared" si="111"/>
        <v/>
      </c>
      <c r="N157" s="29" t="str">
        <f t="shared" si="112"/>
        <v/>
      </c>
      <c r="O157" s="29" t="str">
        <f t="shared" si="113"/>
        <v/>
      </c>
      <c r="P157" s="33" t="str">
        <f t="shared" si="114"/>
        <v/>
      </c>
      <c r="Q157" s="27"/>
    </row>
    <row r="158" spans="1:17" x14ac:dyDescent="0.45">
      <c r="A158" s="27"/>
      <c r="B158" s="27"/>
      <c r="C158" s="27"/>
      <c r="D158" s="27"/>
      <c r="E158" s="29" t="str">
        <f t="shared" si="115"/>
        <v/>
      </c>
      <c r="F158" s="27"/>
      <c r="G158" s="29"/>
      <c r="H158" s="27"/>
      <c r="I158" s="27"/>
      <c r="J158" s="10"/>
      <c r="K158" s="27"/>
      <c r="L158" s="29" t="str">
        <f t="shared" si="110"/>
        <v/>
      </c>
      <c r="M158" s="29" t="str">
        <f t="shared" si="111"/>
        <v/>
      </c>
      <c r="N158" s="29" t="str">
        <f t="shared" si="112"/>
        <v/>
      </c>
      <c r="O158" s="29" t="str">
        <f t="shared" si="113"/>
        <v/>
      </c>
      <c r="P158" s="33" t="str">
        <f t="shared" si="114"/>
        <v/>
      </c>
      <c r="Q158" s="27"/>
    </row>
    <row r="159" spans="1:17" x14ac:dyDescent="0.45">
      <c r="A159" s="27"/>
      <c r="B159" s="27"/>
      <c r="C159" s="27"/>
      <c r="D159" s="27"/>
      <c r="E159" s="29" t="str">
        <f t="shared" si="115"/>
        <v/>
      </c>
      <c r="F159" s="27"/>
      <c r="G159" s="29"/>
      <c r="H159" s="27"/>
      <c r="I159" s="27"/>
      <c r="J159" s="10"/>
      <c r="K159" s="27"/>
      <c r="L159" s="29" t="str">
        <f t="shared" si="110"/>
        <v/>
      </c>
      <c r="M159" s="29" t="str">
        <f t="shared" si="111"/>
        <v/>
      </c>
      <c r="N159" s="29" t="str">
        <f t="shared" si="112"/>
        <v/>
      </c>
      <c r="O159" s="29" t="str">
        <f t="shared" si="113"/>
        <v/>
      </c>
      <c r="P159" s="33" t="str">
        <f t="shared" si="114"/>
        <v/>
      </c>
      <c r="Q159" s="27"/>
    </row>
    <row r="160" spans="1:17" x14ac:dyDescent="0.45">
      <c r="A160" s="27"/>
      <c r="B160" s="27"/>
      <c r="C160" s="27"/>
      <c r="D160" s="27"/>
      <c r="E160" s="29" t="str">
        <f t="shared" si="115"/>
        <v/>
      </c>
      <c r="F160" s="27"/>
      <c r="G160" s="29"/>
      <c r="H160" s="27"/>
      <c r="I160" s="27"/>
      <c r="J160" s="10"/>
      <c r="K160" s="27"/>
      <c r="L160" s="29" t="str">
        <f t="shared" si="110"/>
        <v/>
      </c>
      <c r="M160" s="29" t="str">
        <f t="shared" si="111"/>
        <v/>
      </c>
      <c r="N160" s="29" t="str">
        <f t="shared" si="112"/>
        <v/>
      </c>
      <c r="O160" s="29" t="str">
        <f t="shared" si="113"/>
        <v/>
      </c>
      <c r="P160" s="33" t="str">
        <f t="shared" si="114"/>
        <v/>
      </c>
      <c r="Q160" s="27"/>
    </row>
    <row r="161" spans="1:17" x14ac:dyDescent="0.45">
      <c r="A161" s="27"/>
      <c r="B161" s="27"/>
      <c r="C161" s="27"/>
      <c r="D161" s="27"/>
      <c r="E161" s="29" t="str">
        <f t="shared" si="115"/>
        <v/>
      </c>
      <c r="F161" s="27"/>
      <c r="G161" s="29"/>
      <c r="H161" s="27"/>
      <c r="I161" s="27"/>
      <c r="J161" s="10"/>
      <c r="K161" s="27"/>
      <c r="L161" s="29" t="str">
        <f t="shared" si="110"/>
        <v/>
      </c>
      <c r="M161" s="29" t="str">
        <f t="shared" si="111"/>
        <v/>
      </c>
      <c r="N161" s="29" t="str">
        <f t="shared" si="112"/>
        <v/>
      </c>
      <c r="O161" s="29" t="str">
        <f t="shared" si="113"/>
        <v/>
      </c>
      <c r="P161" s="33" t="str">
        <f t="shared" si="114"/>
        <v/>
      </c>
      <c r="Q161" s="27"/>
    </row>
    <row r="162" spans="1:17" x14ac:dyDescent="0.45">
      <c r="A162" s="27"/>
      <c r="B162" s="27"/>
      <c r="C162" s="27"/>
      <c r="D162" s="27"/>
      <c r="E162" s="29" t="str">
        <f t="shared" si="115"/>
        <v/>
      </c>
      <c r="F162" s="27"/>
      <c r="G162" s="29"/>
      <c r="H162" s="27"/>
      <c r="I162" s="27"/>
      <c r="J162" s="10"/>
      <c r="K162" s="27"/>
      <c r="L162" s="29" t="str">
        <f t="shared" si="110"/>
        <v/>
      </c>
      <c r="M162" s="29" t="str">
        <f t="shared" si="111"/>
        <v/>
      </c>
      <c r="N162" s="29" t="str">
        <f t="shared" si="112"/>
        <v/>
      </c>
      <c r="O162" s="29" t="str">
        <f t="shared" si="113"/>
        <v/>
      </c>
      <c r="P162" s="33" t="str">
        <f t="shared" si="114"/>
        <v/>
      </c>
      <c r="Q162" s="27"/>
    </row>
    <row r="163" spans="1:17" x14ac:dyDescent="0.45">
      <c r="A163" s="27"/>
      <c r="B163" s="27"/>
      <c r="C163" s="27"/>
      <c r="D163" s="27"/>
      <c r="E163" s="29" t="str">
        <f t="shared" si="115"/>
        <v/>
      </c>
      <c r="F163" s="27"/>
      <c r="G163" s="29"/>
      <c r="H163" s="27"/>
      <c r="I163" s="27"/>
      <c r="J163" s="10"/>
      <c r="K163" s="27"/>
      <c r="L163" s="29" t="str">
        <f t="shared" si="110"/>
        <v/>
      </c>
      <c r="M163" s="29" t="str">
        <f t="shared" si="111"/>
        <v/>
      </c>
      <c r="N163" s="29" t="str">
        <f t="shared" si="112"/>
        <v/>
      </c>
      <c r="O163" s="29" t="str">
        <f t="shared" si="113"/>
        <v/>
      </c>
      <c r="P163" s="33" t="str">
        <f t="shared" si="114"/>
        <v/>
      </c>
      <c r="Q163" s="27"/>
    </row>
    <row r="164" spans="1:17" x14ac:dyDescent="0.45">
      <c r="A164" s="27"/>
      <c r="B164" s="27"/>
      <c r="C164" s="27"/>
      <c r="D164" s="27"/>
      <c r="E164" s="29" t="str">
        <f t="shared" si="115"/>
        <v/>
      </c>
      <c r="F164" s="27"/>
      <c r="G164" s="29"/>
      <c r="H164" s="27"/>
      <c r="I164" s="27"/>
      <c r="J164" s="10"/>
      <c r="K164" s="27"/>
      <c r="L164" s="29" t="str">
        <f t="shared" si="110"/>
        <v/>
      </c>
      <c r="M164" s="29" t="str">
        <f t="shared" si="111"/>
        <v/>
      </c>
      <c r="N164" s="29" t="str">
        <f t="shared" si="112"/>
        <v/>
      </c>
      <c r="O164" s="29" t="str">
        <f t="shared" si="113"/>
        <v/>
      </c>
      <c r="P164" s="33" t="str">
        <f t="shared" si="114"/>
        <v/>
      </c>
      <c r="Q164" s="27"/>
    </row>
    <row r="165" spans="1:17" x14ac:dyDescent="0.45">
      <c r="A165" s="27"/>
      <c r="B165" s="27"/>
      <c r="C165" s="27"/>
      <c r="D165" s="27"/>
      <c r="E165" s="29" t="str">
        <f t="shared" si="115"/>
        <v/>
      </c>
      <c r="F165" s="27"/>
      <c r="G165" s="29"/>
      <c r="H165" s="27"/>
      <c r="I165" s="27"/>
      <c r="J165" s="10"/>
      <c r="K165" s="27"/>
      <c r="L165" s="29" t="str">
        <f t="shared" si="110"/>
        <v/>
      </c>
      <c r="M165" s="29" t="str">
        <f t="shared" si="111"/>
        <v/>
      </c>
      <c r="N165" s="29" t="str">
        <f t="shared" si="112"/>
        <v/>
      </c>
      <c r="O165" s="29" t="str">
        <f t="shared" si="113"/>
        <v/>
      </c>
      <c r="P165" s="33" t="str">
        <f t="shared" si="114"/>
        <v/>
      </c>
      <c r="Q165" s="27"/>
    </row>
    <row r="166" spans="1:17" x14ac:dyDescent="0.45">
      <c r="A166" s="27"/>
      <c r="B166" s="27"/>
      <c r="C166" s="27"/>
      <c r="D166" s="27"/>
      <c r="E166" s="29" t="str">
        <f t="shared" si="115"/>
        <v/>
      </c>
      <c r="F166" s="27"/>
      <c r="G166" s="29"/>
      <c r="H166" s="27"/>
      <c r="I166" s="27"/>
      <c r="J166" s="10"/>
      <c r="K166" s="27"/>
      <c r="L166" s="29" t="str">
        <f t="shared" si="110"/>
        <v/>
      </c>
      <c r="M166" s="29" t="str">
        <f t="shared" si="111"/>
        <v/>
      </c>
      <c r="N166" s="29" t="str">
        <f t="shared" si="112"/>
        <v/>
      </c>
      <c r="O166" s="29" t="str">
        <f t="shared" si="113"/>
        <v/>
      </c>
      <c r="P166" s="33" t="str">
        <f t="shared" si="114"/>
        <v/>
      </c>
      <c r="Q166" s="27"/>
    </row>
    <row r="167" spans="1:17" x14ac:dyDescent="0.45">
      <c r="A167" s="27"/>
      <c r="B167" s="27"/>
      <c r="C167" s="27"/>
      <c r="D167" s="27"/>
      <c r="E167" s="29" t="str">
        <f t="shared" si="115"/>
        <v/>
      </c>
      <c r="F167" s="27"/>
      <c r="G167" s="29"/>
      <c r="H167" s="27"/>
      <c r="I167" s="27"/>
      <c r="J167" s="10"/>
      <c r="K167" s="27"/>
      <c r="L167" s="29" t="str">
        <f t="shared" si="110"/>
        <v/>
      </c>
      <c r="M167" s="29" t="str">
        <f t="shared" si="111"/>
        <v/>
      </c>
      <c r="N167" s="29" t="str">
        <f t="shared" si="112"/>
        <v/>
      </c>
      <c r="O167" s="29" t="str">
        <f t="shared" si="113"/>
        <v/>
      </c>
      <c r="P167" s="33" t="str">
        <f t="shared" si="114"/>
        <v/>
      </c>
      <c r="Q167" s="27"/>
    </row>
    <row r="168" spans="1:17" x14ac:dyDescent="0.45">
      <c r="A168" s="27"/>
      <c r="B168" s="27"/>
      <c r="C168" s="27"/>
      <c r="D168" s="27"/>
      <c r="E168" s="29" t="str">
        <f t="shared" si="115"/>
        <v/>
      </c>
      <c r="F168" s="27"/>
      <c r="G168" s="29"/>
      <c r="H168" s="27"/>
      <c r="I168" s="27"/>
      <c r="J168" s="10"/>
      <c r="K168" s="27"/>
      <c r="L168" s="29" t="str">
        <f t="shared" si="110"/>
        <v/>
      </c>
      <c r="M168" s="29" t="str">
        <f t="shared" si="111"/>
        <v/>
      </c>
      <c r="N168" s="29" t="str">
        <f t="shared" si="112"/>
        <v/>
      </c>
      <c r="O168" s="29" t="str">
        <f t="shared" si="113"/>
        <v/>
      </c>
      <c r="P168" s="33" t="str">
        <f t="shared" si="114"/>
        <v/>
      </c>
      <c r="Q168" s="27"/>
    </row>
    <row r="169" spans="1:17" x14ac:dyDescent="0.45">
      <c r="A169" s="27"/>
      <c r="B169" s="27"/>
      <c r="C169" s="27"/>
      <c r="D169" s="27"/>
      <c r="E169" s="29" t="str">
        <f t="shared" si="115"/>
        <v/>
      </c>
      <c r="F169" s="27"/>
      <c r="G169" s="29"/>
      <c r="H169" s="27"/>
      <c r="I169" s="27"/>
      <c r="J169" s="10"/>
      <c r="K169" s="27"/>
      <c r="L169" s="29" t="str">
        <f t="shared" si="110"/>
        <v/>
      </c>
      <c r="M169" s="29" t="str">
        <f t="shared" si="111"/>
        <v/>
      </c>
      <c r="N169" s="29" t="str">
        <f t="shared" si="112"/>
        <v/>
      </c>
      <c r="O169" s="29" t="str">
        <f t="shared" si="113"/>
        <v/>
      </c>
      <c r="P169" s="33" t="str">
        <f t="shared" si="114"/>
        <v/>
      </c>
      <c r="Q169" s="27"/>
    </row>
    <row r="170" spans="1:17" x14ac:dyDescent="0.45">
      <c r="A170" s="27"/>
      <c r="B170" s="27"/>
      <c r="C170" s="27"/>
      <c r="D170" s="27"/>
      <c r="E170" s="29" t="str">
        <f t="shared" si="115"/>
        <v/>
      </c>
      <c r="F170" s="27"/>
      <c r="G170" s="29"/>
      <c r="H170" s="27"/>
      <c r="I170" s="27"/>
      <c r="J170" s="10"/>
      <c r="K170" s="27"/>
      <c r="L170" s="29" t="str">
        <f t="shared" si="110"/>
        <v/>
      </c>
      <c r="M170" s="29" t="str">
        <f t="shared" si="111"/>
        <v/>
      </c>
      <c r="N170" s="29" t="str">
        <f t="shared" si="112"/>
        <v/>
      </c>
      <c r="O170" s="29" t="str">
        <f t="shared" si="113"/>
        <v/>
      </c>
      <c r="P170" s="33" t="str">
        <f t="shared" si="114"/>
        <v/>
      </c>
      <c r="Q170" s="27"/>
    </row>
    <row r="171" spans="1:17" x14ac:dyDescent="0.45">
      <c r="A171" s="27"/>
      <c r="B171" s="27"/>
      <c r="C171" s="27"/>
      <c r="D171" s="27"/>
      <c r="E171" s="29" t="str">
        <f t="shared" si="115"/>
        <v/>
      </c>
      <c r="F171" s="27"/>
      <c r="G171" s="29"/>
      <c r="H171" s="27"/>
      <c r="I171" s="27"/>
      <c r="J171" s="10"/>
      <c r="K171" s="27"/>
      <c r="L171" s="29" t="str">
        <f t="shared" si="110"/>
        <v/>
      </c>
      <c r="M171" s="29" t="str">
        <f t="shared" si="111"/>
        <v/>
      </c>
      <c r="N171" s="29" t="str">
        <f t="shared" si="112"/>
        <v/>
      </c>
      <c r="O171" s="29" t="str">
        <f t="shared" si="113"/>
        <v/>
      </c>
      <c r="P171" s="33" t="str">
        <f t="shared" si="114"/>
        <v/>
      </c>
      <c r="Q171" s="27"/>
    </row>
    <row r="172" spans="1:17" x14ac:dyDescent="0.45">
      <c r="A172" s="27"/>
      <c r="B172" s="27"/>
      <c r="C172" s="27"/>
      <c r="D172" s="27"/>
      <c r="E172" s="29" t="str">
        <f t="shared" si="115"/>
        <v/>
      </c>
      <c r="F172" s="27"/>
      <c r="G172" s="29"/>
      <c r="H172" s="27"/>
      <c r="I172" s="27"/>
      <c r="J172" s="10"/>
      <c r="K172" s="27"/>
      <c r="L172" s="29" t="str">
        <f t="shared" si="110"/>
        <v/>
      </c>
      <c r="M172" s="29" t="str">
        <f t="shared" si="111"/>
        <v/>
      </c>
      <c r="N172" s="29" t="str">
        <f t="shared" si="112"/>
        <v/>
      </c>
      <c r="O172" s="29" t="str">
        <f t="shared" si="113"/>
        <v/>
      </c>
      <c r="P172" s="33" t="str">
        <f t="shared" si="114"/>
        <v/>
      </c>
      <c r="Q172" s="27"/>
    </row>
    <row r="173" spans="1:17" x14ac:dyDescent="0.45">
      <c r="A173" s="27"/>
      <c r="B173" s="27"/>
      <c r="C173" s="27"/>
      <c r="D173" s="27"/>
      <c r="E173" s="29" t="str">
        <f t="shared" si="115"/>
        <v/>
      </c>
      <c r="F173" s="27"/>
      <c r="G173" s="29"/>
      <c r="H173" s="27"/>
      <c r="I173" s="27"/>
      <c r="J173" s="10"/>
      <c r="K173" s="27"/>
      <c r="L173" s="29" t="str">
        <f t="shared" si="110"/>
        <v/>
      </c>
      <c r="M173" s="29" t="str">
        <f t="shared" si="111"/>
        <v/>
      </c>
      <c r="N173" s="29" t="str">
        <f t="shared" si="112"/>
        <v/>
      </c>
      <c r="O173" s="29" t="str">
        <f t="shared" si="113"/>
        <v/>
      </c>
      <c r="P173" s="33" t="str">
        <f t="shared" si="114"/>
        <v/>
      </c>
      <c r="Q173" s="27"/>
    </row>
    <row r="174" spans="1:17" x14ac:dyDescent="0.45">
      <c r="A174" s="27"/>
      <c r="B174" s="27"/>
      <c r="C174" s="27"/>
      <c r="D174" s="27"/>
      <c r="E174" s="29" t="str">
        <f t="shared" si="115"/>
        <v/>
      </c>
      <c r="F174" s="27"/>
      <c r="G174" s="29"/>
      <c r="H174" s="27"/>
      <c r="I174" s="27"/>
      <c r="J174" s="10"/>
      <c r="K174" s="27"/>
      <c r="L174" s="29" t="str">
        <f t="shared" si="110"/>
        <v/>
      </c>
      <c r="M174" s="29" t="str">
        <f t="shared" si="111"/>
        <v/>
      </c>
      <c r="N174" s="29" t="str">
        <f t="shared" si="112"/>
        <v/>
      </c>
      <c r="O174" s="29" t="str">
        <f t="shared" si="113"/>
        <v/>
      </c>
      <c r="P174" s="33" t="str">
        <f t="shared" si="114"/>
        <v/>
      </c>
      <c r="Q174" s="27"/>
    </row>
    <row r="175" spans="1:17" x14ac:dyDescent="0.45">
      <c r="A175" s="27"/>
      <c r="B175" s="27"/>
      <c r="C175" s="27"/>
      <c r="D175" s="27"/>
      <c r="E175" s="29" t="str">
        <f t="shared" si="115"/>
        <v/>
      </c>
      <c r="F175" s="27"/>
      <c r="G175" s="29"/>
      <c r="H175" s="27"/>
      <c r="I175" s="27"/>
      <c r="J175" s="10"/>
      <c r="K175" s="27"/>
      <c r="L175" s="29" t="str">
        <f t="shared" si="110"/>
        <v/>
      </c>
      <c r="M175" s="29" t="str">
        <f t="shared" si="111"/>
        <v/>
      </c>
      <c r="N175" s="29" t="str">
        <f t="shared" si="112"/>
        <v/>
      </c>
      <c r="O175" s="29" t="str">
        <f t="shared" si="113"/>
        <v/>
      </c>
      <c r="P175" s="33" t="str">
        <f t="shared" si="114"/>
        <v/>
      </c>
      <c r="Q175" s="27"/>
    </row>
    <row r="176" spans="1:17" x14ac:dyDescent="0.45">
      <c r="A176" s="27"/>
      <c r="B176" s="27"/>
      <c r="C176" s="27"/>
      <c r="D176" s="27"/>
      <c r="E176" s="29" t="str">
        <f t="shared" si="115"/>
        <v/>
      </c>
      <c r="F176" s="27"/>
      <c r="G176" s="29"/>
      <c r="H176" s="27"/>
      <c r="I176" s="27"/>
      <c r="J176" s="10"/>
      <c r="K176" s="27"/>
      <c r="L176" s="29" t="str">
        <f t="shared" si="110"/>
        <v/>
      </c>
      <c r="M176" s="29" t="str">
        <f t="shared" si="111"/>
        <v/>
      </c>
      <c r="N176" s="29" t="str">
        <f t="shared" si="112"/>
        <v/>
      </c>
      <c r="O176" s="29" t="str">
        <f t="shared" si="113"/>
        <v/>
      </c>
      <c r="P176" s="33" t="str">
        <f t="shared" si="114"/>
        <v/>
      </c>
      <c r="Q176" s="27"/>
    </row>
    <row r="177" spans="1:17" x14ac:dyDescent="0.45">
      <c r="A177" s="27"/>
      <c r="B177" s="27"/>
      <c r="C177" s="27"/>
      <c r="D177" s="27"/>
      <c r="E177" s="29" t="str">
        <f t="shared" si="115"/>
        <v/>
      </c>
      <c r="F177" s="27"/>
      <c r="G177" s="29"/>
      <c r="H177" s="27"/>
      <c r="I177" s="27"/>
      <c r="J177" s="10"/>
      <c r="K177" s="27"/>
      <c r="L177" s="29" t="str">
        <f t="shared" si="110"/>
        <v/>
      </c>
      <c r="M177" s="29" t="str">
        <f t="shared" si="111"/>
        <v/>
      </c>
      <c r="N177" s="29" t="str">
        <f t="shared" si="112"/>
        <v/>
      </c>
      <c r="O177" s="29" t="str">
        <f t="shared" si="113"/>
        <v/>
      </c>
      <c r="P177" s="33" t="str">
        <f t="shared" si="114"/>
        <v/>
      </c>
      <c r="Q177" s="27"/>
    </row>
    <row r="178" spans="1:17" x14ac:dyDescent="0.45">
      <c r="A178" s="27"/>
      <c r="B178" s="27"/>
      <c r="C178" s="27"/>
      <c r="D178" s="27"/>
      <c r="E178" s="29" t="str">
        <f t="shared" si="115"/>
        <v/>
      </c>
      <c r="F178" s="27"/>
      <c r="G178" s="29"/>
      <c r="H178" s="27"/>
      <c r="I178" s="27"/>
      <c r="J178" s="10"/>
      <c r="K178" s="27"/>
      <c r="L178" s="29" t="str">
        <f t="shared" si="110"/>
        <v/>
      </c>
      <c r="M178" s="29" t="str">
        <f t="shared" si="111"/>
        <v/>
      </c>
      <c r="N178" s="29" t="str">
        <f t="shared" si="112"/>
        <v/>
      </c>
      <c r="O178" s="29" t="str">
        <f t="shared" si="113"/>
        <v/>
      </c>
      <c r="P178" s="33" t="str">
        <f t="shared" si="114"/>
        <v/>
      </c>
      <c r="Q178" s="27"/>
    </row>
    <row r="179" spans="1:17" x14ac:dyDescent="0.45">
      <c r="A179" s="27"/>
      <c r="B179" s="27"/>
      <c r="C179" s="27"/>
      <c r="D179" s="27"/>
      <c r="E179" s="29" t="str">
        <f t="shared" si="115"/>
        <v/>
      </c>
      <c r="F179" s="27"/>
      <c r="G179" s="29"/>
      <c r="H179" s="27"/>
      <c r="I179" s="27"/>
      <c r="J179" s="10"/>
      <c r="K179" s="27"/>
      <c r="L179" s="29" t="str">
        <f t="shared" si="110"/>
        <v/>
      </c>
      <c r="M179" s="29" t="str">
        <f t="shared" si="111"/>
        <v/>
      </c>
      <c r="N179" s="29" t="str">
        <f t="shared" si="112"/>
        <v/>
      </c>
      <c r="O179" s="29" t="str">
        <f t="shared" si="113"/>
        <v/>
      </c>
      <c r="P179" s="33" t="str">
        <f t="shared" si="114"/>
        <v/>
      </c>
      <c r="Q179" s="27"/>
    </row>
    <row r="180" spans="1:17" x14ac:dyDescent="0.45">
      <c r="A180" s="27"/>
      <c r="B180" s="27"/>
      <c r="C180" s="27"/>
      <c r="D180" s="27"/>
      <c r="E180" s="29" t="str">
        <f t="shared" si="115"/>
        <v/>
      </c>
      <c r="F180" s="27"/>
      <c r="G180" s="29"/>
      <c r="H180" s="27"/>
      <c r="I180" s="27"/>
      <c r="J180" s="10"/>
      <c r="K180" s="27"/>
      <c r="L180" s="29" t="str">
        <f t="shared" si="110"/>
        <v/>
      </c>
      <c r="M180" s="29" t="str">
        <f t="shared" si="111"/>
        <v/>
      </c>
      <c r="N180" s="29" t="str">
        <f t="shared" si="112"/>
        <v/>
      </c>
      <c r="O180" s="29" t="str">
        <f t="shared" si="113"/>
        <v/>
      </c>
      <c r="P180" s="33" t="str">
        <f t="shared" si="114"/>
        <v/>
      </c>
      <c r="Q180" s="27"/>
    </row>
    <row r="181" spans="1:17" x14ac:dyDescent="0.45">
      <c r="A181" s="27"/>
      <c r="B181" s="27"/>
      <c r="C181" s="27"/>
      <c r="D181" s="27"/>
      <c r="E181" s="29" t="str">
        <f t="shared" si="115"/>
        <v/>
      </c>
      <c r="F181" s="27"/>
      <c r="G181" s="29"/>
      <c r="H181" s="27"/>
      <c r="I181" s="27"/>
      <c r="J181" s="10"/>
      <c r="K181" s="27"/>
      <c r="L181" s="29" t="str">
        <f t="shared" si="110"/>
        <v/>
      </c>
      <c r="M181" s="29" t="str">
        <f t="shared" si="111"/>
        <v/>
      </c>
      <c r="N181" s="29" t="str">
        <f t="shared" si="112"/>
        <v/>
      </c>
      <c r="O181" s="29" t="str">
        <f t="shared" si="113"/>
        <v/>
      </c>
      <c r="P181" s="33" t="str">
        <f t="shared" si="114"/>
        <v/>
      </c>
      <c r="Q181" s="27"/>
    </row>
    <row r="182" spans="1:17" x14ac:dyDescent="0.45">
      <c r="A182" s="27"/>
      <c r="B182" s="27"/>
      <c r="C182" s="27"/>
      <c r="D182" s="27"/>
      <c r="E182" s="29" t="str">
        <f t="shared" si="115"/>
        <v/>
      </c>
      <c r="F182" s="27"/>
      <c r="G182" s="29"/>
      <c r="H182" s="27"/>
      <c r="I182" s="27"/>
      <c r="J182" s="10"/>
      <c r="K182" s="27"/>
      <c r="L182" s="29" t="str">
        <f t="shared" si="110"/>
        <v/>
      </c>
      <c r="M182" s="29" t="str">
        <f t="shared" si="111"/>
        <v/>
      </c>
      <c r="N182" s="29" t="str">
        <f t="shared" si="112"/>
        <v/>
      </c>
      <c r="O182" s="29" t="str">
        <f t="shared" si="113"/>
        <v/>
      </c>
      <c r="P182" s="33" t="str">
        <f t="shared" si="114"/>
        <v/>
      </c>
      <c r="Q182" s="27"/>
    </row>
    <row r="183" spans="1:17" x14ac:dyDescent="0.45">
      <c r="A183" s="27"/>
      <c r="B183" s="27"/>
      <c r="C183" s="27"/>
      <c r="D183" s="27"/>
      <c r="E183" s="29" t="str">
        <f t="shared" si="115"/>
        <v/>
      </c>
      <c r="F183" s="27"/>
      <c r="G183" s="29"/>
      <c r="H183" s="27"/>
      <c r="I183" s="27"/>
      <c r="J183" s="10"/>
      <c r="K183" s="27"/>
      <c r="L183" s="29" t="str">
        <f t="shared" si="110"/>
        <v/>
      </c>
      <c r="M183" s="29" t="str">
        <f t="shared" si="111"/>
        <v/>
      </c>
      <c r="N183" s="29" t="str">
        <f t="shared" si="112"/>
        <v/>
      </c>
      <c r="O183" s="29" t="str">
        <f t="shared" si="113"/>
        <v/>
      </c>
      <c r="P183" s="33" t="str">
        <f t="shared" si="114"/>
        <v/>
      </c>
      <c r="Q183" s="27"/>
    </row>
    <row r="184" spans="1:17" x14ac:dyDescent="0.45">
      <c r="A184" s="27"/>
      <c r="B184" s="27"/>
      <c r="C184" s="27"/>
      <c r="D184" s="27"/>
      <c r="E184" s="29" t="str">
        <f t="shared" si="115"/>
        <v/>
      </c>
      <c r="F184" s="27"/>
      <c r="G184" s="29"/>
      <c r="H184" s="27"/>
      <c r="I184" s="27"/>
      <c r="J184" s="10"/>
      <c r="K184" s="27"/>
      <c r="L184" s="29" t="str">
        <f t="shared" si="110"/>
        <v/>
      </c>
      <c r="M184" s="29" t="str">
        <f t="shared" si="111"/>
        <v/>
      </c>
      <c r="N184" s="29" t="str">
        <f t="shared" si="112"/>
        <v/>
      </c>
      <c r="O184" s="29" t="str">
        <f t="shared" si="113"/>
        <v/>
      </c>
      <c r="P184" s="33" t="str">
        <f t="shared" si="114"/>
        <v/>
      </c>
      <c r="Q184" s="27"/>
    </row>
    <row r="185" spans="1:17" x14ac:dyDescent="0.45">
      <c r="A185" s="27"/>
      <c r="B185" s="27"/>
      <c r="C185" s="27"/>
      <c r="D185" s="27"/>
      <c r="E185" s="29" t="str">
        <f t="shared" si="115"/>
        <v/>
      </c>
      <c r="F185" s="27"/>
      <c r="G185" s="29"/>
      <c r="H185" s="27"/>
      <c r="I185" s="27"/>
      <c r="J185" s="10"/>
      <c r="K185" s="27"/>
      <c r="L185" s="29" t="str">
        <f t="shared" si="110"/>
        <v/>
      </c>
      <c r="M185" s="29" t="str">
        <f t="shared" si="111"/>
        <v/>
      </c>
      <c r="N185" s="29" t="str">
        <f t="shared" si="112"/>
        <v/>
      </c>
      <c r="O185" s="29" t="str">
        <f t="shared" si="113"/>
        <v/>
      </c>
      <c r="P185" s="33" t="str">
        <f t="shared" si="114"/>
        <v/>
      </c>
      <c r="Q185" s="27"/>
    </row>
    <row r="186" spans="1:17" x14ac:dyDescent="0.45">
      <c r="A186" s="27"/>
      <c r="B186" s="27"/>
      <c r="C186" s="27"/>
      <c r="D186" s="27"/>
      <c r="E186" s="29" t="str">
        <f t="shared" si="115"/>
        <v/>
      </c>
      <c r="F186" s="27"/>
      <c r="G186" s="29"/>
      <c r="H186" s="27"/>
      <c r="I186" s="27"/>
      <c r="J186" s="10"/>
      <c r="K186" s="27"/>
      <c r="L186" s="29" t="str">
        <f t="shared" si="110"/>
        <v/>
      </c>
      <c r="M186" s="29" t="str">
        <f t="shared" si="111"/>
        <v/>
      </c>
      <c r="N186" s="29" t="str">
        <f t="shared" si="112"/>
        <v/>
      </c>
      <c r="O186" s="29" t="str">
        <f t="shared" si="113"/>
        <v/>
      </c>
      <c r="P186" s="33" t="str">
        <f t="shared" si="114"/>
        <v/>
      </c>
      <c r="Q186" s="27"/>
    </row>
    <row r="187" spans="1:17" x14ac:dyDescent="0.45">
      <c r="A187" s="27"/>
      <c r="B187" s="27"/>
      <c r="C187" s="27"/>
      <c r="D187" s="27"/>
      <c r="E187" s="29" t="str">
        <f t="shared" si="115"/>
        <v/>
      </c>
      <c r="F187" s="27"/>
      <c r="G187" s="29"/>
      <c r="H187" s="27"/>
      <c r="I187" s="27"/>
      <c r="J187" s="10"/>
      <c r="K187" s="27"/>
      <c r="L187" s="29" t="str">
        <f t="shared" si="110"/>
        <v/>
      </c>
      <c r="M187" s="29" t="str">
        <f t="shared" si="111"/>
        <v/>
      </c>
      <c r="N187" s="29" t="str">
        <f t="shared" si="112"/>
        <v/>
      </c>
      <c r="O187" s="29" t="str">
        <f t="shared" si="113"/>
        <v/>
      </c>
      <c r="P187" s="33" t="str">
        <f t="shared" si="114"/>
        <v/>
      </c>
      <c r="Q187" s="27"/>
    </row>
    <row r="188" spans="1:17" x14ac:dyDescent="0.45">
      <c r="A188" s="27"/>
      <c r="B188" s="27"/>
      <c r="C188" s="27"/>
      <c r="D188" s="27"/>
      <c r="E188" s="29" t="str">
        <f t="shared" si="115"/>
        <v/>
      </c>
      <c r="F188" s="27"/>
      <c r="G188" s="29"/>
      <c r="H188" s="27"/>
      <c r="I188" s="27"/>
      <c r="J188" s="10"/>
      <c r="K188" s="27"/>
      <c r="L188" s="29" t="str">
        <f t="shared" si="110"/>
        <v/>
      </c>
      <c r="M188" s="29" t="str">
        <f t="shared" si="111"/>
        <v/>
      </c>
      <c r="N188" s="29" t="str">
        <f t="shared" si="112"/>
        <v/>
      </c>
      <c r="O188" s="29" t="str">
        <f t="shared" si="113"/>
        <v/>
      </c>
      <c r="P188" s="33" t="str">
        <f t="shared" si="114"/>
        <v/>
      </c>
      <c r="Q188" s="27"/>
    </row>
    <row r="189" spans="1:17" x14ac:dyDescent="0.45">
      <c r="A189" s="27"/>
      <c r="B189" s="27"/>
      <c r="C189" s="27"/>
      <c r="D189" s="27"/>
      <c r="E189" s="29" t="str">
        <f t="shared" si="115"/>
        <v/>
      </c>
      <c r="F189" s="27"/>
      <c r="G189" s="29"/>
      <c r="H189" s="27"/>
      <c r="I189" s="27"/>
      <c r="J189" s="10"/>
      <c r="K189" s="27"/>
      <c r="L189" s="29" t="str">
        <f t="shared" si="110"/>
        <v/>
      </c>
      <c r="M189" s="29" t="str">
        <f t="shared" si="111"/>
        <v/>
      </c>
      <c r="N189" s="29" t="str">
        <f t="shared" si="112"/>
        <v/>
      </c>
      <c r="O189" s="29" t="str">
        <f t="shared" si="113"/>
        <v/>
      </c>
      <c r="P189" s="33" t="str">
        <f t="shared" si="114"/>
        <v/>
      </c>
      <c r="Q189" s="27"/>
    </row>
    <row r="190" spans="1:17" x14ac:dyDescent="0.45">
      <c r="A190" s="27"/>
      <c r="B190" s="27"/>
      <c r="C190" s="27"/>
      <c r="D190" s="27"/>
      <c r="E190" s="29" t="str">
        <f t="shared" si="115"/>
        <v/>
      </c>
      <c r="F190" s="27"/>
      <c r="G190" s="29"/>
      <c r="H190" s="27"/>
      <c r="I190" s="27"/>
      <c r="J190" s="10"/>
      <c r="K190" s="27"/>
      <c r="L190" s="29" t="str">
        <f t="shared" si="110"/>
        <v/>
      </c>
      <c r="M190" s="29" t="str">
        <f t="shared" si="111"/>
        <v/>
      </c>
      <c r="N190" s="29" t="str">
        <f t="shared" si="112"/>
        <v/>
      </c>
      <c r="O190" s="29" t="str">
        <f t="shared" si="113"/>
        <v/>
      </c>
      <c r="P190" s="33" t="str">
        <f t="shared" si="114"/>
        <v/>
      </c>
      <c r="Q190" s="27"/>
    </row>
    <row r="191" spans="1:17" x14ac:dyDescent="0.45">
      <c r="A191" s="27"/>
      <c r="B191" s="27"/>
      <c r="C191" s="27"/>
      <c r="D191" s="27"/>
      <c r="E191" s="29" t="str">
        <f t="shared" si="115"/>
        <v/>
      </c>
      <c r="F191" s="27"/>
      <c r="G191" s="29"/>
      <c r="H191" s="27"/>
      <c r="I191" s="27"/>
      <c r="J191" s="10"/>
      <c r="K191" s="27"/>
      <c r="L191" s="29" t="str">
        <f t="shared" si="110"/>
        <v/>
      </c>
      <c r="M191" s="29" t="str">
        <f t="shared" si="111"/>
        <v/>
      </c>
      <c r="N191" s="29" t="str">
        <f t="shared" si="112"/>
        <v/>
      </c>
      <c r="O191" s="29" t="str">
        <f t="shared" si="113"/>
        <v/>
      </c>
      <c r="P191" s="33" t="str">
        <f t="shared" si="114"/>
        <v/>
      </c>
      <c r="Q191" s="27"/>
    </row>
    <row r="192" spans="1:17" x14ac:dyDescent="0.45">
      <c r="A192" s="27"/>
      <c r="B192" s="27"/>
      <c r="C192" s="27"/>
      <c r="D192" s="27"/>
      <c r="E192" s="29" t="str">
        <f t="shared" si="115"/>
        <v/>
      </c>
      <c r="F192" s="27"/>
      <c r="G192" s="29"/>
      <c r="H192" s="27"/>
      <c r="I192" s="27"/>
      <c r="J192" s="10"/>
      <c r="K192" s="27"/>
      <c r="L192" s="29" t="str">
        <f t="shared" si="110"/>
        <v/>
      </c>
      <c r="M192" s="29" t="str">
        <f t="shared" si="111"/>
        <v/>
      </c>
      <c r="N192" s="29" t="str">
        <f t="shared" si="112"/>
        <v/>
      </c>
      <c r="O192" s="29" t="str">
        <f t="shared" si="113"/>
        <v/>
      </c>
      <c r="P192" s="33" t="str">
        <f t="shared" si="114"/>
        <v/>
      </c>
      <c r="Q192" s="27"/>
    </row>
    <row r="193" spans="1:17" x14ac:dyDescent="0.45">
      <c r="A193" s="27"/>
      <c r="B193" s="27"/>
      <c r="C193" s="27"/>
      <c r="D193" s="27"/>
      <c r="E193" s="29" t="str">
        <f t="shared" si="115"/>
        <v/>
      </c>
      <c r="F193" s="27"/>
      <c r="G193" s="29"/>
      <c r="H193" s="27"/>
      <c r="I193" s="27"/>
      <c r="J193" s="10"/>
      <c r="K193" s="27"/>
      <c r="L193" s="29" t="str">
        <f t="shared" si="110"/>
        <v/>
      </c>
      <c r="M193" s="29" t="str">
        <f t="shared" si="111"/>
        <v/>
      </c>
      <c r="N193" s="29" t="str">
        <f t="shared" si="112"/>
        <v/>
      </c>
      <c r="O193" s="29" t="str">
        <f t="shared" si="113"/>
        <v/>
      </c>
      <c r="P193" s="33" t="str">
        <f t="shared" si="114"/>
        <v/>
      </c>
      <c r="Q193" s="27"/>
    </row>
    <row r="194" spans="1:17" x14ac:dyDescent="0.45">
      <c r="A194" s="27"/>
      <c r="B194" s="27"/>
      <c r="C194" s="27"/>
      <c r="D194" s="27"/>
      <c r="E194" s="29" t="str">
        <f t="shared" si="115"/>
        <v/>
      </c>
      <c r="F194" s="27"/>
      <c r="G194" s="29"/>
      <c r="H194" s="27"/>
      <c r="I194" s="27"/>
      <c r="J194" s="10"/>
      <c r="K194" s="27"/>
      <c r="L194" s="29" t="str">
        <f t="shared" si="110"/>
        <v/>
      </c>
      <c r="M194" s="29" t="str">
        <f t="shared" si="111"/>
        <v/>
      </c>
      <c r="N194" s="29" t="str">
        <f t="shared" si="112"/>
        <v/>
      </c>
      <c r="O194" s="29" t="str">
        <f t="shared" si="113"/>
        <v/>
      </c>
      <c r="P194" s="33" t="str">
        <f t="shared" si="114"/>
        <v/>
      </c>
      <c r="Q194" s="27"/>
    </row>
    <row r="195" spans="1:17" x14ac:dyDescent="0.45">
      <c r="A195" s="27"/>
      <c r="B195" s="27"/>
      <c r="C195" s="27"/>
      <c r="D195" s="27"/>
      <c r="E195" s="29" t="str">
        <f t="shared" si="115"/>
        <v/>
      </c>
      <c r="F195" s="27"/>
      <c r="G195" s="29"/>
      <c r="H195" s="27"/>
      <c r="I195" s="27"/>
      <c r="J195" s="10"/>
      <c r="K195" s="27"/>
      <c r="L195" s="29" t="str">
        <f t="shared" ref="L195:L200" si="116">IF(G195="Y", (P195*E195),(""))</f>
        <v/>
      </c>
      <c r="M195" s="29" t="str">
        <f t="shared" ref="M195:M200" si="117">IF(G195="Y", (L195*2),(""))</f>
        <v/>
      </c>
      <c r="N195" s="29" t="str">
        <f t="shared" ref="N195:N200" si="118">IF(G195="Y", (L195*3),(""))</f>
        <v/>
      </c>
      <c r="O195" s="29" t="str">
        <f t="shared" ref="O195:O200" si="119">IF(G195="Y", (L195*4),(""))</f>
        <v/>
      </c>
      <c r="P195" s="33" t="str">
        <f t="shared" ref="P195:P200" si="120">IF(Q195&gt;0,((AcctSize/Q195)/H195),(""))</f>
        <v/>
      </c>
      <c r="Q195" s="27"/>
    </row>
    <row r="196" spans="1:17" x14ac:dyDescent="0.45">
      <c r="A196" s="27"/>
      <c r="B196" s="27"/>
      <c r="C196" s="27"/>
      <c r="D196" s="27"/>
      <c r="E196" s="29" t="str">
        <f t="shared" si="115"/>
        <v/>
      </c>
      <c r="F196" s="27"/>
      <c r="G196" s="29"/>
      <c r="H196" s="27"/>
      <c r="I196" s="27"/>
      <c r="J196" s="10"/>
      <c r="K196" s="27"/>
      <c r="L196" s="29" t="str">
        <f t="shared" si="116"/>
        <v/>
      </c>
      <c r="M196" s="29" t="str">
        <f t="shared" si="117"/>
        <v/>
      </c>
      <c r="N196" s="29" t="str">
        <f t="shared" si="118"/>
        <v/>
      </c>
      <c r="O196" s="29" t="str">
        <f t="shared" si="119"/>
        <v/>
      </c>
      <c r="P196" s="33" t="str">
        <f t="shared" si="120"/>
        <v/>
      </c>
      <c r="Q196" s="27"/>
    </row>
    <row r="197" spans="1:17" x14ac:dyDescent="0.45">
      <c r="A197" s="27"/>
      <c r="B197" s="27"/>
      <c r="C197" s="27"/>
      <c r="D197" s="27"/>
      <c r="E197" s="29" t="str">
        <f t="shared" ref="E197:E200" si="121">IF(G197="Y",AG197,"")</f>
        <v/>
      </c>
      <c r="F197" s="27"/>
      <c r="G197" s="29"/>
      <c r="H197" s="27"/>
      <c r="I197" s="27"/>
      <c r="J197" s="10"/>
      <c r="K197" s="27"/>
      <c r="L197" s="29" t="str">
        <f t="shared" si="116"/>
        <v/>
      </c>
      <c r="M197" s="29" t="str">
        <f t="shared" si="117"/>
        <v/>
      </c>
      <c r="N197" s="29" t="str">
        <f t="shared" si="118"/>
        <v/>
      </c>
      <c r="O197" s="29" t="str">
        <f t="shared" si="119"/>
        <v/>
      </c>
      <c r="P197" s="33" t="str">
        <f t="shared" si="120"/>
        <v/>
      </c>
      <c r="Q197" s="27"/>
    </row>
    <row r="198" spans="1:17" x14ac:dyDescent="0.45">
      <c r="A198" s="27"/>
      <c r="B198" s="27"/>
      <c r="C198" s="27"/>
      <c r="D198" s="27"/>
      <c r="E198" s="29" t="str">
        <f t="shared" si="121"/>
        <v/>
      </c>
      <c r="F198" s="27"/>
      <c r="G198" s="29"/>
      <c r="H198" s="27"/>
      <c r="I198" s="27"/>
      <c r="J198" s="10"/>
      <c r="K198" s="27"/>
      <c r="L198" s="29" t="str">
        <f t="shared" si="116"/>
        <v/>
      </c>
      <c r="M198" s="29" t="str">
        <f t="shared" si="117"/>
        <v/>
      </c>
      <c r="N198" s="29" t="str">
        <f t="shared" si="118"/>
        <v/>
      </c>
      <c r="O198" s="29" t="str">
        <f t="shared" si="119"/>
        <v/>
      </c>
      <c r="P198" s="33" t="str">
        <f t="shared" si="120"/>
        <v/>
      </c>
      <c r="Q198" s="27"/>
    </row>
    <row r="199" spans="1:17" x14ac:dyDescent="0.45">
      <c r="A199" s="27"/>
      <c r="B199" s="27"/>
      <c r="C199" s="27"/>
      <c r="D199" s="27"/>
      <c r="E199" s="29" t="str">
        <f t="shared" si="121"/>
        <v/>
      </c>
      <c r="F199" s="27"/>
      <c r="G199" s="29"/>
      <c r="H199" s="27"/>
      <c r="I199" s="27"/>
      <c r="J199" s="10"/>
      <c r="K199" s="27"/>
      <c r="L199" s="29" t="str">
        <f t="shared" si="116"/>
        <v/>
      </c>
      <c r="M199" s="29" t="str">
        <f t="shared" si="117"/>
        <v/>
      </c>
      <c r="N199" s="29" t="str">
        <f t="shared" si="118"/>
        <v/>
      </c>
      <c r="O199" s="29" t="str">
        <f t="shared" si="119"/>
        <v/>
      </c>
      <c r="P199" s="33" t="str">
        <f t="shared" si="120"/>
        <v/>
      </c>
      <c r="Q199" s="27"/>
    </row>
    <row r="200" spans="1:17" x14ac:dyDescent="0.45">
      <c r="A200" s="27"/>
      <c r="B200" s="27"/>
      <c r="C200" s="27"/>
      <c r="D200" s="27"/>
      <c r="E200" s="29" t="str">
        <f t="shared" si="121"/>
        <v/>
      </c>
      <c r="F200" s="27"/>
      <c r="G200" s="29"/>
      <c r="H200" s="27"/>
      <c r="I200" s="27"/>
      <c r="J200" s="10"/>
      <c r="K200" s="27"/>
      <c r="L200" s="29" t="str">
        <f t="shared" si="116"/>
        <v/>
      </c>
      <c r="M200" s="29" t="str">
        <f t="shared" si="117"/>
        <v/>
      </c>
      <c r="N200" s="29" t="str">
        <f t="shared" si="118"/>
        <v/>
      </c>
      <c r="O200" s="29" t="str">
        <f t="shared" si="119"/>
        <v/>
      </c>
      <c r="P200" s="33" t="str">
        <f t="shared" si="120"/>
        <v/>
      </c>
      <c r="Q200" s="27"/>
    </row>
    <row r="201" spans="1:17" x14ac:dyDescent="0.45">
      <c r="E201" s="29" t="str">
        <f t="shared" ref="E201:E259" si="122">IF(G201="Y",AG201,"")</f>
        <v/>
      </c>
    </row>
    <row r="202" spans="1:17" x14ac:dyDescent="0.45">
      <c r="E202" s="29" t="str">
        <f t="shared" si="122"/>
        <v/>
      </c>
    </row>
    <row r="203" spans="1:17" x14ac:dyDescent="0.45">
      <c r="E203" s="29" t="str">
        <f t="shared" si="122"/>
        <v/>
      </c>
    </row>
    <row r="204" spans="1:17" x14ac:dyDescent="0.45">
      <c r="E204" s="29" t="str">
        <f t="shared" si="122"/>
        <v/>
      </c>
    </row>
    <row r="205" spans="1:17" x14ac:dyDescent="0.45">
      <c r="E205" s="29" t="str">
        <f t="shared" si="122"/>
        <v/>
      </c>
    </row>
    <row r="206" spans="1:17" x14ac:dyDescent="0.45">
      <c r="E206" s="29" t="str">
        <f t="shared" si="122"/>
        <v/>
      </c>
    </row>
    <row r="207" spans="1:17" x14ac:dyDescent="0.45">
      <c r="E207" s="29" t="str">
        <f t="shared" si="122"/>
        <v/>
      </c>
    </row>
    <row r="208" spans="1:17" x14ac:dyDescent="0.45">
      <c r="E208" s="29" t="str">
        <f t="shared" si="122"/>
        <v/>
      </c>
    </row>
    <row r="209" spans="5:5" x14ac:dyDescent="0.45">
      <c r="E209" s="29" t="str">
        <f t="shared" si="122"/>
        <v/>
      </c>
    </row>
    <row r="210" spans="5:5" x14ac:dyDescent="0.45">
      <c r="E210" s="29" t="str">
        <f t="shared" si="122"/>
        <v/>
      </c>
    </row>
    <row r="211" spans="5:5" x14ac:dyDescent="0.45">
      <c r="E211" s="29" t="str">
        <f t="shared" si="122"/>
        <v/>
      </c>
    </row>
    <row r="212" spans="5:5" x14ac:dyDescent="0.45">
      <c r="E212" s="29" t="str">
        <f t="shared" si="122"/>
        <v/>
      </c>
    </row>
    <row r="213" spans="5:5" x14ac:dyDescent="0.45">
      <c r="E213" s="29" t="str">
        <f t="shared" si="122"/>
        <v/>
      </c>
    </row>
    <row r="214" spans="5:5" x14ac:dyDescent="0.45">
      <c r="E214" s="29" t="str">
        <f t="shared" si="122"/>
        <v/>
      </c>
    </row>
    <row r="215" spans="5:5" x14ac:dyDescent="0.45">
      <c r="E215" s="29" t="str">
        <f t="shared" si="122"/>
        <v/>
      </c>
    </row>
    <row r="216" spans="5:5" x14ac:dyDescent="0.45">
      <c r="E216" s="29" t="str">
        <f t="shared" si="122"/>
        <v/>
      </c>
    </row>
    <row r="217" spans="5:5" x14ac:dyDescent="0.45">
      <c r="E217" s="29" t="str">
        <f t="shared" si="122"/>
        <v/>
      </c>
    </row>
    <row r="218" spans="5:5" x14ac:dyDescent="0.45">
      <c r="E218" s="29" t="str">
        <f t="shared" si="122"/>
        <v/>
      </c>
    </row>
    <row r="219" spans="5:5" x14ac:dyDescent="0.45">
      <c r="E219" s="29" t="str">
        <f t="shared" si="122"/>
        <v/>
      </c>
    </row>
    <row r="220" spans="5:5" x14ac:dyDescent="0.45">
      <c r="E220" s="29" t="str">
        <f t="shared" si="122"/>
        <v/>
      </c>
    </row>
    <row r="221" spans="5:5" x14ac:dyDescent="0.45">
      <c r="E221" s="29" t="str">
        <f t="shared" si="122"/>
        <v/>
      </c>
    </row>
    <row r="222" spans="5:5" x14ac:dyDescent="0.45">
      <c r="E222" s="29" t="str">
        <f t="shared" si="122"/>
        <v/>
      </c>
    </row>
    <row r="223" spans="5:5" x14ac:dyDescent="0.45">
      <c r="E223" s="29" t="str">
        <f t="shared" si="122"/>
        <v/>
      </c>
    </row>
    <row r="224" spans="5:5" x14ac:dyDescent="0.45">
      <c r="E224" s="29" t="str">
        <f t="shared" si="122"/>
        <v/>
      </c>
    </row>
    <row r="225" spans="5:5" x14ac:dyDescent="0.45">
      <c r="E225" s="29" t="str">
        <f t="shared" si="122"/>
        <v/>
      </c>
    </row>
    <row r="226" spans="5:5" x14ac:dyDescent="0.45">
      <c r="E226" s="29" t="str">
        <f t="shared" si="122"/>
        <v/>
      </c>
    </row>
    <row r="227" spans="5:5" x14ac:dyDescent="0.45">
      <c r="E227" s="29" t="str">
        <f t="shared" si="122"/>
        <v/>
      </c>
    </row>
    <row r="228" spans="5:5" x14ac:dyDescent="0.45">
      <c r="E228" s="29" t="str">
        <f t="shared" si="122"/>
        <v/>
      </c>
    </row>
    <row r="229" spans="5:5" x14ac:dyDescent="0.45">
      <c r="E229" s="29" t="str">
        <f t="shared" si="122"/>
        <v/>
      </c>
    </row>
    <row r="230" spans="5:5" x14ac:dyDescent="0.45">
      <c r="E230" s="29" t="str">
        <f t="shared" si="122"/>
        <v/>
      </c>
    </row>
    <row r="231" spans="5:5" x14ac:dyDescent="0.45">
      <c r="E231" s="29" t="str">
        <f t="shared" si="122"/>
        <v/>
      </c>
    </row>
    <row r="232" spans="5:5" x14ac:dyDescent="0.45">
      <c r="E232" s="29" t="str">
        <f t="shared" si="122"/>
        <v/>
      </c>
    </row>
    <row r="233" spans="5:5" x14ac:dyDescent="0.45">
      <c r="E233" s="29" t="str">
        <f t="shared" si="122"/>
        <v/>
      </c>
    </row>
    <row r="234" spans="5:5" x14ac:dyDescent="0.45">
      <c r="E234" s="29" t="str">
        <f t="shared" si="122"/>
        <v/>
      </c>
    </row>
    <row r="235" spans="5:5" x14ac:dyDescent="0.45">
      <c r="E235" s="29" t="str">
        <f t="shared" si="122"/>
        <v/>
      </c>
    </row>
    <row r="236" spans="5:5" x14ac:dyDescent="0.45">
      <c r="E236" s="29" t="str">
        <f t="shared" si="122"/>
        <v/>
      </c>
    </row>
    <row r="237" spans="5:5" x14ac:dyDescent="0.45">
      <c r="E237" s="29" t="str">
        <f t="shared" si="122"/>
        <v/>
      </c>
    </row>
    <row r="238" spans="5:5" x14ac:dyDescent="0.45">
      <c r="E238" s="29" t="str">
        <f t="shared" si="122"/>
        <v/>
      </c>
    </row>
    <row r="239" spans="5:5" x14ac:dyDescent="0.45">
      <c r="E239" s="29" t="str">
        <f t="shared" si="122"/>
        <v/>
      </c>
    </row>
    <row r="240" spans="5:5" x14ac:dyDescent="0.45">
      <c r="E240" s="29" t="str">
        <f t="shared" si="122"/>
        <v/>
      </c>
    </row>
    <row r="241" spans="5:5" x14ac:dyDescent="0.45">
      <c r="E241" s="29" t="str">
        <f t="shared" si="122"/>
        <v/>
      </c>
    </row>
    <row r="242" spans="5:5" x14ac:dyDescent="0.45">
      <c r="E242" s="29" t="str">
        <f t="shared" si="122"/>
        <v/>
      </c>
    </row>
    <row r="243" spans="5:5" x14ac:dyDescent="0.45">
      <c r="E243" s="29" t="str">
        <f t="shared" si="122"/>
        <v/>
      </c>
    </row>
    <row r="244" spans="5:5" x14ac:dyDescent="0.45">
      <c r="E244" s="29" t="str">
        <f t="shared" si="122"/>
        <v/>
      </c>
    </row>
    <row r="245" spans="5:5" x14ac:dyDescent="0.45">
      <c r="E245" s="29" t="str">
        <f t="shared" si="122"/>
        <v/>
      </c>
    </row>
    <row r="246" spans="5:5" x14ac:dyDescent="0.45">
      <c r="E246" s="29" t="str">
        <f t="shared" si="122"/>
        <v/>
      </c>
    </row>
    <row r="247" spans="5:5" x14ac:dyDescent="0.45">
      <c r="E247" s="29" t="str">
        <f t="shared" si="122"/>
        <v/>
      </c>
    </row>
    <row r="248" spans="5:5" x14ac:dyDescent="0.45">
      <c r="E248" s="29" t="str">
        <f t="shared" si="122"/>
        <v/>
      </c>
    </row>
    <row r="249" spans="5:5" x14ac:dyDescent="0.45">
      <c r="E249" s="29" t="str">
        <f t="shared" si="122"/>
        <v/>
      </c>
    </row>
    <row r="250" spans="5:5" x14ac:dyDescent="0.45">
      <c r="E250" s="29" t="str">
        <f t="shared" si="122"/>
        <v/>
      </c>
    </row>
    <row r="251" spans="5:5" x14ac:dyDescent="0.45">
      <c r="E251" s="29" t="str">
        <f t="shared" si="122"/>
        <v/>
      </c>
    </row>
    <row r="252" spans="5:5" x14ac:dyDescent="0.45">
      <c r="E252" s="29" t="str">
        <f t="shared" si="122"/>
        <v/>
      </c>
    </row>
    <row r="253" spans="5:5" x14ac:dyDescent="0.45">
      <c r="E253" s="29" t="str">
        <f t="shared" si="122"/>
        <v/>
      </c>
    </row>
    <row r="254" spans="5:5" x14ac:dyDescent="0.45">
      <c r="E254" s="29" t="str">
        <f t="shared" si="122"/>
        <v/>
      </c>
    </row>
    <row r="255" spans="5:5" x14ac:dyDescent="0.45">
      <c r="E255" s="29" t="str">
        <f t="shared" si="122"/>
        <v/>
      </c>
    </row>
    <row r="256" spans="5:5" x14ac:dyDescent="0.45">
      <c r="E256" s="29" t="str">
        <f t="shared" si="122"/>
        <v/>
      </c>
    </row>
    <row r="257" spans="5:5" x14ac:dyDescent="0.45">
      <c r="E257" s="29" t="str">
        <f t="shared" si="122"/>
        <v/>
      </c>
    </row>
    <row r="258" spans="5:5" x14ac:dyDescent="0.45">
      <c r="E258" s="29" t="str">
        <f t="shared" si="122"/>
        <v/>
      </c>
    </row>
    <row r="259" spans="5:5" x14ac:dyDescent="0.45">
      <c r="E259" s="29" t="str">
        <f t="shared" si="122"/>
        <v/>
      </c>
    </row>
    <row r="260" spans="5:5" x14ac:dyDescent="0.45">
      <c r="E260" s="29" t="str">
        <f t="shared" ref="E260:E323" si="123">IF(G260="Y",AG260,"")</f>
        <v/>
      </c>
    </row>
    <row r="261" spans="5:5" x14ac:dyDescent="0.45">
      <c r="E261" s="29" t="str">
        <f t="shared" si="123"/>
        <v/>
      </c>
    </row>
    <row r="262" spans="5:5" x14ac:dyDescent="0.45">
      <c r="E262" s="29" t="str">
        <f t="shared" si="123"/>
        <v/>
      </c>
    </row>
    <row r="263" spans="5:5" x14ac:dyDescent="0.45">
      <c r="E263" s="29" t="str">
        <f t="shared" si="123"/>
        <v/>
      </c>
    </row>
    <row r="264" spans="5:5" x14ac:dyDescent="0.45">
      <c r="E264" s="29" t="str">
        <f t="shared" si="123"/>
        <v/>
      </c>
    </row>
    <row r="265" spans="5:5" x14ac:dyDescent="0.45">
      <c r="E265" s="29" t="str">
        <f t="shared" si="123"/>
        <v/>
      </c>
    </row>
    <row r="266" spans="5:5" x14ac:dyDescent="0.45">
      <c r="E266" s="29" t="str">
        <f t="shared" si="123"/>
        <v/>
      </c>
    </row>
    <row r="267" spans="5:5" x14ac:dyDescent="0.45">
      <c r="E267" s="29" t="str">
        <f t="shared" si="123"/>
        <v/>
      </c>
    </row>
    <row r="268" spans="5:5" x14ac:dyDescent="0.45">
      <c r="E268" s="29" t="str">
        <f t="shared" si="123"/>
        <v/>
      </c>
    </row>
    <row r="269" spans="5:5" x14ac:dyDescent="0.45">
      <c r="E269" s="29" t="str">
        <f t="shared" si="123"/>
        <v/>
      </c>
    </row>
    <row r="270" spans="5:5" x14ac:dyDescent="0.45">
      <c r="E270" s="29" t="str">
        <f t="shared" si="123"/>
        <v/>
      </c>
    </row>
    <row r="271" spans="5:5" x14ac:dyDescent="0.45">
      <c r="E271" s="29" t="str">
        <f t="shared" si="123"/>
        <v/>
      </c>
    </row>
    <row r="272" spans="5:5" x14ac:dyDescent="0.45">
      <c r="E272" s="29" t="str">
        <f t="shared" si="123"/>
        <v/>
      </c>
    </row>
    <row r="273" spans="5:5" x14ac:dyDescent="0.45">
      <c r="E273" s="29" t="str">
        <f t="shared" si="123"/>
        <v/>
      </c>
    </row>
    <row r="274" spans="5:5" x14ac:dyDescent="0.45">
      <c r="E274" s="29" t="str">
        <f t="shared" si="123"/>
        <v/>
      </c>
    </row>
    <row r="275" spans="5:5" x14ac:dyDescent="0.45">
      <c r="E275" s="29" t="str">
        <f t="shared" si="123"/>
        <v/>
      </c>
    </row>
    <row r="276" spans="5:5" x14ac:dyDescent="0.45">
      <c r="E276" s="29" t="str">
        <f t="shared" si="123"/>
        <v/>
      </c>
    </row>
    <row r="277" spans="5:5" x14ac:dyDescent="0.45">
      <c r="E277" s="29" t="str">
        <f t="shared" si="123"/>
        <v/>
      </c>
    </row>
    <row r="278" spans="5:5" x14ac:dyDescent="0.45">
      <c r="E278" s="29" t="str">
        <f t="shared" si="123"/>
        <v/>
      </c>
    </row>
    <row r="279" spans="5:5" x14ac:dyDescent="0.45">
      <c r="E279" s="29" t="str">
        <f t="shared" si="123"/>
        <v/>
      </c>
    </row>
    <row r="280" spans="5:5" x14ac:dyDescent="0.45">
      <c r="E280" s="29" t="str">
        <f t="shared" si="123"/>
        <v/>
      </c>
    </row>
    <row r="281" spans="5:5" x14ac:dyDescent="0.45">
      <c r="E281" s="29" t="str">
        <f t="shared" si="123"/>
        <v/>
      </c>
    </row>
    <row r="282" spans="5:5" x14ac:dyDescent="0.45">
      <c r="E282" s="29" t="str">
        <f t="shared" si="123"/>
        <v/>
      </c>
    </row>
    <row r="283" spans="5:5" x14ac:dyDescent="0.45">
      <c r="E283" s="29" t="str">
        <f t="shared" si="123"/>
        <v/>
      </c>
    </row>
    <row r="284" spans="5:5" x14ac:dyDescent="0.45">
      <c r="E284" s="29" t="str">
        <f t="shared" si="123"/>
        <v/>
      </c>
    </row>
    <row r="285" spans="5:5" x14ac:dyDescent="0.45">
      <c r="E285" s="29" t="str">
        <f t="shared" si="123"/>
        <v/>
      </c>
    </row>
    <row r="286" spans="5:5" x14ac:dyDescent="0.45">
      <c r="E286" s="29" t="str">
        <f t="shared" si="123"/>
        <v/>
      </c>
    </row>
    <row r="287" spans="5:5" x14ac:dyDescent="0.45">
      <c r="E287" s="29" t="str">
        <f t="shared" si="123"/>
        <v/>
      </c>
    </row>
    <row r="288" spans="5:5" x14ac:dyDescent="0.45">
      <c r="E288" s="29" t="str">
        <f t="shared" si="123"/>
        <v/>
      </c>
    </row>
    <row r="289" spans="5:5" x14ac:dyDescent="0.45">
      <c r="E289" s="29" t="str">
        <f t="shared" si="123"/>
        <v/>
      </c>
    </row>
    <row r="290" spans="5:5" x14ac:dyDescent="0.45">
      <c r="E290" s="29" t="str">
        <f t="shared" si="123"/>
        <v/>
      </c>
    </row>
    <row r="291" spans="5:5" x14ac:dyDescent="0.45">
      <c r="E291" s="29" t="str">
        <f t="shared" si="123"/>
        <v/>
      </c>
    </row>
    <row r="292" spans="5:5" x14ac:dyDescent="0.45">
      <c r="E292" s="29" t="str">
        <f t="shared" si="123"/>
        <v/>
      </c>
    </row>
    <row r="293" spans="5:5" x14ac:dyDescent="0.45">
      <c r="E293" s="29" t="str">
        <f t="shared" si="123"/>
        <v/>
      </c>
    </row>
    <row r="294" spans="5:5" x14ac:dyDescent="0.45">
      <c r="E294" s="29" t="str">
        <f t="shared" si="123"/>
        <v/>
      </c>
    </row>
    <row r="295" spans="5:5" x14ac:dyDescent="0.45">
      <c r="E295" s="29" t="str">
        <f t="shared" si="123"/>
        <v/>
      </c>
    </row>
    <row r="296" spans="5:5" x14ac:dyDescent="0.45">
      <c r="E296" s="29" t="str">
        <f t="shared" si="123"/>
        <v/>
      </c>
    </row>
    <row r="297" spans="5:5" x14ac:dyDescent="0.45">
      <c r="E297" s="29" t="str">
        <f t="shared" si="123"/>
        <v/>
      </c>
    </row>
    <row r="298" spans="5:5" x14ac:dyDescent="0.45">
      <c r="E298" s="29" t="str">
        <f t="shared" si="123"/>
        <v/>
      </c>
    </row>
    <row r="299" spans="5:5" x14ac:dyDescent="0.45">
      <c r="E299" s="29" t="str">
        <f t="shared" si="123"/>
        <v/>
      </c>
    </row>
    <row r="300" spans="5:5" x14ac:dyDescent="0.45">
      <c r="E300" s="29" t="str">
        <f t="shared" si="123"/>
        <v/>
      </c>
    </row>
    <row r="301" spans="5:5" x14ac:dyDescent="0.45">
      <c r="E301" s="29" t="str">
        <f t="shared" si="123"/>
        <v/>
      </c>
    </row>
    <row r="302" spans="5:5" x14ac:dyDescent="0.45">
      <c r="E302" s="29" t="str">
        <f t="shared" si="123"/>
        <v/>
      </c>
    </row>
    <row r="303" spans="5:5" x14ac:dyDescent="0.45">
      <c r="E303" s="29" t="str">
        <f t="shared" si="123"/>
        <v/>
      </c>
    </row>
    <row r="304" spans="5:5" x14ac:dyDescent="0.45">
      <c r="E304" s="29" t="str">
        <f t="shared" si="123"/>
        <v/>
      </c>
    </row>
    <row r="305" spans="5:5" x14ac:dyDescent="0.45">
      <c r="E305" s="29" t="str">
        <f t="shared" si="123"/>
        <v/>
      </c>
    </row>
    <row r="306" spans="5:5" x14ac:dyDescent="0.45">
      <c r="E306" s="29" t="str">
        <f t="shared" si="123"/>
        <v/>
      </c>
    </row>
    <row r="307" spans="5:5" x14ac:dyDescent="0.45">
      <c r="E307" s="29" t="str">
        <f t="shared" si="123"/>
        <v/>
      </c>
    </row>
    <row r="308" spans="5:5" x14ac:dyDescent="0.45">
      <c r="E308" s="29" t="str">
        <f t="shared" si="123"/>
        <v/>
      </c>
    </row>
    <row r="309" spans="5:5" x14ac:dyDescent="0.45">
      <c r="E309" s="29" t="str">
        <f t="shared" si="123"/>
        <v/>
      </c>
    </row>
    <row r="310" spans="5:5" x14ac:dyDescent="0.45">
      <c r="E310" s="29" t="str">
        <f t="shared" si="123"/>
        <v/>
      </c>
    </row>
    <row r="311" spans="5:5" x14ac:dyDescent="0.45">
      <c r="E311" s="29" t="str">
        <f t="shared" si="123"/>
        <v/>
      </c>
    </row>
    <row r="312" spans="5:5" x14ac:dyDescent="0.45">
      <c r="E312" s="29" t="str">
        <f t="shared" si="123"/>
        <v/>
      </c>
    </row>
    <row r="313" spans="5:5" x14ac:dyDescent="0.45">
      <c r="E313" s="29" t="str">
        <f t="shared" si="123"/>
        <v/>
      </c>
    </row>
    <row r="314" spans="5:5" x14ac:dyDescent="0.45">
      <c r="E314" s="29" t="str">
        <f t="shared" si="123"/>
        <v/>
      </c>
    </row>
    <row r="315" spans="5:5" x14ac:dyDescent="0.45">
      <c r="E315" s="29" t="str">
        <f t="shared" si="123"/>
        <v/>
      </c>
    </row>
    <row r="316" spans="5:5" x14ac:dyDescent="0.45">
      <c r="E316" s="29" t="str">
        <f t="shared" si="123"/>
        <v/>
      </c>
    </row>
    <row r="317" spans="5:5" x14ac:dyDescent="0.45">
      <c r="E317" s="29" t="str">
        <f t="shared" si="123"/>
        <v/>
      </c>
    </row>
    <row r="318" spans="5:5" x14ac:dyDescent="0.45">
      <c r="E318" s="29" t="str">
        <f t="shared" si="123"/>
        <v/>
      </c>
    </row>
    <row r="319" spans="5:5" x14ac:dyDescent="0.45">
      <c r="E319" s="29" t="str">
        <f t="shared" si="123"/>
        <v/>
      </c>
    </row>
    <row r="320" spans="5:5" x14ac:dyDescent="0.45">
      <c r="E320" s="29" t="str">
        <f t="shared" si="123"/>
        <v/>
      </c>
    </row>
    <row r="321" spans="5:5" x14ac:dyDescent="0.45">
      <c r="E321" s="29" t="str">
        <f t="shared" si="123"/>
        <v/>
      </c>
    </row>
    <row r="322" spans="5:5" x14ac:dyDescent="0.45">
      <c r="E322" s="29" t="str">
        <f t="shared" si="123"/>
        <v/>
      </c>
    </row>
    <row r="323" spans="5:5" x14ac:dyDescent="0.45">
      <c r="E323" s="29" t="str">
        <f t="shared" si="123"/>
        <v/>
      </c>
    </row>
    <row r="324" spans="5:5" x14ac:dyDescent="0.45">
      <c r="E324" s="29" t="str">
        <f t="shared" ref="E324:E387" si="124">IF(G324="Y",AG324,"")</f>
        <v/>
      </c>
    </row>
    <row r="325" spans="5:5" x14ac:dyDescent="0.45">
      <c r="E325" s="29" t="str">
        <f t="shared" si="124"/>
        <v/>
      </c>
    </row>
    <row r="326" spans="5:5" x14ac:dyDescent="0.45">
      <c r="E326" s="29" t="str">
        <f t="shared" si="124"/>
        <v/>
      </c>
    </row>
    <row r="327" spans="5:5" x14ac:dyDescent="0.45">
      <c r="E327" s="29" t="str">
        <f t="shared" si="124"/>
        <v/>
      </c>
    </row>
    <row r="328" spans="5:5" x14ac:dyDescent="0.45">
      <c r="E328" s="29" t="str">
        <f t="shared" si="124"/>
        <v/>
      </c>
    </row>
    <row r="329" spans="5:5" x14ac:dyDescent="0.45">
      <c r="E329" s="29" t="str">
        <f t="shared" si="124"/>
        <v/>
      </c>
    </row>
    <row r="330" spans="5:5" x14ac:dyDescent="0.45">
      <c r="E330" s="29" t="str">
        <f t="shared" si="124"/>
        <v/>
      </c>
    </row>
    <row r="331" spans="5:5" x14ac:dyDescent="0.45">
      <c r="E331" s="29" t="str">
        <f t="shared" si="124"/>
        <v/>
      </c>
    </row>
    <row r="332" spans="5:5" x14ac:dyDescent="0.45">
      <c r="E332" s="29" t="str">
        <f t="shared" si="124"/>
        <v/>
      </c>
    </row>
    <row r="333" spans="5:5" x14ac:dyDescent="0.45">
      <c r="E333" s="29" t="str">
        <f t="shared" si="124"/>
        <v/>
      </c>
    </row>
    <row r="334" spans="5:5" x14ac:dyDescent="0.45">
      <c r="E334" s="29" t="str">
        <f t="shared" si="124"/>
        <v/>
      </c>
    </row>
    <row r="335" spans="5:5" x14ac:dyDescent="0.45">
      <c r="E335" s="29" t="str">
        <f t="shared" si="124"/>
        <v/>
      </c>
    </row>
    <row r="336" spans="5:5" x14ac:dyDescent="0.45">
      <c r="E336" s="29" t="str">
        <f t="shared" si="124"/>
        <v/>
      </c>
    </row>
    <row r="337" spans="5:5" x14ac:dyDescent="0.45">
      <c r="E337" s="29" t="str">
        <f t="shared" si="124"/>
        <v/>
      </c>
    </row>
    <row r="338" spans="5:5" x14ac:dyDescent="0.45">
      <c r="E338" s="29" t="str">
        <f t="shared" si="124"/>
        <v/>
      </c>
    </row>
    <row r="339" spans="5:5" x14ac:dyDescent="0.45">
      <c r="E339" s="29" t="str">
        <f t="shared" si="124"/>
        <v/>
      </c>
    </row>
    <row r="340" spans="5:5" x14ac:dyDescent="0.45">
      <c r="E340" s="29" t="str">
        <f t="shared" si="124"/>
        <v/>
      </c>
    </row>
    <row r="341" spans="5:5" x14ac:dyDescent="0.45">
      <c r="E341" s="29" t="str">
        <f t="shared" si="124"/>
        <v/>
      </c>
    </row>
    <row r="342" spans="5:5" x14ac:dyDescent="0.45">
      <c r="E342" s="29" t="str">
        <f t="shared" si="124"/>
        <v/>
      </c>
    </row>
    <row r="343" spans="5:5" x14ac:dyDescent="0.45">
      <c r="E343" s="29" t="str">
        <f t="shared" si="124"/>
        <v/>
      </c>
    </row>
    <row r="344" spans="5:5" x14ac:dyDescent="0.45">
      <c r="E344" s="29" t="str">
        <f t="shared" si="124"/>
        <v/>
      </c>
    </row>
    <row r="345" spans="5:5" x14ac:dyDescent="0.45">
      <c r="E345" s="29" t="str">
        <f t="shared" si="124"/>
        <v/>
      </c>
    </row>
    <row r="346" spans="5:5" x14ac:dyDescent="0.45">
      <c r="E346" s="29" t="str">
        <f t="shared" si="124"/>
        <v/>
      </c>
    </row>
    <row r="347" spans="5:5" x14ac:dyDescent="0.45">
      <c r="E347" s="29" t="str">
        <f t="shared" si="124"/>
        <v/>
      </c>
    </row>
    <row r="348" spans="5:5" x14ac:dyDescent="0.45">
      <c r="E348" s="29" t="str">
        <f t="shared" si="124"/>
        <v/>
      </c>
    </row>
    <row r="349" spans="5:5" x14ac:dyDescent="0.45">
      <c r="E349" s="29" t="str">
        <f t="shared" si="124"/>
        <v/>
      </c>
    </row>
    <row r="350" spans="5:5" x14ac:dyDescent="0.45">
      <c r="E350" s="29" t="str">
        <f t="shared" si="124"/>
        <v/>
      </c>
    </row>
    <row r="351" spans="5:5" x14ac:dyDescent="0.45">
      <c r="E351" s="29" t="str">
        <f t="shared" si="124"/>
        <v/>
      </c>
    </row>
    <row r="352" spans="5:5" x14ac:dyDescent="0.45">
      <c r="E352" s="29" t="str">
        <f t="shared" si="124"/>
        <v/>
      </c>
    </row>
    <row r="353" spans="5:5" x14ac:dyDescent="0.45">
      <c r="E353" s="29" t="str">
        <f t="shared" si="124"/>
        <v/>
      </c>
    </row>
    <row r="354" spans="5:5" x14ac:dyDescent="0.45">
      <c r="E354" s="29" t="str">
        <f t="shared" si="124"/>
        <v/>
      </c>
    </row>
    <row r="355" spans="5:5" x14ac:dyDescent="0.45">
      <c r="E355" s="29" t="str">
        <f t="shared" si="124"/>
        <v/>
      </c>
    </row>
    <row r="356" spans="5:5" x14ac:dyDescent="0.45">
      <c r="E356" s="29" t="str">
        <f t="shared" si="124"/>
        <v/>
      </c>
    </row>
    <row r="357" spans="5:5" x14ac:dyDescent="0.45">
      <c r="E357" s="29" t="str">
        <f t="shared" si="124"/>
        <v/>
      </c>
    </row>
    <row r="358" spans="5:5" x14ac:dyDescent="0.45">
      <c r="E358" s="29" t="str">
        <f t="shared" si="124"/>
        <v/>
      </c>
    </row>
    <row r="359" spans="5:5" x14ac:dyDescent="0.45">
      <c r="E359" s="29" t="str">
        <f t="shared" si="124"/>
        <v/>
      </c>
    </row>
    <row r="360" spans="5:5" x14ac:dyDescent="0.45">
      <c r="E360" s="29" t="str">
        <f t="shared" si="124"/>
        <v/>
      </c>
    </row>
    <row r="361" spans="5:5" x14ac:dyDescent="0.45">
      <c r="E361" s="29" t="str">
        <f t="shared" si="124"/>
        <v/>
      </c>
    </row>
    <row r="362" spans="5:5" x14ac:dyDescent="0.45">
      <c r="E362" s="29" t="str">
        <f t="shared" si="124"/>
        <v/>
      </c>
    </row>
    <row r="363" spans="5:5" x14ac:dyDescent="0.45">
      <c r="E363" s="29" t="str">
        <f t="shared" si="124"/>
        <v/>
      </c>
    </row>
    <row r="364" spans="5:5" x14ac:dyDescent="0.45">
      <c r="E364" s="29" t="str">
        <f t="shared" si="124"/>
        <v/>
      </c>
    </row>
    <row r="365" spans="5:5" x14ac:dyDescent="0.45">
      <c r="E365" s="29" t="str">
        <f t="shared" si="124"/>
        <v/>
      </c>
    </row>
    <row r="366" spans="5:5" x14ac:dyDescent="0.45">
      <c r="E366" s="29" t="str">
        <f t="shared" si="124"/>
        <v/>
      </c>
    </row>
    <row r="367" spans="5:5" x14ac:dyDescent="0.45">
      <c r="E367" s="29" t="str">
        <f t="shared" si="124"/>
        <v/>
      </c>
    </row>
    <row r="368" spans="5:5" x14ac:dyDescent="0.45">
      <c r="E368" s="29" t="str">
        <f t="shared" si="124"/>
        <v/>
      </c>
    </row>
    <row r="369" spans="5:5" x14ac:dyDescent="0.45">
      <c r="E369" s="29" t="str">
        <f t="shared" si="124"/>
        <v/>
      </c>
    </row>
    <row r="370" spans="5:5" x14ac:dyDescent="0.45">
      <c r="E370" s="29" t="str">
        <f t="shared" si="124"/>
        <v/>
      </c>
    </row>
    <row r="371" spans="5:5" x14ac:dyDescent="0.45">
      <c r="E371" s="29" t="str">
        <f t="shared" si="124"/>
        <v/>
      </c>
    </row>
    <row r="372" spans="5:5" x14ac:dyDescent="0.45">
      <c r="E372" s="29" t="str">
        <f t="shared" si="124"/>
        <v/>
      </c>
    </row>
    <row r="373" spans="5:5" x14ac:dyDescent="0.45">
      <c r="E373" s="29" t="str">
        <f t="shared" si="124"/>
        <v/>
      </c>
    </row>
    <row r="374" spans="5:5" x14ac:dyDescent="0.45">
      <c r="E374" s="29" t="str">
        <f t="shared" si="124"/>
        <v/>
      </c>
    </row>
    <row r="375" spans="5:5" x14ac:dyDescent="0.45">
      <c r="E375" s="29" t="str">
        <f t="shared" si="124"/>
        <v/>
      </c>
    </row>
    <row r="376" spans="5:5" x14ac:dyDescent="0.45">
      <c r="E376" s="29" t="str">
        <f t="shared" si="124"/>
        <v/>
      </c>
    </row>
    <row r="377" spans="5:5" x14ac:dyDescent="0.45">
      <c r="E377" s="29" t="str">
        <f t="shared" si="124"/>
        <v/>
      </c>
    </row>
    <row r="378" spans="5:5" x14ac:dyDescent="0.45">
      <c r="E378" s="29" t="str">
        <f t="shared" si="124"/>
        <v/>
      </c>
    </row>
    <row r="379" spans="5:5" x14ac:dyDescent="0.45">
      <c r="E379" s="29" t="str">
        <f t="shared" si="124"/>
        <v/>
      </c>
    </row>
    <row r="380" spans="5:5" x14ac:dyDescent="0.45">
      <c r="E380" s="29" t="str">
        <f t="shared" si="124"/>
        <v/>
      </c>
    </row>
    <row r="381" spans="5:5" x14ac:dyDescent="0.45">
      <c r="E381" s="29" t="str">
        <f t="shared" si="124"/>
        <v/>
      </c>
    </row>
    <row r="382" spans="5:5" x14ac:dyDescent="0.45">
      <c r="E382" s="29" t="str">
        <f t="shared" si="124"/>
        <v/>
      </c>
    </row>
    <row r="383" spans="5:5" x14ac:dyDescent="0.45">
      <c r="E383" s="29" t="str">
        <f t="shared" si="124"/>
        <v/>
      </c>
    </row>
    <row r="384" spans="5:5" x14ac:dyDescent="0.45">
      <c r="E384" s="29" t="str">
        <f t="shared" si="124"/>
        <v/>
      </c>
    </row>
    <row r="385" spans="5:5" x14ac:dyDescent="0.45">
      <c r="E385" s="29" t="str">
        <f t="shared" si="124"/>
        <v/>
      </c>
    </row>
    <row r="386" spans="5:5" x14ac:dyDescent="0.45">
      <c r="E386" s="29" t="str">
        <f t="shared" si="124"/>
        <v/>
      </c>
    </row>
    <row r="387" spans="5:5" x14ac:dyDescent="0.45">
      <c r="E387" s="29" t="str">
        <f t="shared" si="124"/>
        <v/>
      </c>
    </row>
    <row r="388" spans="5:5" x14ac:dyDescent="0.45">
      <c r="E388" s="29" t="str">
        <f t="shared" ref="E388:E451" si="125">IF(G388="Y",AG388,"")</f>
        <v/>
      </c>
    </row>
    <row r="389" spans="5:5" x14ac:dyDescent="0.45">
      <c r="E389" s="29" t="str">
        <f t="shared" si="125"/>
        <v/>
      </c>
    </row>
    <row r="390" spans="5:5" x14ac:dyDescent="0.45">
      <c r="E390" s="29" t="str">
        <f t="shared" si="125"/>
        <v/>
      </c>
    </row>
    <row r="391" spans="5:5" x14ac:dyDescent="0.45">
      <c r="E391" s="29" t="str">
        <f t="shared" si="125"/>
        <v/>
      </c>
    </row>
    <row r="392" spans="5:5" x14ac:dyDescent="0.45">
      <c r="E392" s="29" t="str">
        <f t="shared" si="125"/>
        <v/>
      </c>
    </row>
    <row r="393" spans="5:5" x14ac:dyDescent="0.45">
      <c r="E393" s="29" t="str">
        <f t="shared" si="125"/>
        <v/>
      </c>
    </row>
    <row r="394" spans="5:5" x14ac:dyDescent="0.45">
      <c r="E394" s="29" t="str">
        <f t="shared" si="125"/>
        <v/>
      </c>
    </row>
    <row r="395" spans="5:5" x14ac:dyDescent="0.45">
      <c r="E395" s="29" t="str">
        <f t="shared" si="125"/>
        <v/>
      </c>
    </row>
    <row r="396" spans="5:5" x14ac:dyDescent="0.45">
      <c r="E396" s="29" t="str">
        <f t="shared" si="125"/>
        <v/>
      </c>
    </row>
    <row r="397" spans="5:5" x14ac:dyDescent="0.45">
      <c r="E397" s="29" t="str">
        <f t="shared" si="125"/>
        <v/>
      </c>
    </row>
    <row r="398" spans="5:5" x14ac:dyDescent="0.45">
      <c r="E398" s="29" t="str">
        <f t="shared" si="125"/>
        <v/>
      </c>
    </row>
    <row r="399" spans="5:5" x14ac:dyDescent="0.45">
      <c r="E399" s="29" t="str">
        <f t="shared" si="125"/>
        <v/>
      </c>
    </row>
    <row r="400" spans="5:5" x14ac:dyDescent="0.45">
      <c r="E400" s="29" t="str">
        <f t="shared" si="125"/>
        <v/>
      </c>
    </row>
    <row r="401" spans="5:5" x14ac:dyDescent="0.45">
      <c r="E401" s="29" t="str">
        <f t="shared" si="125"/>
        <v/>
      </c>
    </row>
    <row r="402" spans="5:5" x14ac:dyDescent="0.45">
      <c r="E402" s="29" t="str">
        <f t="shared" si="125"/>
        <v/>
      </c>
    </row>
    <row r="403" spans="5:5" x14ac:dyDescent="0.45">
      <c r="E403" s="29" t="str">
        <f t="shared" si="125"/>
        <v/>
      </c>
    </row>
    <row r="404" spans="5:5" x14ac:dyDescent="0.45">
      <c r="E404" s="29" t="str">
        <f t="shared" si="125"/>
        <v/>
      </c>
    </row>
    <row r="405" spans="5:5" x14ac:dyDescent="0.45">
      <c r="E405" s="29" t="str">
        <f t="shared" si="125"/>
        <v/>
      </c>
    </row>
    <row r="406" spans="5:5" x14ac:dyDescent="0.45">
      <c r="E406" s="29" t="str">
        <f t="shared" si="125"/>
        <v/>
      </c>
    </row>
    <row r="407" spans="5:5" x14ac:dyDescent="0.45">
      <c r="E407" s="29" t="str">
        <f t="shared" si="125"/>
        <v/>
      </c>
    </row>
    <row r="408" spans="5:5" x14ac:dyDescent="0.45">
      <c r="E408" s="29" t="str">
        <f t="shared" si="125"/>
        <v/>
      </c>
    </row>
    <row r="409" spans="5:5" x14ac:dyDescent="0.45">
      <c r="E409" s="29" t="str">
        <f t="shared" si="125"/>
        <v/>
      </c>
    </row>
    <row r="410" spans="5:5" x14ac:dyDescent="0.45">
      <c r="E410" s="29" t="str">
        <f t="shared" si="125"/>
        <v/>
      </c>
    </row>
    <row r="411" spans="5:5" x14ac:dyDescent="0.45">
      <c r="E411" s="29" t="str">
        <f t="shared" si="125"/>
        <v/>
      </c>
    </row>
    <row r="412" spans="5:5" x14ac:dyDescent="0.45">
      <c r="E412" s="29" t="str">
        <f t="shared" si="125"/>
        <v/>
      </c>
    </row>
    <row r="413" spans="5:5" x14ac:dyDescent="0.45">
      <c r="E413" s="29" t="str">
        <f t="shared" si="125"/>
        <v/>
      </c>
    </row>
    <row r="414" spans="5:5" x14ac:dyDescent="0.45">
      <c r="E414" s="29" t="str">
        <f t="shared" si="125"/>
        <v/>
      </c>
    </row>
    <row r="415" spans="5:5" x14ac:dyDescent="0.45">
      <c r="E415" s="29" t="str">
        <f t="shared" si="125"/>
        <v/>
      </c>
    </row>
    <row r="416" spans="5:5" x14ac:dyDescent="0.45">
      <c r="E416" s="29" t="str">
        <f t="shared" si="125"/>
        <v/>
      </c>
    </row>
    <row r="417" spans="5:5" x14ac:dyDescent="0.45">
      <c r="E417" s="29" t="str">
        <f t="shared" si="125"/>
        <v/>
      </c>
    </row>
    <row r="418" spans="5:5" x14ac:dyDescent="0.45">
      <c r="E418" s="29" t="str">
        <f t="shared" si="125"/>
        <v/>
      </c>
    </row>
    <row r="419" spans="5:5" x14ac:dyDescent="0.45">
      <c r="E419" s="29" t="str">
        <f t="shared" si="125"/>
        <v/>
      </c>
    </row>
    <row r="420" spans="5:5" x14ac:dyDescent="0.45">
      <c r="E420" s="29" t="str">
        <f t="shared" si="125"/>
        <v/>
      </c>
    </row>
    <row r="421" spans="5:5" x14ac:dyDescent="0.45">
      <c r="E421" s="29" t="str">
        <f t="shared" si="125"/>
        <v/>
      </c>
    </row>
    <row r="422" spans="5:5" x14ac:dyDescent="0.45">
      <c r="E422" s="29" t="str">
        <f t="shared" si="125"/>
        <v/>
      </c>
    </row>
    <row r="423" spans="5:5" x14ac:dyDescent="0.45">
      <c r="E423" s="29" t="str">
        <f t="shared" si="125"/>
        <v/>
      </c>
    </row>
    <row r="424" spans="5:5" x14ac:dyDescent="0.45">
      <c r="E424" s="29" t="str">
        <f t="shared" si="125"/>
        <v/>
      </c>
    </row>
    <row r="425" spans="5:5" x14ac:dyDescent="0.45">
      <c r="E425" s="29" t="str">
        <f t="shared" si="125"/>
        <v/>
      </c>
    </row>
    <row r="426" spans="5:5" x14ac:dyDescent="0.45">
      <c r="E426" s="29" t="str">
        <f t="shared" si="125"/>
        <v/>
      </c>
    </row>
    <row r="427" spans="5:5" x14ac:dyDescent="0.45">
      <c r="E427" s="29" t="str">
        <f t="shared" si="125"/>
        <v/>
      </c>
    </row>
    <row r="428" spans="5:5" x14ac:dyDescent="0.45">
      <c r="E428" s="29" t="str">
        <f t="shared" si="125"/>
        <v/>
      </c>
    </row>
    <row r="429" spans="5:5" x14ac:dyDescent="0.45">
      <c r="E429" s="29" t="str">
        <f t="shared" si="125"/>
        <v/>
      </c>
    </row>
    <row r="430" spans="5:5" x14ac:dyDescent="0.45">
      <c r="E430" s="29" t="str">
        <f t="shared" si="125"/>
        <v/>
      </c>
    </row>
    <row r="431" spans="5:5" x14ac:dyDescent="0.45">
      <c r="E431" s="29" t="str">
        <f t="shared" si="125"/>
        <v/>
      </c>
    </row>
    <row r="432" spans="5:5" x14ac:dyDescent="0.45">
      <c r="E432" s="29" t="str">
        <f t="shared" si="125"/>
        <v/>
      </c>
    </row>
    <row r="433" spans="5:5" x14ac:dyDescent="0.45">
      <c r="E433" s="29" t="str">
        <f t="shared" si="125"/>
        <v/>
      </c>
    </row>
    <row r="434" spans="5:5" x14ac:dyDescent="0.45">
      <c r="E434" s="29" t="str">
        <f t="shared" si="125"/>
        <v/>
      </c>
    </row>
    <row r="435" spans="5:5" x14ac:dyDescent="0.45">
      <c r="E435" s="29" t="str">
        <f t="shared" si="125"/>
        <v/>
      </c>
    </row>
    <row r="436" spans="5:5" x14ac:dyDescent="0.45">
      <c r="E436" s="29" t="str">
        <f t="shared" si="125"/>
        <v/>
      </c>
    </row>
    <row r="437" spans="5:5" x14ac:dyDescent="0.45">
      <c r="E437" s="29" t="str">
        <f t="shared" si="125"/>
        <v/>
      </c>
    </row>
    <row r="438" spans="5:5" x14ac:dyDescent="0.45">
      <c r="E438" s="29" t="str">
        <f t="shared" si="125"/>
        <v/>
      </c>
    </row>
    <row r="439" spans="5:5" x14ac:dyDescent="0.45">
      <c r="E439" s="29" t="str">
        <f t="shared" si="125"/>
        <v/>
      </c>
    </row>
    <row r="440" spans="5:5" x14ac:dyDescent="0.45">
      <c r="E440" s="29" t="str">
        <f t="shared" si="125"/>
        <v/>
      </c>
    </row>
    <row r="441" spans="5:5" x14ac:dyDescent="0.45">
      <c r="E441" s="29" t="str">
        <f t="shared" si="125"/>
        <v/>
      </c>
    </row>
    <row r="442" spans="5:5" x14ac:dyDescent="0.45">
      <c r="E442" s="29" t="str">
        <f t="shared" si="125"/>
        <v/>
      </c>
    </row>
    <row r="443" spans="5:5" x14ac:dyDescent="0.45">
      <c r="E443" s="29" t="str">
        <f t="shared" si="125"/>
        <v/>
      </c>
    </row>
    <row r="444" spans="5:5" x14ac:dyDescent="0.45">
      <c r="E444" s="29" t="str">
        <f t="shared" si="125"/>
        <v/>
      </c>
    </row>
    <row r="445" spans="5:5" x14ac:dyDescent="0.45">
      <c r="E445" s="29" t="str">
        <f t="shared" si="125"/>
        <v/>
      </c>
    </row>
    <row r="446" spans="5:5" x14ac:dyDescent="0.45">
      <c r="E446" s="29" t="str">
        <f t="shared" si="125"/>
        <v/>
      </c>
    </row>
    <row r="447" spans="5:5" x14ac:dyDescent="0.45">
      <c r="E447" s="29" t="str">
        <f t="shared" si="125"/>
        <v/>
      </c>
    </row>
    <row r="448" spans="5:5" x14ac:dyDescent="0.45">
      <c r="E448" s="29" t="str">
        <f t="shared" si="125"/>
        <v/>
      </c>
    </row>
    <row r="449" spans="5:5" x14ac:dyDescent="0.45">
      <c r="E449" s="29" t="str">
        <f t="shared" si="125"/>
        <v/>
      </c>
    </row>
    <row r="450" spans="5:5" x14ac:dyDescent="0.45">
      <c r="E450" s="29" t="str">
        <f t="shared" si="125"/>
        <v/>
      </c>
    </row>
    <row r="451" spans="5:5" x14ac:dyDescent="0.45">
      <c r="E451" s="29" t="str">
        <f t="shared" si="125"/>
        <v/>
      </c>
    </row>
    <row r="452" spans="5:5" x14ac:dyDescent="0.45">
      <c r="E452" s="29" t="str">
        <f t="shared" ref="E452:E515" si="126">IF(G452="Y",AG452,"")</f>
        <v/>
      </c>
    </row>
    <row r="453" spans="5:5" x14ac:dyDescent="0.45">
      <c r="E453" s="29" t="str">
        <f t="shared" si="126"/>
        <v/>
      </c>
    </row>
    <row r="454" spans="5:5" x14ac:dyDescent="0.45">
      <c r="E454" s="29" t="str">
        <f t="shared" si="126"/>
        <v/>
      </c>
    </row>
    <row r="455" spans="5:5" x14ac:dyDescent="0.45">
      <c r="E455" s="29" t="str">
        <f t="shared" si="126"/>
        <v/>
      </c>
    </row>
    <row r="456" spans="5:5" x14ac:dyDescent="0.45">
      <c r="E456" s="29" t="str">
        <f t="shared" si="126"/>
        <v/>
      </c>
    </row>
    <row r="457" spans="5:5" x14ac:dyDescent="0.45">
      <c r="E457" s="29" t="str">
        <f t="shared" si="126"/>
        <v/>
      </c>
    </row>
    <row r="458" spans="5:5" x14ac:dyDescent="0.45">
      <c r="E458" s="29" t="str">
        <f t="shared" si="126"/>
        <v/>
      </c>
    </row>
    <row r="459" spans="5:5" x14ac:dyDescent="0.45">
      <c r="E459" s="29" t="str">
        <f t="shared" si="126"/>
        <v/>
      </c>
    </row>
    <row r="460" spans="5:5" x14ac:dyDescent="0.45">
      <c r="E460" s="29" t="str">
        <f t="shared" si="126"/>
        <v/>
      </c>
    </row>
    <row r="461" spans="5:5" x14ac:dyDescent="0.45">
      <c r="E461" s="29" t="str">
        <f t="shared" si="126"/>
        <v/>
      </c>
    </row>
    <row r="462" spans="5:5" x14ac:dyDescent="0.45">
      <c r="E462" s="29" t="str">
        <f t="shared" si="126"/>
        <v/>
      </c>
    </row>
    <row r="463" spans="5:5" x14ac:dyDescent="0.45">
      <c r="E463" s="29" t="str">
        <f t="shared" si="126"/>
        <v/>
      </c>
    </row>
    <row r="464" spans="5:5" x14ac:dyDescent="0.45">
      <c r="E464" s="29" t="str">
        <f t="shared" si="126"/>
        <v/>
      </c>
    </row>
    <row r="465" spans="5:5" x14ac:dyDescent="0.45">
      <c r="E465" s="29" t="str">
        <f t="shared" si="126"/>
        <v/>
      </c>
    </row>
    <row r="466" spans="5:5" x14ac:dyDescent="0.45">
      <c r="E466" s="29" t="str">
        <f t="shared" si="126"/>
        <v/>
      </c>
    </row>
    <row r="467" spans="5:5" x14ac:dyDescent="0.45">
      <c r="E467" s="29" t="str">
        <f t="shared" si="126"/>
        <v/>
      </c>
    </row>
    <row r="468" spans="5:5" x14ac:dyDescent="0.45">
      <c r="E468" s="29" t="str">
        <f t="shared" si="126"/>
        <v/>
      </c>
    </row>
    <row r="469" spans="5:5" x14ac:dyDescent="0.45">
      <c r="E469" s="29" t="str">
        <f t="shared" si="126"/>
        <v/>
      </c>
    </row>
    <row r="470" spans="5:5" x14ac:dyDescent="0.45">
      <c r="E470" s="29" t="str">
        <f t="shared" si="126"/>
        <v/>
      </c>
    </row>
    <row r="471" spans="5:5" x14ac:dyDescent="0.45">
      <c r="E471" s="29" t="str">
        <f t="shared" si="126"/>
        <v/>
      </c>
    </row>
    <row r="472" spans="5:5" x14ac:dyDescent="0.45">
      <c r="E472" s="29" t="str">
        <f t="shared" si="126"/>
        <v/>
      </c>
    </row>
    <row r="473" spans="5:5" x14ac:dyDescent="0.45">
      <c r="E473" s="29" t="str">
        <f t="shared" si="126"/>
        <v/>
      </c>
    </row>
    <row r="474" spans="5:5" x14ac:dyDescent="0.45">
      <c r="E474" s="29" t="str">
        <f t="shared" si="126"/>
        <v/>
      </c>
    </row>
    <row r="475" spans="5:5" x14ac:dyDescent="0.45">
      <c r="E475" s="29" t="str">
        <f t="shared" si="126"/>
        <v/>
      </c>
    </row>
    <row r="476" spans="5:5" x14ac:dyDescent="0.45">
      <c r="E476" s="29" t="str">
        <f t="shared" si="126"/>
        <v/>
      </c>
    </row>
    <row r="477" spans="5:5" x14ac:dyDescent="0.45">
      <c r="E477" s="29" t="str">
        <f t="shared" si="126"/>
        <v/>
      </c>
    </row>
    <row r="478" spans="5:5" x14ac:dyDescent="0.45">
      <c r="E478" s="29" t="str">
        <f t="shared" si="126"/>
        <v/>
      </c>
    </row>
    <row r="479" spans="5:5" x14ac:dyDescent="0.45">
      <c r="E479" s="29" t="str">
        <f t="shared" si="126"/>
        <v/>
      </c>
    </row>
    <row r="480" spans="5:5" x14ac:dyDescent="0.45">
      <c r="E480" s="29" t="str">
        <f t="shared" si="126"/>
        <v/>
      </c>
    </row>
    <row r="481" spans="5:5" x14ac:dyDescent="0.45">
      <c r="E481" s="29" t="str">
        <f t="shared" si="126"/>
        <v/>
      </c>
    </row>
    <row r="482" spans="5:5" x14ac:dyDescent="0.45">
      <c r="E482" s="29" t="str">
        <f t="shared" si="126"/>
        <v/>
      </c>
    </row>
    <row r="483" spans="5:5" x14ac:dyDescent="0.45">
      <c r="E483" s="29" t="str">
        <f t="shared" si="126"/>
        <v/>
      </c>
    </row>
    <row r="484" spans="5:5" x14ac:dyDescent="0.45">
      <c r="E484" s="29" t="str">
        <f t="shared" si="126"/>
        <v/>
      </c>
    </row>
    <row r="485" spans="5:5" x14ac:dyDescent="0.45">
      <c r="E485" s="29" t="str">
        <f t="shared" si="126"/>
        <v/>
      </c>
    </row>
    <row r="486" spans="5:5" x14ac:dyDescent="0.45">
      <c r="E486" s="29" t="str">
        <f t="shared" si="126"/>
        <v/>
      </c>
    </row>
    <row r="487" spans="5:5" x14ac:dyDescent="0.45">
      <c r="E487" s="29" t="str">
        <f t="shared" si="126"/>
        <v/>
      </c>
    </row>
    <row r="488" spans="5:5" x14ac:dyDescent="0.45">
      <c r="E488" s="29" t="str">
        <f t="shared" si="126"/>
        <v/>
      </c>
    </row>
    <row r="489" spans="5:5" x14ac:dyDescent="0.45">
      <c r="E489" s="29" t="str">
        <f t="shared" si="126"/>
        <v/>
      </c>
    </row>
    <row r="490" spans="5:5" x14ac:dyDescent="0.45">
      <c r="E490" s="29" t="str">
        <f t="shared" si="126"/>
        <v/>
      </c>
    </row>
    <row r="491" spans="5:5" x14ac:dyDescent="0.45">
      <c r="E491" s="29" t="str">
        <f t="shared" si="126"/>
        <v/>
      </c>
    </row>
    <row r="492" spans="5:5" x14ac:dyDescent="0.45">
      <c r="E492" s="29" t="str">
        <f t="shared" si="126"/>
        <v/>
      </c>
    </row>
    <row r="493" spans="5:5" x14ac:dyDescent="0.45">
      <c r="E493" s="29" t="str">
        <f t="shared" si="126"/>
        <v/>
      </c>
    </row>
    <row r="494" spans="5:5" x14ac:dyDescent="0.45">
      <c r="E494" s="29" t="str">
        <f t="shared" si="126"/>
        <v/>
      </c>
    </row>
    <row r="495" spans="5:5" x14ac:dyDescent="0.45">
      <c r="E495" s="29" t="str">
        <f t="shared" si="126"/>
        <v/>
      </c>
    </row>
    <row r="496" spans="5:5" x14ac:dyDescent="0.45">
      <c r="E496" s="29" t="str">
        <f t="shared" si="126"/>
        <v/>
      </c>
    </row>
    <row r="497" spans="5:5" x14ac:dyDescent="0.45">
      <c r="E497" s="29" t="str">
        <f t="shared" si="126"/>
        <v/>
      </c>
    </row>
    <row r="498" spans="5:5" x14ac:dyDescent="0.45">
      <c r="E498" s="29" t="str">
        <f t="shared" si="126"/>
        <v/>
      </c>
    </row>
    <row r="499" spans="5:5" x14ac:dyDescent="0.45">
      <c r="E499" s="29" t="str">
        <f t="shared" si="126"/>
        <v/>
      </c>
    </row>
    <row r="500" spans="5:5" x14ac:dyDescent="0.45">
      <c r="E500" s="29" t="str">
        <f t="shared" si="126"/>
        <v/>
      </c>
    </row>
    <row r="501" spans="5:5" x14ac:dyDescent="0.45">
      <c r="E501" s="29" t="str">
        <f t="shared" si="126"/>
        <v/>
      </c>
    </row>
    <row r="502" spans="5:5" x14ac:dyDescent="0.45">
      <c r="E502" s="29" t="str">
        <f t="shared" si="126"/>
        <v/>
      </c>
    </row>
    <row r="503" spans="5:5" x14ac:dyDescent="0.45">
      <c r="E503" s="29" t="str">
        <f t="shared" si="126"/>
        <v/>
      </c>
    </row>
    <row r="504" spans="5:5" x14ac:dyDescent="0.45">
      <c r="E504" s="29" t="str">
        <f t="shared" si="126"/>
        <v/>
      </c>
    </row>
    <row r="505" spans="5:5" x14ac:dyDescent="0.45">
      <c r="E505" s="29" t="str">
        <f t="shared" si="126"/>
        <v/>
      </c>
    </row>
    <row r="506" spans="5:5" x14ac:dyDescent="0.45">
      <c r="E506" s="29" t="str">
        <f t="shared" si="126"/>
        <v/>
      </c>
    </row>
    <row r="507" spans="5:5" x14ac:dyDescent="0.45">
      <c r="E507" s="29" t="str">
        <f t="shared" si="126"/>
        <v/>
      </c>
    </row>
    <row r="508" spans="5:5" x14ac:dyDescent="0.45">
      <c r="E508" s="29" t="str">
        <f t="shared" si="126"/>
        <v/>
      </c>
    </row>
    <row r="509" spans="5:5" x14ac:dyDescent="0.45">
      <c r="E509" s="29" t="str">
        <f t="shared" si="126"/>
        <v/>
      </c>
    </row>
    <row r="510" spans="5:5" x14ac:dyDescent="0.45">
      <c r="E510" s="29" t="str">
        <f t="shared" si="126"/>
        <v/>
      </c>
    </row>
    <row r="511" spans="5:5" x14ac:dyDescent="0.45">
      <c r="E511" s="29" t="str">
        <f t="shared" si="126"/>
        <v/>
      </c>
    </row>
    <row r="512" spans="5:5" x14ac:dyDescent="0.45">
      <c r="E512" s="29" t="str">
        <f t="shared" si="126"/>
        <v/>
      </c>
    </row>
    <row r="513" spans="5:5" x14ac:dyDescent="0.45">
      <c r="E513" s="29" t="str">
        <f t="shared" si="126"/>
        <v/>
      </c>
    </row>
    <row r="514" spans="5:5" x14ac:dyDescent="0.45">
      <c r="E514" s="29" t="str">
        <f t="shared" si="126"/>
        <v/>
      </c>
    </row>
    <row r="515" spans="5:5" x14ac:dyDescent="0.45">
      <c r="E515" s="29" t="str">
        <f t="shared" si="126"/>
        <v/>
      </c>
    </row>
    <row r="516" spans="5:5" x14ac:dyDescent="0.45">
      <c r="E516" s="29" t="str">
        <f t="shared" ref="E516:E534" si="127">IF(G516="Y",AG516,"")</f>
        <v/>
      </c>
    </row>
    <row r="517" spans="5:5" x14ac:dyDescent="0.45">
      <c r="E517" s="29" t="str">
        <f t="shared" si="127"/>
        <v/>
      </c>
    </row>
    <row r="518" spans="5:5" x14ac:dyDescent="0.45">
      <c r="E518" s="29" t="str">
        <f t="shared" si="127"/>
        <v/>
      </c>
    </row>
    <row r="519" spans="5:5" x14ac:dyDescent="0.45">
      <c r="E519" s="29" t="str">
        <f t="shared" si="127"/>
        <v/>
      </c>
    </row>
    <row r="520" spans="5:5" x14ac:dyDescent="0.45">
      <c r="E520" s="29" t="str">
        <f t="shared" si="127"/>
        <v/>
      </c>
    </row>
    <row r="521" spans="5:5" x14ac:dyDescent="0.45">
      <c r="E521" s="29" t="str">
        <f t="shared" si="127"/>
        <v/>
      </c>
    </row>
    <row r="522" spans="5:5" x14ac:dyDescent="0.45">
      <c r="E522" s="29" t="str">
        <f t="shared" si="127"/>
        <v/>
      </c>
    </row>
    <row r="523" spans="5:5" x14ac:dyDescent="0.45">
      <c r="E523" s="29" t="str">
        <f t="shared" si="127"/>
        <v/>
      </c>
    </row>
    <row r="524" spans="5:5" x14ac:dyDescent="0.45">
      <c r="E524" s="29" t="str">
        <f t="shared" si="127"/>
        <v/>
      </c>
    </row>
    <row r="525" spans="5:5" x14ac:dyDescent="0.45">
      <c r="E525" s="29" t="str">
        <f t="shared" si="127"/>
        <v/>
      </c>
    </row>
    <row r="526" spans="5:5" x14ac:dyDescent="0.45">
      <c r="E526" s="29" t="str">
        <f t="shared" si="127"/>
        <v/>
      </c>
    </row>
    <row r="527" spans="5:5" x14ac:dyDescent="0.45">
      <c r="E527" s="29" t="str">
        <f t="shared" si="127"/>
        <v/>
      </c>
    </row>
    <row r="528" spans="5:5" x14ac:dyDescent="0.45">
      <c r="E528" s="29" t="str">
        <f t="shared" si="127"/>
        <v/>
      </c>
    </row>
    <row r="529" spans="5:5" x14ac:dyDescent="0.45">
      <c r="E529" s="29" t="str">
        <f t="shared" si="127"/>
        <v/>
      </c>
    </row>
    <row r="530" spans="5:5" x14ac:dyDescent="0.45">
      <c r="E530" s="29" t="str">
        <f t="shared" si="127"/>
        <v/>
      </c>
    </row>
    <row r="531" spans="5:5" x14ac:dyDescent="0.45">
      <c r="E531" s="29" t="str">
        <f t="shared" si="127"/>
        <v/>
      </c>
    </row>
    <row r="532" spans="5:5" x14ac:dyDescent="0.45">
      <c r="E532" s="29" t="str">
        <f t="shared" si="127"/>
        <v/>
      </c>
    </row>
    <row r="533" spans="5:5" x14ac:dyDescent="0.45">
      <c r="E533" s="29" t="str">
        <f t="shared" si="127"/>
        <v/>
      </c>
    </row>
    <row r="534" spans="5:5" x14ac:dyDescent="0.45">
      <c r="E534" s="29" t="str">
        <f t="shared" si="127"/>
        <v/>
      </c>
    </row>
  </sheetData>
  <sheetProtection selectLockedCells="1"/>
  <mergeCells count="10">
    <mergeCell ref="T95:V95"/>
    <mergeCell ref="T3:V3"/>
    <mergeCell ref="T19:V19"/>
    <mergeCell ref="T35:V35"/>
    <mergeCell ref="T51:V51"/>
    <mergeCell ref="T79:V79"/>
    <mergeCell ref="T60:V60"/>
    <mergeCell ref="T61:V61"/>
    <mergeCell ref="T69:V69"/>
    <mergeCell ref="T70:V70"/>
  </mergeCells>
  <pageMargins left="0.7" right="0.7" top="0.75" bottom="0.75" header="0.3" footer="0.3"/>
  <pageSetup scale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pageSetUpPr fitToPage="1"/>
  </sheetPr>
  <dimension ref="A1:AG415"/>
  <sheetViews>
    <sheetView showGridLines="0" topLeftCell="A45" zoomScaleNormal="100" workbookViewId="0">
      <selection activeCell="B75" sqref="B75:B76"/>
    </sheetView>
  </sheetViews>
  <sheetFormatPr defaultRowHeight="14.25" x14ac:dyDescent="0.45"/>
  <cols>
    <col min="1" max="1" width="14.3984375" bestFit="1" customWidth="1"/>
    <col min="2" max="2" width="13.59765625" customWidth="1"/>
    <col min="3" max="3" width="12.59765625" customWidth="1"/>
    <col min="4" max="4" width="14.1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customWidth="1"/>
    <col min="11" max="11" width="12.59765625" customWidth="1"/>
    <col min="12" max="12" width="30.3984375" style="10" customWidth="1"/>
    <col min="13" max="14" width="30.3984375" style="14" customWidth="1"/>
    <col min="15" max="15" width="30.3984375" style="10" customWidth="1"/>
    <col min="16" max="16" width="14" style="27" customWidth="1"/>
    <col min="17" max="17" width="21.3984375" style="32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2" max="32" width="8.59765625" customWidth="1"/>
    <col min="33" max="33" width="14.3984375" customWidth="1"/>
  </cols>
  <sheetData>
    <row r="1" spans="1:33" ht="19.5" x14ac:dyDescent="0.6">
      <c r="A1" s="31">
        <v>50000</v>
      </c>
      <c r="L1" s="36" t="s">
        <v>35</v>
      </c>
      <c r="M1" s="34" t="s">
        <v>35</v>
      </c>
      <c r="N1" s="34" t="s">
        <v>35</v>
      </c>
      <c r="O1" s="36" t="s">
        <v>35</v>
      </c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1" t="s">
        <v>48</v>
      </c>
    </row>
    <row r="3" spans="1:33" ht="14.65" thickTop="1" x14ac:dyDescent="0.45">
      <c r="A3" s="28">
        <v>42887</v>
      </c>
      <c r="B3" s="27" t="s">
        <v>318</v>
      </c>
      <c r="C3" s="27" t="s">
        <v>139</v>
      </c>
      <c r="D3" s="27"/>
      <c r="E3" s="29">
        <f>IF(G3="Y",AG3,"")</f>
        <v>0.5</v>
      </c>
      <c r="F3" s="27" t="s">
        <v>61</v>
      </c>
      <c r="G3" s="29" t="s">
        <v>69</v>
      </c>
      <c r="H3" s="29">
        <v>46.75</v>
      </c>
      <c r="I3" s="29">
        <v>46.55</v>
      </c>
      <c r="J3" s="27">
        <v>47.25</v>
      </c>
      <c r="K3" s="29">
        <v>47.25</v>
      </c>
      <c r="L3" s="29">
        <f t="shared" ref="L3:L66" si="0">IF(G3="Y", (P3*E3),(""))</f>
        <v>106.95187165775401</v>
      </c>
      <c r="M3" s="29">
        <f t="shared" ref="M3:M66" si="1">IF(G3="Y", (L3*2),(""))</f>
        <v>213.90374331550802</v>
      </c>
      <c r="N3" s="29">
        <f t="shared" ref="N3:N66" si="2">IF(G3="Y", (L3*3),(""))</f>
        <v>320.85561497326205</v>
      </c>
      <c r="O3" s="29">
        <f t="shared" ref="O3:O66" si="3">IF(G3="Y", (L3*4),(""))</f>
        <v>427.80748663101605</v>
      </c>
      <c r="P3" s="33">
        <f t="shared" ref="P3:P66" si="4">IF(Q3&gt;0,((AcctSize/Q3)/H3),(""))</f>
        <v>213.90374331550802</v>
      </c>
      <c r="Q3" s="27">
        <v>5</v>
      </c>
      <c r="T3" s="67" t="s">
        <v>10</v>
      </c>
      <c r="U3" s="67"/>
      <c r="V3" s="67"/>
      <c r="AG3" s="3">
        <f>IF(F3="L",(K3-H3),(H3-K3))</f>
        <v>0.5</v>
      </c>
    </row>
    <row r="4" spans="1:33" x14ac:dyDescent="0.45">
      <c r="A4" s="28">
        <v>42887</v>
      </c>
      <c r="B4" s="27" t="s">
        <v>328</v>
      </c>
      <c r="C4" s="27" t="s">
        <v>79</v>
      </c>
      <c r="D4" s="27"/>
      <c r="E4" s="29">
        <f>IF(G4="Y",AG4,"")</f>
        <v>-0.40000000000000568</v>
      </c>
      <c r="F4" s="27" t="s">
        <v>32</v>
      </c>
      <c r="G4" s="29" t="s">
        <v>69</v>
      </c>
      <c r="H4" s="29">
        <v>42.769999999999996</v>
      </c>
      <c r="I4" s="29">
        <v>43.17</v>
      </c>
      <c r="J4" s="27">
        <v>42.11</v>
      </c>
      <c r="K4" s="29">
        <v>43.17</v>
      </c>
      <c r="L4" s="29">
        <f t="shared" si="0"/>
        <v>-93.523497778818268</v>
      </c>
      <c r="M4" s="29">
        <f t="shared" si="1"/>
        <v>-187.04699555763654</v>
      </c>
      <c r="N4" s="29">
        <f t="shared" si="2"/>
        <v>-280.57049333645477</v>
      </c>
      <c r="O4" s="29">
        <f t="shared" si="3"/>
        <v>-374.09399111527307</v>
      </c>
      <c r="P4" s="33">
        <f t="shared" si="4"/>
        <v>233.80874444704233</v>
      </c>
      <c r="Q4" s="27">
        <v>5</v>
      </c>
      <c r="T4" t="s">
        <v>11</v>
      </c>
      <c r="V4">
        <f>COUNTIF(C3:C1048576,"FB")</f>
        <v>37</v>
      </c>
      <c r="AG4" s="3">
        <f t="shared" ref="AG4:AG67" si="5">IF(F4="L",(K4-H4),(H4-K4))</f>
        <v>-0.40000000000000568</v>
      </c>
    </row>
    <row r="5" spans="1:33" x14ac:dyDescent="0.45">
      <c r="A5" s="28">
        <v>42887</v>
      </c>
      <c r="B5" s="27" t="s">
        <v>270</v>
      </c>
      <c r="C5" s="27" t="s">
        <v>33</v>
      </c>
      <c r="D5" s="27"/>
      <c r="E5" s="29" t="str">
        <f t="shared" ref="E5:E68" si="6">IF(G5="Y",AG5,"")</f>
        <v/>
      </c>
      <c r="F5" s="27" t="s">
        <v>32</v>
      </c>
      <c r="G5" s="29" t="s">
        <v>34</v>
      </c>
      <c r="H5" s="29">
        <v>38.15</v>
      </c>
      <c r="I5" s="29">
        <v>38.520000000000003</v>
      </c>
      <c r="J5" s="26">
        <v>37.659999999999997</v>
      </c>
      <c r="K5" s="29"/>
      <c r="L5" s="29" t="str">
        <f t="shared" si="0"/>
        <v/>
      </c>
      <c r="M5" s="29" t="str">
        <f t="shared" si="1"/>
        <v/>
      </c>
      <c r="N5" s="29" t="str">
        <f t="shared" si="2"/>
        <v/>
      </c>
      <c r="O5" s="29" t="str">
        <f t="shared" si="3"/>
        <v/>
      </c>
      <c r="P5" s="33">
        <f t="shared" si="4"/>
        <v>262.12319790301444</v>
      </c>
      <c r="Q5" s="27">
        <v>5</v>
      </c>
      <c r="T5" t="s">
        <v>12</v>
      </c>
      <c r="V5">
        <f>COUNTIF(C3:C1048576,"IF")</f>
        <v>17</v>
      </c>
      <c r="AG5" s="3">
        <f t="shared" si="5"/>
        <v>38.15</v>
      </c>
    </row>
    <row r="6" spans="1:33" x14ac:dyDescent="0.45">
      <c r="A6" s="28">
        <v>42887</v>
      </c>
      <c r="B6" s="27" t="s">
        <v>172</v>
      </c>
      <c r="C6" s="27" t="s">
        <v>73</v>
      </c>
      <c r="D6" s="27"/>
      <c r="E6" s="29">
        <f t="shared" si="6"/>
        <v>-0.48999999999999488</v>
      </c>
      <c r="F6" s="27" t="s">
        <v>32</v>
      </c>
      <c r="G6" s="29" t="s">
        <v>69</v>
      </c>
      <c r="H6" s="29">
        <v>98.68</v>
      </c>
      <c r="I6" s="29">
        <v>99.17</v>
      </c>
      <c r="J6" s="26">
        <v>97.96</v>
      </c>
      <c r="K6" s="29">
        <v>99.17</v>
      </c>
      <c r="L6" s="29">
        <f t="shared" si="0"/>
        <v>-49.655451965950029</v>
      </c>
      <c r="M6" s="29">
        <f t="shared" si="1"/>
        <v>-99.310903931900057</v>
      </c>
      <c r="N6" s="29">
        <f t="shared" si="2"/>
        <v>-148.96635589785009</v>
      </c>
      <c r="O6" s="29">
        <f t="shared" si="3"/>
        <v>-198.62180786380011</v>
      </c>
      <c r="P6" s="33">
        <f t="shared" si="4"/>
        <v>101.33765707336846</v>
      </c>
      <c r="Q6" s="27">
        <v>5</v>
      </c>
      <c r="T6" t="s">
        <v>13</v>
      </c>
      <c r="V6">
        <f>COUNTIF(C3:C1048576,"LD")</f>
        <v>1</v>
      </c>
      <c r="AG6" s="3">
        <f t="shared" si="5"/>
        <v>-0.48999999999999488</v>
      </c>
    </row>
    <row r="7" spans="1:33" x14ac:dyDescent="0.45">
      <c r="A7" s="28">
        <v>42887</v>
      </c>
      <c r="B7" s="27" t="s">
        <v>262</v>
      </c>
      <c r="C7" s="27" t="s">
        <v>33</v>
      </c>
      <c r="D7" s="27"/>
      <c r="E7" s="29" t="str">
        <f t="shared" si="6"/>
        <v/>
      </c>
      <c r="F7" s="27" t="s">
        <v>32</v>
      </c>
      <c r="G7" s="29" t="s">
        <v>34</v>
      </c>
      <c r="H7" s="29">
        <v>50.73</v>
      </c>
      <c r="I7" s="29">
        <v>50.97</v>
      </c>
      <c r="J7" s="26">
        <v>50.18</v>
      </c>
      <c r="K7" s="29"/>
      <c r="L7" s="29" t="str">
        <f t="shared" si="0"/>
        <v/>
      </c>
      <c r="M7" s="29" t="str">
        <f t="shared" si="1"/>
        <v/>
      </c>
      <c r="N7" s="29" t="str">
        <f t="shared" si="2"/>
        <v/>
      </c>
      <c r="O7" s="29" t="str">
        <f t="shared" si="3"/>
        <v/>
      </c>
      <c r="P7" s="33">
        <f t="shared" si="4"/>
        <v>197.12201852946976</v>
      </c>
      <c r="Q7" s="27">
        <v>5</v>
      </c>
      <c r="T7" t="s">
        <v>14</v>
      </c>
      <c r="V7">
        <f>COUNTIF(C3:C1048576,"32")</f>
        <v>3</v>
      </c>
      <c r="AG7" s="3">
        <f t="shared" si="5"/>
        <v>50.73</v>
      </c>
    </row>
    <row r="8" spans="1:33" x14ac:dyDescent="0.45">
      <c r="A8" s="28">
        <v>42888</v>
      </c>
      <c r="B8" s="27" t="s">
        <v>329</v>
      </c>
      <c r="C8" s="27" t="s">
        <v>33</v>
      </c>
      <c r="D8" s="27"/>
      <c r="E8" s="29">
        <f t="shared" si="6"/>
        <v>-0.36999999999999744</v>
      </c>
      <c r="F8" s="27" t="s">
        <v>61</v>
      </c>
      <c r="G8" s="29" t="s">
        <v>69</v>
      </c>
      <c r="H8" s="29">
        <v>38.22</v>
      </c>
      <c r="I8" s="29">
        <v>37.85</v>
      </c>
      <c r="J8" s="26">
        <v>38.700000000000003</v>
      </c>
      <c r="K8" s="29">
        <v>37.85</v>
      </c>
      <c r="L8" s="29">
        <f t="shared" si="0"/>
        <v>-161.3465899180174</v>
      </c>
      <c r="M8" s="29">
        <f t="shared" si="1"/>
        <v>-322.6931798360348</v>
      </c>
      <c r="N8" s="29">
        <f t="shared" si="2"/>
        <v>-484.0397697540522</v>
      </c>
      <c r="O8" s="29">
        <f t="shared" si="3"/>
        <v>-645.3863596720696</v>
      </c>
      <c r="P8" s="33">
        <f t="shared" si="4"/>
        <v>436.07186464329328</v>
      </c>
      <c r="Q8" s="27">
        <v>3</v>
      </c>
      <c r="T8" t="s">
        <v>15</v>
      </c>
      <c r="V8">
        <f>COUNTIF(C3:C1048576,"BS")</f>
        <v>1</v>
      </c>
      <c r="AG8" s="3">
        <f t="shared" si="5"/>
        <v>-0.36999999999999744</v>
      </c>
    </row>
    <row r="9" spans="1:33" x14ac:dyDescent="0.45">
      <c r="A9" s="28">
        <v>42888</v>
      </c>
      <c r="B9" s="27" t="s">
        <v>220</v>
      </c>
      <c r="C9" s="27" t="s">
        <v>33</v>
      </c>
      <c r="D9" s="27"/>
      <c r="E9" s="29" t="str">
        <f t="shared" si="6"/>
        <v/>
      </c>
      <c r="F9" s="27" t="s">
        <v>61</v>
      </c>
      <c r="G9" s="29" t="s">
        <v>34</v>
      </c>
      <c r="H9" s="29">
        <v>40.21</v>
      </c>
      <c r="I9" s="29">
        <v>39.950000000000003</v>
      </c>
      <c r="J9" s="26">
        <v>40.659999999999997</v>
      </c>
      <c r="K9" s="29"/>
      <c r="L9" s="29" t="str">
        <f t="shared" si="0"/>
        <v/>
      </c>
      <c r="M9" s="29" t="str">
        <f t="shared" si="1"/>
        <v/>
      </c>
      <c r="N9" s="29" t="str">
        <f t="shared" si="2"/>
        <v/>
      </c>
      <c r="O9" s="29" t="str">
        <f t="shared" si="3"/>
        <v/>
      </c>
      <c r="P9" s="33">
        <f t="shared" si="4"/>
        <v>414.49059106358288</v>
      </c>
      <c r="Q9" s="27">
        <v>3</v>
      </c>
      <c r="T9" t="s">
        <v>16</v>
      </c>
      <c r="V9">
        <f>COUNTIF(C3:C1048576,"SH")</f>
        <v>5</v>
      </c>
      <c r="AG9" s="3">
        <f t="shared" si="5"/>
        <v>-40.21</v>
      </c>
    </row>
    <row r="10" spans="1:33" x14ac:dyDescent="0.45">
      <c r="A10" s="28">
        <v>42888</v>
      </c>
      <c r="B10" s="27" t="s">
        <v>330</v>
      </c>
      <c r="C10" s="27" t="s">
        <v>33</v>
      </c>
      <c r="D10" s="27"/>
      <c r="E10" s="29">
        <f t="shared" si="6"/>
        <v>-0.18999999999999062</v>
      </c>
      <c r="F10" s="27" t="s">
        <v>61</v>
      </c>
      <c r="G10" s="29" t="s">
        <v>69</v>
      </c>
      <c r="H10" s="29">
        <v>64.179999999999993</v>
      </c>
      <c r="I10" s="29">
        <v>63.76</v>
      </c>
      <c r="J10" s="26">
        <v>64.73</v>
      </c>
      <c r="K10" s="29">
        <v>63.99</v>
      </c>
      <c r="L10" s="29">
        <f t="shared" si="0"/>
        <v>-49.340396800662376</v>
      </c>
      <c r="M10" s="29">
        <f t="shared" si="1"/>
        <v>-98.680793601324751</v>
      </c>
      <c r="N10" s="29">
        <f t="shared" si="2"/>
        <v>-148.02119040198713</v>
      </c>
      <c r="O10" s="29">
        <f t="shared" si="3"/>
        <v>-197.3615872026495</v>
      </c>
      <c r="P10" s="33">
        <f t="shared" si="4"/>
        <v>259.68629895086741</v>
      </c>
      <c r="Q10" s="27">
        <v>3</v>
      </c>
      <c r="T10" t="s">
        <v>17</v>
      </c>
      <c r="V10">
        <f>COUNTIF(C3:C1048576,"DH")</f>
        <v>7</v>
      </c>
      <c r="AG10" s="3">
        <f t="shared" si="5"/>
        <v>-0.18999999999999062</v>
      </c>
    </row>
    <row r="11" spans="1:33" x14ac:dyDescent="0.45">
      <c r="A11" s="28">
        <v>42888</v>
      </c>
      <c r="B11" s="27" t="s">
        <v>329</v>
      </c>
      <c r="C11" s="27" t="s">
        <v>33</v>
      </c>
      <c r="D11" s="27"/>
      <c r="E11" s="29">
        <f t="shared" ref="E11" si="7">IF(G11="Y",AG11,"")</f>
        <v>0.48000000000000398</v>
      </c>
      <c r="F11" s="27" t="s">
        <v>61</v>
      </c>
      <c r="G11" s="29" t="s">
        <v>69</v>
      </c>
      <c r="H11" s="29">
        <v>38.22</v>
      </c>
      <c r="I11" s="29">
        <v>37.85</v>
      </c>
      <c r="J11" s="26">
        <v>38.700000000000003</v>
      </c>
      <c r="K11" s="29">
        <v>38.700000000000003</v>
      </c>
      <c r="L11" s="29">
        <f t="shared" ref="L11" si="8">IF(G11="Y", (P11*E11),(""))</f>
        <v>209.31449502878252</v>
      </c>
      <c r="M11" s="29">
        <f t="shared" ref="M11" si="9">IF(G11="Y", (L11*2),(""))</f>
        <v>418.62899005756503</v>
      </c>
      <c r="N11" s="29">
        <f t="shared" ref="N11" si="10">IF(G11="Y", (L11*3),(""))</f>
        <v>627.94348508634755</v>
      </c>
      <c r="O11" s="29">
        <f t="shared" ref="O11" si="11">IF(G11="Y", (L11*4),(""))</f>
        <v>837.25798011513007</v>
      </c>
      <c r="P11" s="33">
        <f t="shared" ref="P11" si="12">IF(Q11&gt;0,((AcctSize/Q11)/H11),(""))</f>
        <v>436.07186464329328</v>
      </c>
      <c r="Q11" s="27">
        <v>3</v>
      </c>
      <c r="T11" t="s">
        <v>19</v>
      </c>
      <c r="V11">
        <f>COUNTIF(C3:C1048576,"S")</f>
        <v>1</v>
      </c>
      <c r="AG11" s="3">
        <f t="shared" si="5"/>
        <v>0.48000000000000398</v>
      </c>
    </row>
    <row r="12" spans="1:33" x14ac:dyDescent="0.45">
      <c r="A12" s="28">
        <v>42891</v>
      </c>
      <c r="B12" s="27" t="s">
        <v>331</v>
      </c>
      <c r="C12" s="27" t="s">
        <v>73</v>
      </c>
      <c r="D12" s="27"/>
      <c r="E12" s="29" t="str">
        <f t="shared" si="6"/>
        <v/>
      </c>
      <c r="F12" s="27" t="s">
        <v>32</v>
      </c>
      <c r="G12" s="29" t="s">
        <v>34</v>
      </c>
      <c r="H12" s="29">
        <v>78.63</v>
      </c>
      <c r="I12" s="29">
        <v>79.05</v>
      </c>
      <c r="J12" s="26">
        <v>78.03</v>
      </c>
      <c r="K12" s="29"/>
      <c r="L12" s="29" t="str">
        <f t="shared" si="0"/>
        <v/>
      </c>
      <c r="M12" s="29" t="str">
        <f t="shared" si="1"/>
        <v/>
      </c>
      <c r="N12" s="29" t="str">
        <f t="shared" si="2"/>
        <v/>
      </c>
      <c r="O12" s="29" t="str">
        <f t="shared" si="3"/>
        <v/>
      </c>
      <c r="P12" s="33">
        <f t="shared" si="4"/>
        <v>158.97240239094495</v>
      </c>
      <c r="Q12" s="27">
        <v>4</v>
      </c>
      <c r="AG12" s="3">
        <f t="shared" si="5"/>
        <v>78.63</v>
      </c>
    </row>
    <row r="13" spans="1:33" x14ac:dyDescent="0.45">
      <c r="A13" s="28">
        <v>42891</v>
      </c>
      <c r="B13" s="27" t="s">
        <v>332</v>
      </c>
      <c r="C13" s="27" t="s">
        <v>73</v>
      </c>
      <c r="D13" s="27"/>
      <c r="E13" s="29" t="str">
        <f t="shared" si="6"/>
        <v/>
      </c>
      <c r="F13" s="27" t="s">
        <v>32</v>
      </c>
      <c r="G13" s="29" t="s">
        <v>34</v>
      </c>
      <c r="H13" s="29">
        <v>143.04</v>
      </c>
      <c r="I13" s="29">
        <v>143.44999999999999</v>
      </c>
      <c r="J13" s="26">
        <v>142.41</v>
      </c>
      <c r="K13" s="29"/>
      <c r="L13" s="29" t="str">
        <f t="shared" si="0"/>
        <v/>
      </c>
      <c r="M13" s="29" t="str">
        <f t="shared" si="1"/>
        <v/>
      </c>
      <c r="N13" s="29" t="str">
        <f t="shared" si="2"/>
        <v/>
      </c>
      <c r="O13" s="29" t="str">
        <f t="shared" si="3"/>
        <v/>
      </c>
      <c r="P13" s="33">
        <f t="shared" si="4"/>
        <v>87.388143176733792</v>
      </c>
      <c r="Q13" s="27">
        <v>4</v>
      </c>
      <c r="AG13" s="3">
        <f t="shared" si="5"/>
        <v>143.04</v>
      </c>
    </row>
    <row r="14" spans="1:33" x14ac:dyDescent="0.45">
      <c r="A14" s="28">
        <v>42891</v>
      </c>
      <c r="B14" s="27" t="s">
        <v>249</v>
      </c>
      <c r="C14" s="27" t="s">
        <v>73</v>
      </c>
      <c r="D14" s="27"/>
      <c r="E14" s="29" t="str">
        <f t="shared" si="6"/>
        <v/>
      </c>
      <c r="F14" s="27" t="s">
        <v>32</v>
      </c>
      <c r="G14" s="29" t="s">
        <v>34</v>
      </c>
      <c r="H14" s="29">
        <v>71.63</v>
      </c>
      <c r="I14" s="29">
        <v>71.91</v>
      </c>
      <c r="J14" s="26">
        <v>71.27</v>
      </c>
      <c r="K14" s="29"/>
      <c r="L14" s="29" t="str">
        <f t="shared" si="0"/>
        <v/>
      </c>
      <c r="M14" s="29" t="str">
        <f t="shared" si="1"/>
        <v/>
      </c>
      <c r="N14" s="29" t="str">
        <f t="shared" si="2"/>
        <v/>
      </c>
      <c r="O14" s="29" t="str">
        <f t="shared" si="3"/>
        <v/>
      </c>
      <c r="P14" s="33">
        <f t="shared" si="4"/>
        <v>174.5078877565266</v>
      </c>
      <c r="Q14" s="27">
        <v>4</v>
      </c>
      <c r="R14" s="27"/>
      <c r="AG14" s="3">
        <f t="shared" si="5"/>
        <v>71.63</v>
      </c>
    </row>
    <row r="15" spans="1:33" x14ac:dyDescent="0.45">
      <c r="A15" s="28">
        <v>42891</v>
      </c>
      <c r="B15" s="27" t="s">
        <v>333</v>
      </c>
      <c r="C15" s="27" t="s">
        <v>73</v>
      </c>
      <c r="D15" s="27"/>
      <c r="E15" s="29">
        <f t="shared" si="6"/>
        <v>0.5</v>
      </c>
      <c r="F15" s="27" t="s">
        <v>32</v>
      </c>
      <c r="G15" s="29" t="s">
        <v>69</v>
      </c>
      <c r="H15" s="29">
        <v>102.25</v>
      </c>
      <c r="I15" s="29">
        <v>102.74</v>
      </c>
      <c r="J15" s="26">
        <v>101.65</v>
      </c>
      <c r="K15" s="29">
        <v>101.75</v>
      </c>
      <c r="L15" s="29">
        <f t="shared" si="0"/>
        <v>61.124694376528119</v>
      </c>
      <c r="M15" s="29">
        <f t="shared" si="1"/>
        <v>122.24938875305624</v>
      </c>
      <c r="N15" s="29">
        <f t="shared" si="2"/>
        <v>183.37408312958436</v>
      </c>
      <c r="O15" s="29">
        <f t="shared" si="3"/>
        <v>244.49877750611248</v>
      </c>
      <c r="P15" s="33">
        <f t="shared" si="4"/>
        <v>122.24938875305624</v>
      </c>
      <c r="Q15" s="27">
        <v>4</v>
      </c>
      <c r="AG15" s="3">
        <f t="shared" si="5"/>
        <v>0.5</v>
      </c>
    </row>
    <row r="16" spans="1:33" x14ac:dyDescent="0.45">
      <c r="A16" s="28">
        <v>42892</v>
      </c>
      <c r="B16" s="27" t="s">
        <v>184</v>
      </c>
      <c r="C16" s="27" t="s">
        <v>33</v>
      </c>
      <c r="D16" s="27"/>
      <c r="E16" s="29">
        <f t="shared" si="6"/>
        <v>0.43999999999999773</v>
      </c>
      <c r="F16" s="27" t="s">
        <v>32</v>
      </c>
      <c r="G16" s="29" t="s">
        <v>69</v>
      </c>
      <c r="H16" s="29">
        <v>52.11</v>
      </c>
      <c r="I16" s="29">
        <v>52.61</v>
      </c>
      <c r="J16" s="26">
        <v>51.46</v>
      </c>
      <c r="K16" s="29">
        <v>51.67</v>
      </c>
      <c r="L16" s="29">
        <f t="shared" si="0"/>
        <v>140.72794729098629</v>
      </c>
      <c r="M16" s="29">
        <f t="shared" si="1"/>
        <v>281.45589458197259</v>
      </c>
      <c r="N16" s="29">
        <f t="shared" si="2"/>
        <v>422.18384187295885</v>
      </c>
      <c r="O16" s="29">
        <f t="shared" si="3"/>
        <v>562.91178916394517</v>
      </c>
      <c r="P16" s="33">
        <f t="shared" si="4"/>
        <v>319.83624384315232</v>
      </c>
      <c r="Q16" s="27">
        <v>3</v>
      </c>
      <c r="AG16" s="3">
        <f t="shared" si="5"/>
        <v>0.43999999999999773</v>
      </c>
    </row>
    <row r="17" spans="1:33" x14ac:dyDescent="0.45">
      <c r="A17" s="28">
        <v>42892</v>
      </c>
      <c r="B17" s="27" t="s">
        <v>334</v>
      </c>
      <c r="C17" s="27" t="s">
        <v>79</v>
      </c>
      <c r="D17" s="27"/>
      <c r="E17" s="29">
        <f t="shared" ref="E17:E18" si="13">IF(G17="Y",AG17,"")</f>
        <v>0.31000000000001648</v>
      </c>
      <c r="F17" s="27" t="s">
        <v>32</v>
      </c>
      <c r="G17" s="29" t="s">
        <v>69</v>
      </c>
      <c r="H17" s="29">
        <v>87.160000000000011</v>
      </c>
      <c r="I17" s="29">
        <v>87.54</v>
      </c>
      <c r="J17" s="26">
        <v>86.5</v>
      </c>
      <c r="K17" s="29">
        <v>86.85</v>
      </c>
      <c r="L17" s="29">
        <f t="shared" ref="L17:L18" si="14">IF(G17="Y", (P17*E17),(""))</f>
        <v>59.277956249047051</v>
      </c>
      <c r="M17" s="29">
        <f t="shared" ref="M17:M18" si="15">IF(G17="Y", (L17*2),(""))</f>
        <v>118.5559124980941</v>
      </c>
      <c r="N17" s="29">
        <f t="shared" ref="N17:N18" si="16">IF(G17="Y", (L17*3),(""))</f>
        <v>177.83386874714114</v>
      </c>
      <c r="O17" s="29">
        <f t="shared" ref="O17:O18" si="17">IF(G17="Y", (L17*4),(""))</f>
        <v>237.1118249961882</v>
      </c>
      <c r="P17" s="33">
        <f t="shared" ref="P17:P18" si="18">IF(Q17&gt;0,((AcctSize/Q17)/H17),(""))</f>
        <v>191.21921370659322</v>
      </c>
      <c r="Q17" s="27">
        <v>3</v>
      </c>
      <c r="AG17" s="3">
        <f t="shared" si="5"/>
        <v>0.31000000000001648</v>
      </c>
    </row>
    <row r="18" spans="1:33" x14ac:dyDescent="0.45">
      <c r="A18" s="28">
        <v>42892</v>
      </c>
      <c r="B18" s="27" t="s">
        <v>335</v>
      </c>
      <c r="C18" s="27" t="s">
        <v>33</v>
      </c>
      <c r="D18" s="27"/>
      <c r="E18" s="29">
        <f t="shared" si="13"/>
        <v>-0.32000000000000028</v>
      </c>
      <c r="F18" s="27" t="s">
        <v>32</v>
      </c>
      <c r="G18" s="29" t="s">
        <v>69</v>
      </c>
      <c r="H18" s="29">
        <v>57.85</v>
      </c>
      <c r="I18" s="29">
        <v>58.17</v>
      </c>
      <c r="J18" s="26">
        <v>57.27</v>
      </c>
      <c r="K18" s="29">
        <v>58.17</v>
      </c>
      <c r="L18" s="29">
        <f t="shared" si="14"/>
        <v>-92.192451743013635</v>
      </c>
      <c r="M18" s="29">
        <f t="shared" si="15"/>
        <v>-184.38490348602727</v>
      </c>
      <c r="N18" s="29">
        <f t="shared" si="16"/>
        <v>-276.5773552290409</v>
      </c>
      <c r="O18" s="29">
        <f t="shared" si="17"/>
        <v>-368.76980697205454</v>
      </c>
      <c r="P18" s="33">
        <f t="shared" si="18"/>
        <v>288.10141169691735</v>
      </c>
      <c r="Q18" s="27">
        <v>3</v>
      </c>
      <c r="AG18" s="3">
        <f t="shared" si="5"/>
        <v>-0.32000000000000028</v>
      </c>
    </row>
    <row r="19" spans="1:33" x14ac:dyDescent="0.45">
      <c r="A19" s="28">
        <v>42892</v>
      </c>
      <c r="B19" s="27" t="s">
        <v>334</v>
      </c>
      <c r="C19" s="27" t="s">
        <v>79</v>
      </c>
      <c r="D19" s="27"/>
      <c r="E19" s="29">
        <f t="shared" ref="E19" si="19">IF(G19="Y",AG19,"")</f>
        <v>7.000000000000739E-2</v>
      </c>
      <c r="F19" s="27" t="s">
        <v>32</v>
      </c>
      <c r="G19" s="29" t="s">
        <v>69</v>
      </c>
      <c r="H19" s="29">
        <v>87.160000000000011</v>
      </c>
      <c r="I19" s="29">
        <v>87.54</v>
      </c>
      <c r="J19" s="26">
        <v>86.5</v>
      </c>
      <c r="K19" s="29">
        <v>87.09</v>
      </c>
      <c r="L19" s="29">
        <f t="shared" ref="L19" si="20">IF(G19="Y", (P19*E19),(""))</f>
        <v>13.385344959462939</v>
      </c>
      <c r="M19" s="29">
        <f t="shared" ref="M19" si="21">IF(G19="Y", (L19*2),(""))</f>
        <v>26.770689918925878</v>
      </c>
      <c r="N19" s="29">
        <f t="shared" ref="N19" si="22">IF(G19="Y", (L19*3),(""))</f>
        <v>40.156034878388816</v>
      </c>
      <c r="O19" s="29">
        <f t="shared" ref="O19" si="23">IF(G19="Y", (L19*4),(""))</f>
        <v>53.541379837851757</v>
      </c>
      <c r="P19" s="33">
        <f t="shared" ref="P19" si="24">IF(Q19&gt;0,((AcctSize/Q19)/H19),(""))</f>
        <v>191.21921370659322</v>
      </c>
      <c r="Q19" s="27">
        <v>3</v>
      </c>
      <c r="T19" s="68" t="s">
        <v>28</v>
      </c>
      <c r="U19" s="68"/>
      <c r="V19" s="68"/>
      <c r="AG19" s="3">
        <f t="shared" si="5"/>
        <v>7.000000000000739E-2</v>
      </c>
    </row>
    <row r="20" spans="1:33" x14ac:dyDescent="0.45">
      <c r="A20" s="28">
        <v>42893</v>
      </c>
      <c r="B20" s="27" t="s">
        <v>202</v>
      </c>
      <c r="C20" s="27" t="s">
        <v>33</v>
      </c>
      <c r="D20" s="27"/>
      <c r="E20" s="29">
        <f t="shared" si="6"/>
        <v>0</v>
      </c>
      <c r="F20" s="27" t="s">
        <v>32</v>
      </c>
      <c r="G20" s="29" t="s">
        <v>69</v>
      </c>
      <c r="H20" s="29">
        <v>54.72</v>
      </c>
      <c r="I20" s="29">
        <v>55.24</v>
      </c>
      <c r="J20" s="26">
        <v>54.11</v>
      </c>
      <c r="K20" s="29">
        <v>54.72</v>
      </c>
      <c r="L20" s="29">
        <f t="shared" si="0"/>
        <v>0</v>
      </c>
      <c r="M20" s="29">
        <f t="shared" si="1"/>
        <v>0</v>
      </c>
      <c r="N20" s="29">
        <f t="shared" si="2"/>
        <v>0</v>
      </c>
      <c r="O20" s="29">
        <f t="shared" si="3"/>
        <v>0</v>
      </c>
      <c r="P20" s="33">
        <f t="shared" si="4"/>
        <v>304.58089668615986</v>
      </c>
      <c r="Q20" s="27">
        <v>3</v>
      </c>
      <c r="T20" t="s">
        <v>11</v>
      </c>
      <c r="V20">
        <f>COUNTIFS(C3:C1048576,"FB",G3:G1048576,"Y")+COUNTIFS(D3:D1048576,"FB",G3:G1048576,"Y")</f>
        <v>20</v>
      </c>
      <c r="AG20" s="3">
        <f t="shared" si="5"/>
        <v>0</v>
      </c>
    </row>
    <row r="21" spans="1:33" x14ac:dyDescent="0.45">
      <c r="A21" s="28">
        <v>42893</v>
      </c>
      <c r="B21" s="27" t="s">
        <v>336</v>
      </c>
      <c r="C21" s="27" t="s">
        <v>33</v>
      </c>
      <c r="D21" s="27"/>
      <c r="E21" s="29" t="str">
        <f t="shared" si="6"/>
        <v/>
      </c>
      <c r="F21" s="27" t="s">
        <v>32</v>
      </c>
      <c r="G21" s="29" t="s">
        <v>34</v>
      </c>
      <c r="H21" s="29">
        <v>35.059999999999995</v>
      </c>
      <c r="I21" s="29">
        <v>35.47</v>
      </c>
      <c r="J21" s="26">
        <v>34.5</v>
      </c>
      <c r="K21" s="29"/>
      <c r="L21" s="29" t="str">
        <f t="shared" si="0"/>
        <v/>
      </c>
      <c r="M21" s="29" t="str">
        <f t="shared" si="1"/>
        <v/>
      </c>
      <c r="N21" s="29" t="str">
        <f t="shared" si="2"/>
        <v/>
      </c>
      <c r="O21" s="29" t="str">
        <f t="shared" si="3"/>
        <v/>
      </c>
      <c r="P21" s="33">
        <f t="shared" si="4"/>
        <v>475.3755466818788</v>
      </c>
      <c r="Q21" s="27">
        <v>3</v>
      </c>
      <c r="T21" t="s">
        <v>12</v>
      </c>
      <c r="V21">
        <f>COUNTIFS(C3:C1048576,"IF",G3:G1048576,"Y")+COUNTIFS(D3:D1048576,"IF",G3:G1048576,"Y")</f>
        <v>13</v>
      </c>
      <c r="AG21" s="3">
        <f t="shared" si="5"/>
        <v>35.059999999999995</v>
      </c>
    </row>
    <row r="22" spans="1:33" x14ac:dyDescent="0.45">
      <c r="A22" s="28">
        <v>42893</v>
      </c>
      <c r="B22" s="27" t="s">
        <v>337</v>
      </c>
      <c r="C22" s="27" t="s">
        <v>73</v>
      </c>
      <c r="D22" s="27"/>
      <c r="E22" s="29">
        <f t="shared" si="6"/>
        <v>0.24000000000000909</v>
      </c>
      <c r="F22" s="27" t="s">
        <v>32</v>
      </c>
      <c r="G22" s="29" t="s">
        <v>69</v>
      </c>
      <c r="H22" s="29">
        <v>64.600000000000009</v>
      </c>
      <c r="I22" s="29">
        <v>64.81</v>
      </c>
      <c r="J22" s="26">
        <v>64.12</v>
      </c>
      <c r="K22" s="29">
        <v>64.36</v>
      </c>
      <c r="L22" s="29">
        <f t="shared" si="0"/>
        <v>61.91950464396519</v>
      </c>
      <c r="M22" s="29">
        <f t="shared" si="1"/>
        <v>123.83900928793038</v>
      </c>
      <c r="N22" s="29">
        <f t="shared" si="2"/>
        <v>185.75851393189558</v>
      </c>
      <c r="O22" s="29">
        <f t="shared" si="3"/>
        <v>247.67801857586076</v>
      </c>
      <c r="P22" s="33">
        <f t="shared" si="4"/>
        <v>257.99793601651186</v>
      </c>
      <c r="Q22" s="27">
        <v>3</v>
      </c>
      <c r="T22" t="s">
        <v>13</v>
      </c>
      <c r="V22">
        <f>COUNTIFS(C3:C1048576,"LD",G3:G1048576,"Y")+COUNTIFS(D3:D1048576,"LD",G3:G1048576,"Y")</f>
        <v>0</v>
      </c>
      <c r="AG22" s="3">
        <f t="shared" si="5"/>
        <v>0.24000000000000909</v>
      </c>
    </row>
    <row r="23" spans="1:33" x14ac:dyDescent="0.45">
      <c r="A23" s="28">
        <v>42894</v>
      </c>
      <c r="B23" s="27" t="s">
        <v>338</v>
      </c>
      <c r="C23" s="27" t="s">
        <v>33</v>
      </c>
      <c r="D23" s="27"/>
      <c r="E23" s="29">
        <f t="shared" si="6"/>
        <v>0</v>
      </c>
      <c r="F23" s="27" t="s">
        <v>32</v>
      </c>
      <c r="G23" s="29" t="s">
        <v>69</v>
      </c>
      <c r="H23" s="29">
        <v>35.15</v>
      </c>
      <c r="I23" s="29">
        <v>35.700000000000003</v>
      </c>
      <c r="J23" s="26">
        <v>34.520000000000003</v>
      </c>
      <c r="K23" s="29">
        <v>35.15</v>
      </c>
      <c r="L23" s="29">
        <f t="shared" si="0"/>
        <v>0</v>
      </c>
      <c r="M23" s="29">
        <f t="shared" si="1"/>
        <v>0</v>
      </c>
      <c r="N23" s="29">
        <f t="shared" si="2"/>
        <v>0</v>
      </c>
      <c r="O23" s="29">
        <f t="shared" si="3"/>
        <v>0</v>
      </c>
      <c r="P23" s="33">
        <f t="shared" si="4"/>
        <v>711.23755334281657</v>
      </c>
      <c r="Q23" s="27">
        <v>2</v>
      </c>
      <c r="T23" t="s">
        <v>14</v>
      </c>
      <c r="V23">
        <f>COUNTIFS(C3:C1048576,"32",G3:G1048576,"Y")+COUNTIFS(D3:D1048576,"32",G3:G1048576,"Y")</f>
        <v>1</v>
      </c>
      <c r="AG23" s="3">
        <f t="shared" si="5"/>
        <v>0</v>
      </c>
    </row>
    <row r="24" spans="1:33" x14ac:dyDescent="0.45">
      <c r="A24" s="28">
        <v>42894</v>
      </c>
      <c r="B24" s="27" t="s">
        <v>339</v>
      </c>
      <c r="C24" s="27" t="s">
        <v>79</v>
      </c>
      <c r="D24" s="27"/>
      <c r="E24" s="29" t="str">
        <f t="shared" si="6"/>
        <v/>
      </c>
      <c r="F24" s="27" t="s">
        <v>32</v>
      </c>
      <c r="G24" s="29" t="s">
        <v>34</v>
      </c>
      <c r="H24" s="29">
        <v>34.020000000000003</v>
      </c>
      <c r="I24" s="29">
        <v>34.369999999999997</v>
      </c>
      <c r="J24" s="26">
        <v>33.56</v>
      </c>
      <c r="K24" s="29"/>
      <c r="L24" s="29" t="str">
        <f t="shared" si="0"/>
        <v/>
      </c>
      <c r="M24" s="29" t="str">
        <f t="shared" si="1"/>
        <v/>
      </c>
      <c r="N24" s="29" t="str">
        <f t="shared" si="2"/>
        <v/>
      </c>
      <c r="O24" s="29" t="str">
        <f t="shared" si="3"/>
        <v/>
      </c>
      <c r="P24" s="33">
        <f t="shared" si="4"/>
        <v>734.86184597295698</v>
      </c>
      <c r="Q24" s="27">
        <v>2</v>
      </c>
      <c r="T24" t="s">
        <v>15</v>
      </c>
      <c r="V24">
        <f>COUNTIFS(C3:C1048576,"BS",G3:G1048576,"Y")+COUNTIFS(D3:D1048576,"BS",G3:G1048576,"Y")</f>
        <v>0</v>
      </c>
      <c r="AG24" s="3">
        <f t="shared" si="5"/>
        <v>34.020000000000003</v>
      </c>
    </row>
    <row r="25" spans="1:33" x14ac:dyDescent="0.45">
      <c r="A25" s="28">
        <v>42898</v>
      </c>
      <c r="B25" s="27" t="s">
        <v>340</v>
      </c>
      <c r="C25" s="27" t="s">
        <v>73</v>
      </c>
      <c r="D25" s="27"/>
      <c r="E25" s="29">
        <f t="shared" si="6"/>
        <v>0.51999999999999602</v>
      </c>
      <c r="F25" s="27" t="s">
        <v>32</v>
      </c>
      <c r="G25" s="29" t="s">
        <v>69</v>
      </c>
      <c r="H25" s="29">
        <v>38.33</v>
      </c>
      <c r="I25" s="29">
        <v>38.549999999999997</v>
      </c>
      <c r="J25" s="26">
        <v>37.81</v>
      </c>
      <c r="K25" s="29">
        <v>37.81</v>
      </c>
      <c r="L25" s="29">
        <f t="shared" si="0"/>
        <v>169.5799634750835</v>
      </c>
      <c r="M25" s="29">
        <f t="shared" si="1"/>
        <v>339.15992695016701</v>
      </c>
      <c r="N25" s="29">
        <f t="shared" si="2"/>
        <v>508.73989042525051</v>
      </c>
      <c r="O25" s="29">
        <f t="shared" si="3"/>
        <v>678.31985390033401</v>
      </c>
      <c r="P25" s="33">
        <f t="shared" si="4"/>
        <v>326.11531437516305</v>
      </c>
      <c r="Q25" s="27">
        <v>4</v>
      </c>
      <c r="T25" t="s">
        <v>16</v>
      </c>
      <c r="V25">
        <f>COUNTIFS(C3:C1048576,"SH",G3:G1048576,"Y")+COUNTIFS(D3:D1048576,"SH",G3:G1048576,"Y")</f>
        <v>3</v>
      </c>
      <c r="AG25" s="3">
        <f t="shared" si="5"/>
        <v>0.51999999999999602</v>
      </c>
    </row>
    <row r="26" spans="1:33" x14ac:dyDescent="0.45">
      <c r="A26" s="28">
        <v>42898</v>
      </c>
      <c r="B26" s="27" t="s">
        <v>87</v>
      </c>
      <c r="C26" s="27" t="s">
        <v>33</v>
      </c>
      <c r="D26" s="27"/>
      <c r="E26" s="29">
        <f t="shared" si="6"/>
        <v>0.64000000000000057</v>
      </c>
      <c r="F26" s="27" t="s">
        <v>32</v>
      </c>
      <c r="G26" s="29" t="s">
        <v>69</v>
      </c>
      <c r="H26" s="29">
        <v>88.29</v>
      </c>
      <c r="I26" s="29">
        <v>88.85</v>
      </c>
      <c r="J26" s="26">
        <v>87.65</v>
      </c>
      <c r="K26" s="29">
        <v>87.65</v>
      </c>
      <c r="L26" s="29">
        <f t="shared" si="0"/>
        <v>90.610488164005062</v>
      </c>
      <c r="M26" s="29">
        <f t="shared" si="1"/>
        <v>181.22097632801012</v>
      </c>
      <c r="N26" s="29">
        <f t="shared" si="2"/>
        <v>271.83146449201519</v>
      </c>
      <c r="O26" s="29">
        <f t="shared" si="3"/>
        <v>362.44195265602025</v>
      </c>
      <c r="P26" s="33">
        <f t="shared" si="4"/>
        <v>141.57888775625779</v>
      </c>
      <c r="Q26" s="27">
        <v>4</v>
      </c>
      <c r="T26" t="s">
        <v>17</v>
      </c>
      <c r="V26">
        <f>COUNTIFS(C3:C1048576,"DH",G3:G1048576,"Y")+COUNTIFS(D3:D1048576,"DH",G3:G1048576,"Y")</f>
        <v>5</v>
      </c>
      <c r="AG26" s="3">
        <f t="shared" si="5"/>
        <v>0.64000000000000057</v>
      </c>
    </row>
    <row r="27" spans="1:33" x14ac:dyDescent="0.45">
      <c r="A27" s="28">
        <v>42898</v>
      </c>
      <c r="B27" s="27" t="s">
        <v>84</v>
      </c>
      <c r="C27" s="27" t="s">
        <v>33</v>
      </c>
      <c r="D27" s="27"/>
      <c r="E27" s="29">
        <f t="shared" si="6"/>
        <v>-0.53000000000000114</v>
      </c>
      <c r="F27" s="27" t="s">
        <v>61</v>
      </c>
      <c r="G27" s="29" t="s">
        <v>69</v>
      </c>
      <c r="H27" s="29">
        <v>50.86</v>
      </c>
      <c r="I27" s="29">
        <v>50.33</v>
      </c>
      <c r="J27" s="26">
        <v>51.55</v>
      </c>
      <c r="K27" s="29">
        <v>50.33</v>
      </c>
      <c r="L27" s="29">
        <f t="shared" si="0"/>
        <v>-130.25953598112494</v>
      </c>
      <c r="M27" s="29">
        <f t="shared" si="1"/>
        <v>-260.51907196224988</v>
      </c>
      <c r="N27" s="29">
        <f t="shared" si="2"/>
        <v>-390.77860794337482</v>
      </c>
      <c r="O27" s="29">
        <f t="shared" si="3"/>
        <v>-521.03814392449976</v>
      </c>
      <c r="P27" s="33">
        <f t="shared" si="4"/>
        <v>245.77270939834841</v>
      </c>
      <c r="Q27" s="27">
        <v>4</v>
      </c>
      <c r="T27" t="s">
        <v>19</v>
      </c>
      <c r="V27">
        <f>COUNTIFS(C3:C1048576,"S",G3:G1048576,"Y")+COUNTIFS(D3:D1048576,"S",G3:G1048576,"Y")</f>
        <v>1</v>
      </c>
      <c r="AG27" s="3">
        <f t="shared" si="5"/>
        <v>-0.53000000000000114</v>
      </c>
    </row>
    <row r="28" spans="1:33" x14ac:dyDescent="0.45">
      <c r="A28" s="28">
        <v>42898</v>
      </c>
      <c r="B28" s="27" t="s">
        <v>150</v>
      </c>
      <c r="C28" s="27" t="s">
        <v>33</v>
      </c>
      <c r="D28" s="27"/>
      <c r="E28" s="29">
        <f t="shared" si="6"/>
        <v>0.78999999999999915</v>
      </c>
      <c r="F28" s="27" t="s">
        <v>61</v>
      </c>
      <c r="G28" s="29" t="s">
        <v>69</v>
      </c>
      <c r="H28" s="29">
        <v>55.46</v>
      </c>
      <c r="I28" s="29">
        <v>55.06</v>
      </c>
      <c r="J28" s="26">
        <v>56.25</v>
      </c>
      <c r="K28" s="29">
        <v>56.25</v>
      </c>
      <c r="L28" s="29">
        <f t="shared" si="0"/>
        <v>178.05625676162981</v>
      </c>
      <c r="M28" s="29">
        <f t="shared" si="1"/>
        <v>356.11251352325962</v>
      </c>
      <c r="N28" s="29">
        <f t="shared" si="2"/>
        <v>534.16877028488943</v>
      </c>
      <c r="O28" s="29">
        <f t="shared" si="3"/>
        <v>712.22502704651924</v>
      </c>
      <c r="P28" s="33">
        <f t="shared" si="4"/>
        <v>225.38766678687341</v>
      </c>
      <c r="Q28" s="27">
        <v>4</v>
      </c>
      <c r="AG28" s="3">
        <f t="shared" si="5"/>
        <v>0.78999999999999915</v>
      </c>
    </row>
    <row r="29" spans="1:33" x14ac:dyDescent="0.45">
      <c r="A29" s="28">
        <v>42899</v>
      </c>
      <c r="B29" s="27" t="s">
        <v>206</v>
      </c>
      <c r="C29" s="27" t="s">
        <v>139</v>
      </c>
      <c r="D29" s="27"/>
      <c r="E29" s="29" t="str">
        <f t="shared" si="6"/>
        <v/>
      </c>
      <c r="F29" s="27" t="s">
        <v>32</v>
      </c>
      <c r="G29" s="29" t="s">
        <v>34</v>
      </c>
      <c r="H29" s="29">
        <v>34.840000000000003</v>
      </c>
      <c r="I29" s="29">
        <v>35.299999999999997</v>
      </c>
      <c r="J29" s="26">
        <v>34.200000000000003</v>
      </c>
      <c r="K29" s="29"/>
      <c r="L29" s="29"/>
      <c r="M29" s="29"/>
      <c r="N29" s="29"/>
      <c r="O29" s="29"/>
      <c r="P29" s="33"/>
      <c r="Q29" s="27">
        <v>1</v>
      </c>
      <c r="AG29" s="3">
        <f t="shared" si="5"/>
        <v>34.840000000000003</v>
      </c>
    </row>
    <row r="30" spans="1:33" x14ac:dyDescent="0.45">
      <c r="A30" s="28">
        <v>42900</v>
      </c>
      <c r="B30" s="27" t="s">
        <v>341</v>
      </c>
      <c r="C30" s="27" t="s">
        <v>33</v>
      </c>
      <c r="D30" s="27"/>
      <c r="E30" s="29">
        <f t="shared" ref="E30" si="25">IF(G30="Y",AG30,"")</f>
        <v>0.65000000000000568</v>
      </c>
      <c r="F30" s="27" t="s">
        <v>61</v>
      </c>
      <c r="G30" s="29" t="s">
        <v>69</v>
      </c>
      <c r="H30" s="29">
        <v>64.86</v>
      </c>
      <c r="I30" s="29">
        <v>64.349999999999994</v>
      </c>
      <c r="J30" s="26">
        <v>65.510000000000005</v>
      </c>
      <c r="K30" s="29">
        <v>65.510000000000005</v>
      </c>
      <c r="L30" s="29">
        <f t="shared" ref="L30" si="26">IF(G30="Y", (P30*E30),(""))</f>
        <v>167.02641587008063</v>
      </c>
      <c r="M30" s="29">
        <f t="shared" ref="M30" si="27">IF(G30="Y", (L30*2),(""))</f>
        <v>334.05283174016125</v>
      </c>
      <c r="N30" s="29">
        <f t="shared" ref="N30" si="28">IF(G30="Y", (L30*3),(""))</f>
        <v>501.07924761024185</v>
      </c>
      <c r="O30" s="29">
        <f t="shared" ref="O30" si="29">IF(G30="Y", (L30*4),(""))</f>
        <v>668.10566348032251</v>
      </c>
      <c r="P30" s="33">
        <f t="shared" ref="P30" si="30">IF(Q30&gt;0,((AcctSize/Q30)/H30),(""))</f>
        <v>256.96371672319873</v>
      </c>
      <c r="Q30" s="27">
        <v>3</v>
      </c>
      <c r="AG30" s="3">
        <f t="shared" si="5"/>
        <v>0.65000000000000568</v>
      </c>
    </row>
    <row r="31" spans="1:33" x14ac:dyDescent="0.45">
      <c r="A31" s="28">
        <v>42900</v>
      </c>
      <c r="B31" s="27" t="s">
        <v>342</v>
      </c>
      <c r="C31" s="27" t="s">
        <v>73</v>
      </c>
      <c r="D31" s="27"/>
      <c r="E31" s="29">
        <f t="shared" si="6"/>
        <v>-0.39000000000000057</v>
      </c>
      <c r="F31" s="27" t="s">
        <v>32</v>
      </c>
      <c r="G31" s="29" t="s">
        <v>69</v>
      </c>
      <c r="H31" s="29">
        <v>41.83</v>
      </c>
      <c r="I31" s="29">
        <v>42.22</v>
      </c>
      <c r="J31" s="26">
        <v>41.37</v>
      </c>
      <c r="K31" s="29">
        <v>42.22</v>
      </c>
      <c r="L31" s="29">
        <f t="shared" si="0"/>
        <v>-155.39086779823117</v>
      </c>
      <c r="M31" s="29">
        <f t="shared" si="1"/>
        <v>-310.78173559646234</v>
      </c>
      <c r="N31" s="29">
        <f t="shared" si="2"/>
        <v>-466.17260339469351</v>
      </c>
      <c r="O31" s="29">
        <f t="shared" si="3"/>
        <v>-621.56347119292468</v>
      </c>
      <c r="P31" s="33">
        <f t="shared" si="4"/>
        <v>398.43812255956652</v>
      </c>
      <c r="Q31" s="27">
        <v>3</v>
      </c>
      <c r="AG31" s="3">
        <f t="shared" si="5"/>
        <v>-0.39000000000000057</v>
      </c>
    </row>
    <row r="32" spans="1:33" x14ac:dyDescent="0.45">
      <c r="A32" s="28">
        <v>42900</v>
      </c>
      <c r="B32" s="27" t="s">
        <v>229</v>
      </c>
      <c r="C32" s="27" t="s">
        <v>88</v>
      </c>
      <c r="D32" s="27"/>
      <c r="E32" s="29" t="str">
        <f t="shared" si="6"/>
        <v/>
      </c>
      <c r="F32" s="27" t="s">
        <v>61</v>
      </c>
      <c r="G32" s="29" t="s">
        <v>34</v>
      </c>
      <c r="H32" s="29">
        <v>68.42</v>
      </c>
      <c r="I32" s="29">
        <v>68.19</v>
      </c>
      <c r="J32" s="26">
        <v>68.73</v>
      </c>
      <c r="K32" s="29"/>
      <c r="L32" s="29" t="str">
        <f t="shared" si="0"/>
        <v/>
      </c>
      <c r="M32" s="29" t="str">
        <f t="shared" si="1"/>
        <v/>
      </c>
      <c r="N32" s="29" t="str">
        <f t="shared" si="2"/>
        <v/>
      </c>
      <c r="O32" s="29" t="str">
        <f t="shared" si="3"/>
        <v/>
      </c>
      <c r="P32" s="33">
        <f t="shared" si="4"/>
        <v>243.59349118191562</v>
      </c>
      <c r="Q32" s="27">
        <v>3</v>
      </c>
      <c r="AG32" s="3">
        <f t="shared" si="5"/>
        <v>-68.42</v>
      </c>
    </row>
    <row r="33" spans="1:33" x14ac:dyDescent="0.45">
      <c r="A33" s="28">
        <v>42900</v>
      </c>
      <c r="B33" s="27" t="s">
        <v>342</v>
      </c>
      <c r="C33" s="27" t="s">
        <v>73</v>
      </c>
      <c r="D33" s="27"/>
      <c r="E33" s="29">
        <f t="shared" ref="E33" si="31">IF(G33="Y",AG33,"")</f>
        <v>0.22999999999999687</v>
      </c>
      <c r="F33" s="27" t="s">
        <v>32</v>
      </c>
      <c r="G33" s="29" t="s">
        <v>69</v>
      </c>
      <c r="H33" s="29">
        <v>41.83</v>
      </c>
      <c r="I33" s="29">
        <v>42.22</v>
      </c>
      <c r="J33" s="26">
        <v>41.37</v>
      </c>
      <c r="K33" s="29">
        <v>41.6</v>
      </c>
      <c r="L33" s="29">
        <f t="shared" ref="L33" si="32">IF(G33="Y", (P33*E33),(""))</f>
        <v>91.640768188699056</v>
      </c>
      <c r="M33" s="29">
        <f t="shared" ref="M33" si="33">IF(G33="Y", (L33*2),(""))</f>
        <v>183.28153637739811</v>
      </c>
      <c r="N33" s="29">
        <f t="shared" ref="N33" si="34">IF(G33="Y", (L33*3),(""))</f>
        <v>274.92230456609718</v>
      </c>
      <c r="O33" s="29">
        <f t="shared" ref="O33" si="35">IF(G33="Y", (L33*4),(""))</f>
        <v>366.56307275479622</v>
      </c>
      <c r="P33" s="33">
        <f t="shared" ref="P33" si="36">IF(Q33&gt;0,((AcctSize/Q33)/H33),(""))</f>
        <v>398.43812255956652</v>
      </c>
      <c r="Q33" s="27">
        <v>3</v>
      </c>
      <c r="AG33" s="3">
        <f t="shared" si="5"/>
        <v>0.22999999999999687</v>
      </c>
    </row>
    <row r="34" spans="1:33" x14ac:dyDescent="0.45">
      <c r="A34" s="28">
        <v>42901</v>
      </c>
      <c r="B34" s="27" t="s">
        <v>283</v>
      </c>
      <c r="C34" s="27" t="s">
        <v>139</v>
      </c>
      <c r="D34" s="27"/>
      <c r="E34" s="29">
        <f t="shared" si="6"/>
        <v>-0.30999999999999517</v>
      </c>
      <c r="F34" s="27" t="s">
        <v>32</v>
      </c>
      <c r="G34" s="29" t="s">
        <v>69</v>
      </c>
      <c r="H34" s="29">
        <v>50.74</v>
      </c>
      <c r="I34" s="29">
        <v>51.05</v>
      </c>
      <c r="J34" s="26">
        <v>50.13</v>
      </c>
      <c r="K34" s="29">
        <v>51.05</v>
      </c>
      <c r="L34" s="29">
        <f t="shared" si="0"/>
        <v>-305.47891210090182</v>
      </c>
      <c r="M34" s="29">
        <f t="shared" si="1"/>
        <v>-610.95782420180365</v>
      </c>
      <c r="N34" s="29">
        <f t="shared" si="2"/>
        <v>-916.43673630270541</v>
      </c>
      <c r="O34" s="29">
        <f t="shared" si="3"/>
        <v>-1221.9156484036073</v>
      </c>
      <c r="P34" s="33">
        <f t="shared" si="4"/>
        <v>985.41584548679543</v>
      </c>
      <c r="Q34" s="27">
        <v>1</v>
      </c>
      <c r="AG34" s="3">
        <f t="shared" si="5"/>
        <v>-0.30999999999999517</v>
      </c>
    </row>
    <row r="35" spans="1:33" x14ac:dyDescent="0.45">
      <c r="A35" s="28">
        <v>42902</v>
      </c>
      <c r="B35" s="27" t="s">
        <v>343</v>
      </c>
      <c r="C35" s="27" t="s">
        <v>33</v>
      </c>
      <c r="D35" s="27"/>
      <c r="E35" s="29" t="str">
        <f t="shared" si="6"/>
        <v/>
      </c>
      <c r="F35" s="27" t="s">
        <v>32</v>
      </c>
      <c r="G35" s="29" t="s">
        <v>34</v>
      </c>
      <c r="H35" s="29">
        <v>86.47</v>
      </c>
      <c r="I35" s="29">
        <v>86.9</v>
      </c>
      <c r="J35" s="26">
        <v>85.96</v>
      </c>
      <c r="K35" s="29"/>
      <c r="L35" s="29" t="str">
        <f t="shared" si="0"/>
        <v/>
      </c>
      <c r="M35" s="29" t="str">
        <f t="shared" si="1"/>
        <v/>
      </c>
      <c r="N35" s="29" t="str">
        <f t="shared" si="2"/>
        <v/>
      </c>
      <c r="O35" s="29" t="str">
        <f t="shared" si="3"/>
        <v/>
      </c>
      <c r="P35" s="33">
        <f t="shared" si="4"/>
        <v>144.55880652249334</v>
      </c>
      <c r="Q35" s="27">
        <v>4</v>
      </c>
      <c r="T35" s="69" t="s">
        <v>18</v>
      </c>
      <c r="U35" s="69"/>
      <c r="V35" s="69"/>
      <c r="AG35" s="3">
        <f t="shared" si="5"/>
        <v>86.47</v>
      </c>
    </row>
    <row r="36" spans="1:33" x14ac:dyDescent="0.45">
      <c r="A36" s="28">
        <v>42902</v>
      </c>
      <c r="B36" s="30" t="s">
        <v>306</v>
      </c>
      <c r="C36" s="27" t="s">
        <v>33</v>
      </c>
      <c r="D36" s="27"/>
      <c r="E36" s="29" t="str">
        <f t="shared" si="6"/>
        <v/>
      </c>
      <c r="F36" s="27" t="s">
        <v>61</v>
      </c>
      <c r="G36" s="29" t="s">
        <v>34</v>
      </c>
      <c r="H36" s="29">
        <v>55.18</v>
      </c>
      <c r="I36" s="29">
        <v>54.68</v>
      </c>
      <c r="J36" s="26">
        <v>55.73</v>
      </c>
      <c r="K36" s="29"/>
      <c r="L36" s="29" t="str">
        <f t="shared" si="0"/>
        <v/>
      </c>
      <c r="M36" s="29" t="str">
        <f t="shared" si="1"/>
        <v/>
      </c>
      <c r="N36" s="29" t="str">
        <f t="shared" si="2"/>
        <v/>
      </c>
      <c r="O36" s="29" t="str">
        <f t="shared" si="3"/>
        <v/>
      </c>
      <c r="P36" s="33">
        <f t="shared" si="4"/>
        <v>226.53135193910836</v>
      </c>
      <c r="Q36" s="27">
        <v>4</v>
      </c>
      <c r="T36" t="s">
        <v>11</v>
      </c>
      <c r="V36" s="2">
        <f>SUMIF(C3:C1048576,"FB",E3:E1048576)+SUMIF(D3:D1048576,"FB",E3:E1048576)</f>
        <v>2.650000000000027</v>
      </c>
      <c r="AG36" s="3">
        <f t="shared" si="5"/>
        <v>-55.18</v>
      </c>
    </row>
    <row r="37" spans="1:33" x14ac:dyDescent="0.45">
      <c r="A37" s="28">
        <v>42905</v>
      </c>
      <c r="B37" s="30" t="s">
        <v>344</v>
      </c>
      <c r="C37" s="27" t="s">
        <v>73</v>
      </c>
      <c r="D37" s="27"/>
      <c r="E37" s="29">
        <f t="shared" ref="E37" si="37">IF(G37="Y",AG37,"")</f>
        <v>-0.10000000000000853</v>
      </c>
      <c r="F37" s="27" t="s">
        <v>32</v>
      </c>
      <c r="G37" s="29" t="s">
        <v>69</v>
      </c>
      <c r="H37" s="29">
        <v>81.8</v>
      </c>
      <c r="I37" s="29">
        <v>82.16</v>
      </c>
      <c r="J37" s="26">
        <v>81.31</v>
      </c>
      <c r="K37" s="29">
        <v>81.900000000000006</v>
      </c>
      <c r="L37" s="29">
        <f t="shared" ref="L37" si="38">IF(G37="Y", (P37*E37),(""))</f>
        <v>-15.281173594133334</v>
      </c>
      <c r="M37" s="29">
        <f t="shared" ref="M37" si="39">IF(G37="Y", (L37*2),(""))</f>
        <v>-30.562347188266667</v>
      </c>
      <c r="N37" s="29">
        <f t="shared" ref="N37" si="40">IF(G37="Y", (L37*3),(""))</f>
        <v>-45.843520782399999</v>
      </c>
      <c r="O37" s="29">
        <f t="shared" ref="O37" si="41">IF(G37="Y", (L37*4),(""))</f>
        <v>-61.124694376533334</v>
      </c>
      <c r="P37" s="33">
        <f t="shared" ref="P37" si="42">IF(Q37&gt;0,((AcctSize/Q37)/H37),(""))</f>
        <v>152.81173594132031</v>
      </c>
      <c r="Q37" s="27">
        <v>4</v>
      </c>
      <c r="T37" t="s">
        <v>12</v>
      </c>
      <c r="V37" s="2">
        <f>SUMIF(C3:C1048576,"IF",E3:E1048576)+SUMIF(D3:D1048576,"IF",E3:E1048576)</f>
        <v>2.6400000000000006</v>
      </c>
      <c r="AG37" s="3">
        <f t="shared" si="5"/>
        <v>-0.10000000000000853</v>
      </c>
    </row>
    <row r="38" spans="1:33" x14ac:dyDescent="0.45">
      <c r="A38" s="28">
        <v>42905</v>
      </c>
      <c r="B38" s="30" t="s">
        <v>244</v>
      </c>
      <c r="C38" s="27" t="s">
        <v>33</v>
      </c>
      <c r="D38" s="27"/>
      <c r="E38" s="29">
        <f t="shared" si="6"/>
        <v>-0.25999999999999801</v>
      </c>
      <c r="F38" s="27" t="s">
        <v>32</v>
      </c>
      <c r="G38" s="29" t="s">
        <v>69</v>
      </c>
      <c r="H38" s="29">
        <v>42.31</v>
      </c>
      <c r="I38" s="29">
        <v>42.57</v>
      </c>
      <c r="J38" s="26">
        <v>41.9</v>
      </c>
      <c r="K38" s="29">
        <v>42.57</v>
      </c>
      <c r="L38" s="29">
        <f t="shared" si="0"/>
        <v>-76.813991964074091</v>
      </c>
      <c r="M38" s="29">
        <f t="shared" si="1"/>
        <v>-153.62798392814818</v>
      </c>
      <c r="N38" s="29">
        <f t="shared" si="2"/>
        <v>-230.44197589222227</v>
      </c>
      <c r="O38" s="29">
        <f t="shared" si="3"/>
        <v>-307.25596785629637</v>
      </c>
      <c r="P38" s="33">
        <f t="shared" si="4"/>
        <v>295.43843063105646</v>
      </c>
      <c r="Q38" s="27">
        <v>4</v>
      </c>
      <c r="T38" t="s">
        <v>13</v>
      </c>
      <c r="V38" s="2">
        <f>SUMIF(C3:C1048576,"LD",E3:E1048576)+SUMIF(D3:D1048576,"LD",E3:E1048576)</f>
        <v>0</v>
      </c>
      <c r="AG38" s="3">
        <f t="shared" si="5"/>
        <v>-0.25999999999999801</v>
      </c>
    </row>
    <row r="39" spans="1:33" x14ac:dyDescent="0.45">
      <c r="A39" s="28">
        <v>42905</v>
      </c>
      <c r="B39" s="30" t="s">
        <v>345</v>
      </c>
      <c r="C39" s="27" t="s">
        <v>33</v>
      </c>
      <c r="D39" s="29"/>
      <c r="E39" s="29" t="str">
        <f t="shared" si="6"/>
        <v/>
      </c>
      <c r="F39" s="27" t="s">
        <v>32</v>
      </c>
      <c r="G39" s="29" t="s">
        <v>34</v>
      </c>
      <c r="H39" s="29">
        <v>137.63999999999999</v>
      </c>
      <c r="I39" s="29">
        <v>138.19</v>
      </c>
      <c r="J39" s="26">
        <v>136.88999999999999</v>
      </c>
      <c r="K39" s="29"/>
      <c r="L39" s="29" t="str">
        <f t="shared" si="0"/>
        <v/>
      </c>
      <c r="M39" s="29" t="str">
        <f t="shared" si="1"/>
        <v/>
      </c>
      <c r="N39" s="29" t="str">
        <f t="shared" si="2"/>
        <v/>
      </c>
      <c r="O39" s="29" t="str">
        <f t="shared" si="3"/>
        <v/>
      </c>
      <c r="P39" s="33">
        <f t="shared" si="4"/>
        <v>72.653298459750076</v>
      </c>
      <c r="Q39" s="27">
        <v>5</v>
      </c>
      <c r="T39" t="s">
        <v>14</v>
      </c>
      <c r="V39" s="2">
        <f>SUMIF(C3:C1048576,"32",E3:E1048576)+SUMIF(D3:D1048576,"32",E3:E1048576)</f>
        <v>-0.34999999999999432</v>
      </c>
      <c r="AG39" s="3">
        <f t="shared" si="5"/>
        <v>137.63999999999999</v>
      </c>
    </row>
    <row r="40" spans="1:33" x14ac:dyDescent="0.45">
      <c r="A40" s="28">
        <v>42905</v>
      </c>
      <c r="B40" s="30" t="s">
        <v>142</v>
      </c>
      <c r="C40" s="27" t="s">
        <v>33</v>
      </c>
      <c r="D40" s="27"/>
      <c r="E40" s="29" t="str">
        <f t="shared" si="6"/>
        <v/>
      </c>
      <c r="F40" s="27" t="s">
        <v>32</v>
      </c>
      <c r="G40" s="29" t="s">
        <v>34</v>
      </c>
      <c r="H40" s="29">
        <v>54.33</v>
      </c>
      <c r="I40" s="29">
        <v>54.91</v>
      </c>
      <c r="J40" s="26">
        <v>53.61</v>
      </c>
      <c r="K40" s="29"/>
      <c r="L40" s="29" t="str">
        <f t="shared" si="0"/>
        <v/>
      </c>
      <c r="M40" s="29" t="str">
        <f t="shared" si="1"/>
        <v/>
      </c>
      <c r="N40" s="29" t="str">
        <f t="shared" si="2"/>
        <v/>
      </c>
      <c r="O40" s="29" t="str">
        <f t="shared" si="3"/>
        <v/>
      </c>
      <c r="P40" s="33">
        <f t="shared" si="4"/>
        <v>184.06037180195105</v>
      </c>
      <c r="Q40" s="27">
        <v>5</v>
      </c>
      <c r="T40" t="s">
        <v>15</v>
      </c>
      <c r="V40" s="2">
        <f>SUMIF(C3:C1048576,"BS",E3:E1048576)+SUMIF(D3:D1048576,"BS",E3:E1048576)</f>
        <v>0</v>
      </c>
      <c r="AG40" s="3">
        <f t="shared" si="5"/>
        <v>54.33</v>
      </c>
    </row>
    <row r="41" spans="1:33" x14ac:dyDescent="0.45">
      <c r="A41" s="28">
        <v>42906</v>
      </c>
      <c r="B41" s="30" t="s">
        <v>346</v>
      </c>
      <c r="C41" s="27" t="s">
        <v>73</v>
      </c>
      <c r="D41" s="27"/>
      <c r="E41" s="29">
        <f t="shared" si="6"/>
        <v>0.20000000000001705</v>
      </c>
      <c r="F41" s="27" t="s">
        <v>32</v>
      </c>
      <c r="G41" s="29" t="s">
        <v>69</v>
      </c>
      <c r="H41" s="29">
        <v>136.34</v>
      </c>
      <c r="I41" s="29">
        <v>136.59</v>
      </c>
      <c r="J41" s="26">
        <v>135.76</v>
      </c>
      <c r="K41" s="29">
        <v>136.13999999999999</v>
      </c>
      <c r="L41" s="29">
        <f t="shared" si="0"/>
        <v>14.669209329618383</v>
      </c>
      <c r="M41" s="29">
        <f t="shared" si="1"/>
        <v>29.338418659236766</v>
      </c>
      <c r="N41" s="29">
        <f t="shared" si="2"/>
        <v>44.007627988855148</v>
      </c>
      <c r="O41" s="29">
        <f t="shared" si="3"/>
        <v>58.676837318473531</v>
      </c>
      <c r="P41" s="33">
        <f t="shared" si="4"/>
        <v>73.346046648085661</v>
      </c>
      <c r="Q41" s="27">
        <v>5</v>
      </c>
      <c r="T41" t="s">
        <v>16</v>
      </c>
      <c r="V41" s="2">
        <f>SUMIF(C3:C1048576,"SH",E3:E1048576)+SUMIF(D3:D1048576,"SH",E3:E1048576)</f>
        <v>0.45000000000000995</v>
      </c>
      <c r="AG41" s="3">
        <f t="shared" si="5"/>
        <v>0.20000000000001705</v>
      </c>
    </row>
    <row r="42" spans="1:33" x14ac:dyDescent="0.45">
      <c r="A42" s="28">
        <v>42906</v>
      </c>
      <c r="B42" s="30" t="s">
        <v>195</v>
      </c>
      <c r="C42" s="27" t="s">
        <v>98</v>
      </c>
      <c r="D42" s="27"/>
      <c r="E42" s="29" t="str">
        <f t="shared" ref="E42" si="43">IF(G42="Y",AG42,"")</f>
        <v/>
      </c>
      <c r="F42" s="27" t="s">
        <v>61</v>
      </c>
      <c r="G42" s="29" t="s">
        <v>34</v>
      </c>
      <c r="H42" s="29">
        <v>54.03</v>
      </c>
      <c r="I42" s="29">
        <v>53.63</v>
      </c>
      <c r="J42" s="26">
        <v>54.6</v>
      </c>
      <c r="K42" s="29"/>
      <c r="L42" s="29" t="str">
        <f t="shared" ref="L42" si="44">IF(G42="Y", (P42*E42),(""))</f>
        <v/>
      </c>
      <c r="M42" s="29" t="str">
        <f t="shared" ref="M42" si="45">IF(G42="Y", (L42*2),(""))</f>
        <v/>
      </c>
      <c r="N42" s="29" t="str">
        <f t="shared" ref="N42" si="46">IF(G42="Y", (L42*3),(""))</f>
        <v/>
      </c>
      <c r="O42" s="29" t="str">
        <f t="shared" ref="O42" si="47">IF(G42="Y", (L42*4),(""))</f>
        <v/>
      </c>
      <c r="P42" s="33">
        <f t="shared" ref="P42" si="48">IF(Q42&gt;0,((AcctSize/Q42)/H42),(""))</f>
        <v>185.08236165093467</v>
      </c>
      <c r="Q42" s="27">
        <v>5</v>
      </c>
      <c r="T42" t="s">
        <v>17</v>
      </c>
      <c r="V42" s="2">
        <f>SUMIF(C3:C1048576,"DH",E3:E1048576)+SUMIF(D3:D1048576,"DH",E3:E1048576)</f>
        <v>-6.9999999999978968E-2</v>
      </c>
      <c r="AG42" s="3">
        <f t="shared" si="5"/>
        <v>-54.03</v>
      </c>
    </row>
    <row r="43" spans="1:33" x14ac:dyDescent="0.45">
      <c r="A43" s="28">
        <v>42906</v>
      </c>
      <c r="B43" s="30" t="s">
        <v>343</v>
      </c>
      <c r="C43" s="27" t="s">
        <v>139</v>
      </c>
      <c r="D43" s="27"/>
      <c r="E43" s="29" t="str">
        <f t="shared" si="6"/>
        <v/>
      </c>
      <c r="F43" s="27" t="s">
        <v>32</v>
      </c>
      <c r="G43" s="29" t="s">
        <v>34</v>
      </c>
      <c r="H43" s="29">
        <v>87.86</v>
      </c>
      <c r="I43" s="29">
        <v>88.25</v>
      </c>
      <c r="J43" s="26">
        <v>87.21</v>
      </c>
      <c r="K43" s="29"/>
      <c r="L43" s="29" t="str">
        <f t="shared" si="0"/>
        <v/>
      </c>
      <c r="M43" s="29" t="str">
        <f t="shared" si="1"/>
        <v/>
      </c>
      <c r="N43" s="29" t="str">
        <f t="shared" si="2"/>
        <v/>
      </c>
      <c r="O43" s="29" t="str">
        <f t="shared" si="3"/>
        <v/>
      </c>
      <c r="P43" s="33">
        <f t="shared" si="4"/>
        <v>113.81743683132255</v>
      </c>
      <c r="Q43" s="27">
        <v>5</v>
      </c>
      <c r="T43" t="s">
        <v>19</v>
      </c>
      <c r="V43" s="2">
        <f>SUMIF(C3:C1048576,"S",E3:E1048576)+SUMIF(D3:D1048576,"S",E3:E1048576)</f>
        <v>0.35999999999999943</v>
      </c>
      <c r="AG43" s="3">
        <f t="shared" si="5"/>
        <v>87.86</v>
      </c>
    </row>
    <row r="44" spans="1:33" x14ac:dyDescent="0.45">
      <c r="A44" s="28">
        <v>42906</v>
      </c>
      <c r="B44" s="30" t="s">
        <v>347</v>
      </c>
      <c r="C44" s="27">
        <v>32</v>
      </c>
      <c r="D44" s="27"/>
      <c r="E44" s="29" t="str">
        <f t="shared" si="6"/>
        <v/>
      </c>
      <c r="F44" s="27" t="s">
        <v>32</v>
      </c>
      <c r="G44" s="29" t="s">
        <v>34</v>
      </c>
      <c r="H44" s="29">
        <v>55.53</v>
      </c>
      <c r="I44" s="29">
        <v>55.99</v>
      </c>
      <c r="J44" s="26">
        <v>54.97</v>
      </c>
      <c r="K44" s="29"/>
      <c r="L44" s="29" t="str">
        <f t="shared" si="0"/>
        <v/>
      </c>
      <c r="M44" s="29" t="str">
        <f t="shared" si="1"/>
        <v/>
      </c>
      <c r="N44" s="29" t="str">
        <f t="shared" si="2"/>
        <v/>
      </c>
      <c r="O44" s="29" t="str">
        <f t="shared" si="3"/>
        <v/>
      </c>
      <c r="P44" s="33">
        <f t="shared" si="4"/>
        <v>180.08283810552854</v>
      </c>
      <c r="Q44" s="27">
        <v>5</v>
      </c>
      <c r="AG44" s="3">
        <f t="shared" si="5"/>
        <v>55.53</v>
      </c>
    </row>
    <row r="45" spans="1:33" x14ac:dyDescent="0.45">
      <c r="A45" s="28">
        <v>42906</v>
      </c>
      <c r="B45" s="30" t="s">
        <v>249</v>
      </c>
      <c r="C45" s="27" t="s">
        <v>32</v>
      </c>
      <c r="D45" s="27"/>
      <c r="E45" s="29">
        <f t="shared" si="6"/>
        <v>0.35999999999999943</v>
      </c>
      <c r="F45" s="27" t="s">
        <v>32</v>
      </c>
      <c r="G45" s="29" t="s">
        <v>69</v>
      </c>
      <c r="H45" s="29">
        <v>78.81</v>
      </c>
      <c r="I45" s="29">
        <v>79.319999999999993</v>
      </c>
      <c r="J45" s="26">
        <v>78.08</v>
      </c>
      <c r="K45" s="29">
        <v>78.45</v>
      </c>
      <c r="L45" s="29">
        <f t="shared" si="0"/>
        <v>45.679482299200536</v>
      </c>
      <c r="M45" s="29">
        <f t="shared" si="1"/>
        <v>91.358964598401073</v>
      </c>
      <c r="N45" s="29">
        <f t="shared" si="2"/>
        <v>137.0384468976016</v>
      </c>
      <c r="O45" s="29">
        <f t="shared" si="3"/>
        <v>182.71792919680215</v>
      </c>
      <c r="P45" s="33">
        <f t="shared" si="4"/>
        <v>126.8874508311128</v>
      </c>
      <c r="Q45" s="27">
        <v>5</v>
      </c>
      <c r="V45" s="2"/>
      <c r="AG45" s="3">
        <f t="shared" si="5"/>
        <v>0.35999999999999943</v>
      </c>
    </row>
    <row r="46" spans="1:33" x14ac:dyDescent="0.45">
      <c r="A46" s="28">
        <v>42907</v>
      </c>
      <c r="B46" s="30" t="s">
        <v>151</v>
      </c>
      <c r="C46" s="27">
        <v>32</v>
      </c>
      <c r="D46" s="27"/>
      <c r="E46" s="29" t="str">
        <f t="shared" si="6"/>
        <v/>
      </c>
      <c r="F46" s="27" t="s">
        <v>32</v>
      </c>
      <c r="G46" s="29" t="s">
        <v>34</v>
      </c>
      <c r="H46" s="29">
        <v>71.209999999999994</v>
      </c>
      <c r="I46" s="29">
        <v>71.56</v>
      </c>
      <c r="J46" s="26">
        <v>70.58</v>
      </c>
      <c r="K46" s="29"/>
      <c r="L46" s="29" t="str">
        <f t="shared" si="0"/>
        <v/>
      </c>
      <c r="M46" s="29" t="str">
        <f t="shared" si="1"/>
        <v/>
      </c>
      <c r="N46" s="29" t="str">
        <f t="shared" si="2"/>
        <v/>
      </c>
      <c r="O46" s="29" t="str">
        <f t="shared" si="3"/>
        <v/>
      </c>
      <c r="P46" s="33">
        <f t="shared" si="4"/>
        <v>140.4297149276787</v>
      </c>
      <c r="Q46" s="27">
        <v>5</v>
      </c>
      <c r="AG46" s="3">
        <f t="shared" si="5"/>
        <v>71.209999999999994</v>
      </c>
    </row>
    <row r="47" spans="1:33" x14ac:dyDescent="0.45">
      <c r="A47" s="28">
        <v>42907</v>
      </c>
      <c r="B47" s="30" t="s">
        <v>177</v>
      </c>
      <c r="C47" s="27" t="s">
        <v>139</v>
      </c>
      <c r="D47" s="27"/>
      <c r="E47" s="29">
        <f t="shared" si="6"/>
        <v>0.26000000000000512</v>
      </c>
      <c r="F47" s="27" t="s">
        <v>32</v>
      </c>
      <c r="G47" s="29" t="s">
        <v>69</v>
      </c>
      <c r="H47" s="29">
        <v>37.520000000000003</v>
      </c>
      <c r="I47" s="29">
        <v>37.76</v>
      </c>
      <c r="J47" s="26">
        <v>37</v>
      </c>
      <c r="K47" s="29">
        <v>37.26</v>
      </c>
      <c r="L47" s="29">
        <f t="shared" si="0"/>
        <v>69.296375266525885</v>
      </c>
      <c r="M47" s="29">
        <f t="shared" si="1"/>
        <v>138.59275053305177</v>
      </c>
      <c r="N47" s="29">
        <f t="shared" si="2"/>
        <v>207.88912579957764</v>
      </c>
      <c r="O47" s="29">
        <f t="shared" si="3"/>
        <v>277.18550106610354</v>
      </c>
      <c r="P47" s="33">
        <f t="shared" si="4"/>
        <v>266.52452025586354</v>
      </c>
      <c r="Q47" s="27">
        <v>5</v>
      </c>
      <c r="AG47" s="3">
        <f t="shared" si="5"/>
        <v>0.26000000000000512</v>
      </c>
    </row>
    <row r="48" spans="1:33" x14ac:dyDescent="0.45">
      <c r="A48" s="28">
        <v>42907</v>
      </c>
      <c r="B48" s="30" t="s">
        <v>348</v>
      </c>
      <c r="C48" s="27" t="s">
        <v>79</v>
      </c>
      <c r="D48" s="27"/>
      <c r="E48" s="29">
        <f t="shared" ref="E48" si="49">IF(G48="Y",AG48,"")</f>
        <v>0.20999999999999375</v>
      </c>
      <c r="F48" s="27" t="s">
        <v>32</v>
      </c>
      <c r="G48" s="29" t="s">
        <v>69</v>
      </c>
      <c r="H48" s="29">
        <v>77.19</v>
      </c>
      <c r="I48" s="29">
        <v>77.510000000000005</v>
      </c>
      <c r="J48" s="26">
        <v>76.66</v>
      </c>
      <c r="K48" s="29">
        <v>76.98</v>
      </c>
      <c r="L48" s="29">
        <f t="shared" ref="L48" si="50">IF(G48="Y", (P48*E48),(""))</f>
        <v>27.205596579867048</v>
      </c>
      <c r="M48" s="29">
        <f t="shared" ref="M48" si="51">IF(G48="Y", (L48*2),(""))</f>
        <v>54.411193159734097</v>
      </c>
      <c r="N48" s="29">
        <f t="shared" ref="N48" si="52">IF(G48="Y", (L48*3),(""))</f>
        <v>81.616789739601145</v>
      </c>
      <c r="O48" s="29">
        <f t="shared" ref="O48" si="53">IF(G48="Y", (L48*4),(""))</f>
        <v>108.82238631946819</v>
      </c>
      <c r="P48" s="33">
        <f t="shared" ref="P48" si="54">IF(Q48&gt;0,((AcctSize/Q48)/H48),(""))</f>
        <v>129.55045990413265</v>
      </c>
      <c r="Q48" s="27">
        <v>5</v>
      </c>
      <c r="AG48" s="3">
        <f t="shared" si="5"/>
        <v>0.20999999999999375</v>
      </c>
    </row>
    <row r="49" spans="1:33" x14ac:dyDescent="0.45">
      <c r="A49" s="28">
        <v>42907</v>
      </c>
      <c r="B49" s="30" t="s">
        <v>349</v>
      </c>
      <c r="C49" s="27" t="s">
        <v>33</v>
      </c>
      <c r="D49" s="27"/>
      <c r="E49" s="29" t="str">
        <f t="shared" si="6"/>
        <v/>
      </c>
      <c r="F49" s="27" t="s">
        <v>32</v>
      </c>
      <c r="G49" s="29" t="s">
        <v>34</v>
      </c>
      <c r="H49" s="29">
        <v>47.04</v>
      </c>
      <c r="I49" s="29">
        <v>47.52</v>
      </c>
      <c r="J49" s="26">
        <v>46.41</v>
      </c>
      <c r="K49" s="29"/>
      <c r="L49" s="29" t="str">
        <f t="shared" si="0"/>
        <v/>
      </c>
      <c r="M49" s="29" t="str">
        <f t="shared" si="1"/>
        <v/>
      </c>
      <c r="N49" s="29" t="str">
        <f t="shared" si="2"/>
        <v/>
      </c>
      <c r="O49" s="29" t="str">
        <f t="shared" si="3"/>
        <v/>
      </c>
      <c r="P49" s="33">
        <f t="shared" si="4"/>
        <v>212.58503401360545</v>
      </c>
      <c r="Q49" s="27">
        <v>5</v>
      </c>
      <c r="AG49" s="3">
        <f t="shared" si="5"/>
        <v>47.04</v>
      </c>
    </row>
    <row r="50" spans="1:33" x14ac:dyDescent="0.45">
      <c r="A50" s="28">
        <v>42907</v>
      </c>
      <c r="B50" s="30" t="s">
        <v>150</v>
      </c>
      <c r="C50" s="27" t="s">
        <v>33</v>
      </c>
      <c r="D50" s="27"/>
      <c r="E50" s="29" t="str">
        <f t="shared" si="6"/>
        <v/>
      </c>
      <c r="F50" s="27" t="s">
        <v>32</v>
      </c>
      <c r="G50" s="29" t="s">
        <v>34</v>
      </c>
      <c r="H50" s="29">
        <v>54.41</v>
      </c>
      <c r="I50" s="29">
        <v>54.66</v>
      </c>
      <c r="J50" s="26">
        <v>54.02</v>
      </c>
      <c r="K50" s="29"/>
      <c r="L50" s="29" t="str">
        <f t="shared" si="0"/>
        <v/>
      </c>
      <c r="M50" s="29" t="str">
        <f t="shared" si="1"/>
        <v/>
      </c>
      <c r="N50" s="29" t="str">
        <f t="shared" si="2"/>
        <v/>
      </c>
      <c r="O50" s="29" t="str">
        <f t="shared" si="3"/>
        <v/>
      </c>
      <c r="P50" s="33">
        <f t="shared" si="4"/>
        <v>183.7897445322551</v>
      </c>
      <c r="Q50" s="27">
        <v>5</v>
      </c>
      <c r="AG50" s="3">
        <f t="shared" si="5"/>
        <v>54.41</v>
      </c>
    </row>
    <row r="51" spans="1:33" x14ac:dyDescent="0.45">
      <c r="A51" s="28">
        <v>42909</v>
      </c>
      <c r="B51" s="30" t="s">
        <v>222</v>
      </c>
      <c r="C51" s="27" t="s">
        <v>33</v>
      </c>
      <c r="D51" s="27"/>
      <c r="E51" s="29">
        <f t="shared" si="6"/>
        <v>0.61999999999999744</v>
      </c>
      <c r="F51" s="27" t="s">
        <v>61</v>
      </c>
      <c r="G51" s="29" t="s">
        <v>69</v>
      </c>
      <c r="H51" s="29">
        <v>62.93</v>
      </c>
      <c r="I51" s="29">
        <v>62.51</v>
      </c>
      <c r="J51" s="26">
        <v>63.55</v>
      </c>
      <c r="K51" s="29">
        <v>63.55</v>
      </c>
      <c r="L51" s="29">
        <f t="shared" si="0"/>
        <v>246.30541871921082</v>
      </c>
      <c r="M51" s="29">
        <f t="shared" si="1"/>
        <v>492.61083743842164</v>
      </c>
      <c r="N51" s="29">
        <f t="shared" si="2"/>
        <v>738.91625615763246</v>
      </c>
      <c r="O51" s="29">
        <f t="shared" si="3"/>
        <v>985.22167487684328</v>
      </c>
      <c r="P51" s="33">
        <f t="shared" si="4"/>
        <v>397.26680438582554</v>
      </c>
      <c r="Q51" s="27">
        <v>2</v>
      </c>
      <c r="T51" s="70" t="s">
        <v>20</v>
      </c>
      <c r="U51" s="70"/>
      <c r="V51" s="70"/>
      <c r="AG51" s="3">
        <f t="shared" si="5"/>
        <v>0.61999999999999744</v>
      </c>
    </row>
    <row r="52" spans="1:33" x14ac:dyDescent="0.45">
      <c r="A52" s="28">
        <v>42909</v>
      </c>
      <c r="B52" s="30" t="s">
        <v>96</v>
      </c>
      <c r="C52" s="27" t="s">
        <v>79</v>
      </c>
      <c r="D52" s="27"/>
      <c r="E52" s="29" t="str">
        <f t="shared" si="6"/>
        <v/>
      </c>
      <c r="F52" s="27" t="s">
        <v>32</v>
      </c>
      <c r="G52" s="29" t="s">
        <v>34</v>
      </c>
      <c r="H52" s="29">
        <v>66.290000000000006</v>
      </c>
      <c r="I52" s="29">
        <v>66.680000000000007</v>
      </c>
      <c r="J52" s="26">
        <v>65.709999999999994</v>
      </c>
      <c r="K52" s="29"/>
      <c r="L52" s="29" t="str">
        <f t="shared" si="0"/>
        <v/>
      </c>
      <c r="M52" s="29" t="str">
        <f t="shared" si="1"/>
        <v/>
      </c>
      <c r="N52" s="29" t="str">
        <f t="shared" si="2"/>
        <v/>
      </c>
      <c r="O52" s="29" t="str">
        <f t="shared" si="3"/>
        <v/>
      </c>
      <c r="P52" s="33">
        <f t="shared" si="4"/>
        <v>377.13078895761049</v>
      </c>
      <c r="Q52" s="27">
        <v>2</v>
      </c>
      <c r="T52" t="s">
        <v>21</v>
      </c>
      <c r="V52">
        <f>COUNTIF(E3:E1048576,"&gt;0")</f>
        <v>26</v>
      </c>
      <c r="AG52" s="3">
        <f t="shared" si="5"/>
        <v>66.290000000000006</v>
      </c>
    </row>
    <row r="53" spans="1:33" x14ac:dyDescent="0.45">
      <c r="A53" s="28">
        <v>42912</v>
      </c>
      <c r="B53" s="30" t="s">
        <v>100</v>
      </c>
      <c r="C53" s="27" t="s">
        <v>33</v>
      </c>
      <c r="D53" s="27"/>
      <c r="E53" s="29" t="str">
        <f t="shared" si="6"/>
        <v/>
      </c>
      <c r="F53" s="27" t="s">
        <v>61</v>
      </c>
      <c r="G53" s="29" t="s">
        <v>34</v>
      </c>
      <c r="H53" s="29">
        <v>40.29</v>
      </c>
      <c r="I53" s="29">
        <v>39.96</v>
      </c>
      <c r="J53" s="26">
        <v>40.97</v>
      </c>
      <c r="K53" s="29"/>
      <c r="L53" s="29" t="str">
        <f t="shared" si="0"/>
        <v/>
      </c>
      <c r="M53" s="29" t="str">
        <f t="shared" si="1"/>
        <v/>
      </c>
      <c r="N53" s="29" t="str">
        <f t="shared" si="2"/>
        <v/>
      </c>
      <c r="O53" s="29" t="str">
        <f t="shared" si="3"/>
        <v/>
      </c>
      <c r="P53" s="33">
        <f t="shared" si="4"/>
        <v>413.6675767353355</v>
      </c>
      <c r="Q53" s="27">
        <v>3</v>
      </c>
      <c r="T53" t="s">
        <v>22</v>
      </c>
      <c r="V53">
        <f>COUNTIF(E3:E1048576,"&lt;-.101")</f>
        <v>12</v>
      </c>
      <c r="AG53" s="3">
        <f t="shared" si="5"/>
        <v>-40.29</v>
      </c>
    </row>
    <row r="54" spans="1:33" x14ac:dyDescent="0.45">
      <c r="A54" s="28">
        <v>42912</v>
      </c>
      <c r="B54" s="30" t="s">
        <v>350</v>
      </c>
      <c r="C54" s="27" t="s">
        <v>33</v>
      </c>
      <c r="D54" s="27"/>
      <c r="E54" s="29" t="str">
        <f t="shared" si="6"/>
        <v/>
      </c>
      <c r="F54" s="27" t="s">
        <v>32</v>
      </c>
      <c r="G54" s="29" t="s">
        <v>34</v>
      </c>
      <c r="H54" s="29">
        <v>67.790000000000006</v>
      </c>
      <c r="I54" s="29">
        <v>68.08</v>
      </c>
      <c r="J54" s="26">
        <v>67.39</v>
      </c>
      <c r="K54" s="29"/>
      <c r="L54" s="29" t="str">
        <f t="shared" si="0"/>
        <v/>
      </c>
      <c r="M54" s="29" t="str">
        <f t="shared" si="1"/>
        <v/>
      </c>
      <c r="N54" s="29" t="str">
        <f t="shared" si="2"/>
        <v/>
      </c>
      <c r="O54" s="29" t="str">
        <f t="shared" si="3"/>
        <v/>
      </c>
      <c r="P54" s="33">
        <f t="shared" si="4"/>
        <v>245.85730442051434</v>
      </c>
      <c r="Q54" s="27">
        <v>3</v>
      </c>
      <c r="T54" t="s">
        <v>23</v>
      </c>
      <c r="V54">
        <f>COUNTIFS(E3:E1048576,"&gt;-.109",E3:E1048576,"&lt;0")</f>
        <v>2</v>
      </c>
      <c r="AG54" s="3">
        <f t="shared" si="5"/>
        <v>67.790000000000006</v>
      </c>
    </row>
    <row r="55" spans="1:33" x14ac:dyDescent="0.45">
      <c r="A55" s="28">
        <v>42912</v>
      </c>
      <c r="B55" s="30" t="s">
        <v>351</v>
      </c>
      <c r="C55" s="27" t="s">
        <v>33</v>
      </c>
      <c r="D55" s="27"/>
      <c r="E55" s="29">
        <f t="shared" ref="E55" si="55">IF(G55="Y",AG55,"")</f>
        <v>0.56000000000000227</v>
      </c>
      <c r="F55" s="27" t="s">
        <v>61</v>
      </c>
      <c r="G55" s="29" t="s">
        <v>69</v>
      </c>
      <c r="H55" s="29">
        <v>95.75</v>
      </c>
      <c r="I55" s="29">
        <v>95.25</v>
      </c>
      <c r="J55" s="26">
        <v>96.31</v>
      </c>
      <c r="K55" s="29">
        <v>96.31</v>
      </c>
      <c r="L55" s="29">
        <f t="shared" ref="L55" si="56">IF(G55="Y", (P55*E55),(""))</f>
        <v>97.476066144473862</v>
      </c>
      <c r="M55" s="29">
        <f t="shared" ref="M55" si="57">IF(G55="Y", (L55*2),(""))</f>
        <v>194.95213228894772</v>
      </c>
      <c r="N55" s="29">
        <f t="shared" ref="N55" si="58">IF(G55="Y", (L55*3),(""))</f>
        <v>292.42819843342158</v>
      </c>
      <c r="O55" s="29">
        <f t="shared" ref="O55" si="59">IF(G55="Y", (L55*4),(""))</f>
        <v>389.90426457789545</v>
      </c>
      <c r="P55" s="33">
        <f t="shared" ref="P55" si="60">IF(Q55&gt;0,((AcctSize/Q55)/H55),(""))</f>
        <v>174.0644038294169</v>
      </c>
      <c r="Q55" s="27">
        <v>3</v>
      </c>
      <c r="T55" t="s">
        <v>3</v>
      </c>
      <c r="V55" s="5">
        <f>SUM(E3:E1048576)</f>
        <v>5.6800000000000637</v>
      </c>
      <c r="AG55" s="3">
        <f t="shared" si="5"/>
        <v>0.56000000000000227</v>
      </c>
    </row>
    <row r="56" spans="1:33" x14ac:dyDescent="0.45">
      <c r="A56" s="28">
        <v>42913</v>
      </c>
      <c r="B56" s="30" t="s">
        <v>314</v>
      </c>
      <c r="C56" s="27">
        <v>32</v>
      </c>
      <c r="D56" s="27"/>
      <c r="E56" s="29">
        <f t="shared" si="6"/>
        <v>-0.34999999999999432</v>
      </c>
      <c r="F56" s="27" t="s">
        <v>32</v>
      </c>
      <c r="G56" s="29" t="s">
        <v>69</v>
      </c>
      <c r="H56" s="29">
        <v>78.14</v>
      </c>
      <c r="I56" s="29">
        <v>78.489999999999995</v>
      </c>
      <c r="J56" s="26">
        <v>77.650000000000006</v>
      </c>
      <c r="K56" s="29">
        <v>78.489999999999995</v>
      </c>
      <c r="L56" s="29">
        <f t="shared" si="0"/>
        <v>-55.989250063986809</v>
      </c>
      <c r="M56" s="29">
        <f t="shared" si="1"/>
        <v>-111.97850012797362</v>
      </c>
      <c r="N56" s="29">
        <f t="shared" si="2"/>
        <v>-167.96775019196042</v>
      </c>
      <c r="O56" s="29">
        <f t="shared" si="3"/>
        <v>-223.95700025594724</v>
      </c>
      <c r="P56" s="33">
        <f t="shared" si="4"/>
        <v>159.96928589710777</v>
      </c>
      <c r="Q56" s="27">
        <v>4</v>
      </c>
      <c r="AG56" s="3">
        <f t="shared" si="5"/>
        <v>-0.34999999999999432</v>
      </c>
    </row>
    <row r="57" spans="1:33" x14ac:dyDescent="0.45">
      <c r="A57" s="28">
        <v>42913</v>
      </c>
      <c r="B57" s="29" t="s">
        <v>328</v>
      </c>
      <c r="C57" s="27" t="s">
        <v>73</v>
      </c>
      <c r="D57" s="27"/>
      <c r="E57" s="29">
        <f t="shared" si="6"/>
        <v>0.31999999999999318</v>
      </c>
      <c r="F57" s="27" t="s">
        <v>32</v>
      </c>
      <c r="G57" s="29" t="s">
        <v>69</v>
      </c>
      <c r="H57" s="29">
        <v>45.91</v>
      </c>
      <c r="I57" s="29">
        <v>46.49</v>
      </c>
      <c r="J57" s="26">
        <v>45.27</v>
      </c>
      <c r="K57" s="29">
        <v>45.59</v>
      </c>
      <c r="L57" s="29">
        <f t="shared" si="0"/>
        <v>87.126987584402414</v>
      </c>
      <c r="M57" s="29">
        <f t="shared" si="1"/>
        <v>174.25397516880483</v>
      </c>
      <c r="N57" s="29">
        <f t="shared" si="2"/>
        <v>261.38096275320726</v>
      </c>
      <c r="O57" s="29">
        <f t="shared" si="3"/>
        <v>348.50795033760966</v>
      </c>
      <c r="P57" s="33">
        <f t="shared" si="4"/>
        <v>272.27183620126334</v>
      </c>
      <c r="Q57" s="27">
        <v>4</v>
      </c>
      <c r="AG57" s="3">
        <f t="shared" si="5"/>
        <v>0.31999999999999318</v>
      </c>
    </row>
    <row r="58" spans="1:33" x14ac:dyDescent="0.45">
      <c r="A58" s="28">
        <v>42913</v>
      </c>
      <c r="B58" s="30" t="s">
        <v>352</v>
      </c>
      <c r="C58" s="27" t="s">
        <v>73</v>
      </c>
      <c r="D58" s="27"/>
      <c r="E58" s="29">
        <f t="shared" ref="E58" si="61">IF(G58="Y",AG58,"")</f>
        <v>0.51000000000000512</v>
      </c>
      <c r="F58" s="27" t="s">
        <v>32</v>
      </c>
      <c r="G58" s="29" t="s">
        <v>69</v>
      </c>
      <c r="H58" s="29">
        <v>88.29</v>
      </c>
      <c r="I58" s="29">
        <v>88.58</v>
      </c>
      <c r="J58" s="26">
        <v>87.78</v>
      </c>
      <c r="K58" s="29">
        <v>87.78</v>
      </c>
      <c r="L58" s="29">
        <f t="shared" si="0"/>
        <v>72.205232755692194</v>
      </c>
      <c r="M58" s="29">
        <f t="shared" si="1"/>
        <v>144.41046551138439</v>
      </c>
      <c r="N58" s="29">
        <f t="shared" si="2"/>
        <v>216.6156982670766</v>
      </c>
      <c r="O58" s="29">
        <f t="shared" si="3"/>
        <v>288.82093102276878</v>
      </c>
      <c r="P58" s="33">
        <f t="shared" si="4"/>
        <v>141.57888775625779</v>
      </c>
      <c r="Q58" s="27">
        <v>4</v>
      </c>
      <c r="T58" s="72" t="s">
        <v>41</v>
      </c>
      <c r="U58" s="72"/>
      <c r="V58" s="72"/>
      <c r="AG58" s="3">
        <f t="shared" si="5"/>
        <v>0.51000000000000512</v>
      </c>
    </row>
    <row r="59" spans="1:33" x14ac:dyDescent="0.45">
      <c r="A59" s="28">
        <v>42913</v>
      </c>
      <c r="B59" s="30" t="s">
        <v>225</v>
      </c>
      <c r="C59" s="27" t="s">
        <v>33</v>
      </c>
      <c r="D59" s="27"/>
      <c r="E59" s="29">
        <f t="shared" si="6"/>
        <v>-0.10000000000000142</v>
      </c>
      <c r="F59" s="27" t="s">
        <v>32</v>
      </c>
      <c r="G59" s="29" t="s">
        <v>69</v>
      </c>
      <c r="H59" s="29">
        <v>35.4</v>
      </c>
      <c r="I59" s="29">
        <v>35.950000000000003</v>
      </c>
      <c r="J59" s="26">
        <v>34.75</v>
      </c>
      <c r="K59" s="29">
        <v>35.5</v>
      </c>
      <c r="L59" s="29">
        <f t="shared" si="0"/>
        <v>-35.310734463277342</v>
      </c>
      <c r="M59" s="29">
        <f t="shared" si="1"/>
        <v>-70.621468926554684</v>
      </c>
      <c r="N59" s="29">
        <f t="shared" si="2"/>
        <v>-105.93220338983203</v>
      </c>
      <c r="O59" s="29">
        <f t="shared" si="3"/>
        <v>-141.24293785310937</v>
      </c>
      <c r="P59" s="33">
        <f t="shared" si="4"/>
        <v>353.10734463276839</v>
      </c>
      <c r="Q59" s="27">
        <v>4</v>
      </c>
      <c r="T59" s="73" t="s">
        <v>42</v>
      </c>
      <c r="U59" s="73"/>
      <c r="V59" s="73"/>
      <c r="AG59" s="3">
        <f t="shared" si="5"/>
        <v>-0.10000000000000142</v>
      </c>
    </row>
    <row r="60" spans="1:33" x14ac:dyDescent="0.45">
      <c r="A60" s="28">
        <v>42913</v>
      </c>
      <c r="B60" s="29" t="s">
        <v>328</v>
      </c>
      <c r="C60" s="27" t="s">
        <v>73</v>
      </c>
      <c r="D60" s="27"/>
      <c r="E60" s="29">
        <f t="shared" ref="E60" si="62">IF(G60="Y",AG60,"")</f>
        <v>0.63999999999999346</v>
      </c>
      <c r="F60" s="27" t="s">
        <v>32</v>
      </c>
      <c r="G60" s="29" t="s">
        <v>69</v>
      </c>
      <c r="H60" s="29">
        <v>45.91</v>
      </c>
      <c r="I60" s="29">
        <v>46.49</v>
      </c>
      <c r="J60" s="26">
        <v>45.27</v>
      </c>
      <c r="K60" s="29">
        <v>45.27</v>
      </c>
      <c r="L60" s="29">
        <f t="shared" ref="L60" si="63">IF(G60="Y", (P60*E60),(""))</f>
        <v>174.25397516880676</v>
      </c>
      <c r="M60" s="29">
        <f t="shared" ref="M60" si="64">IF(G60="Y", (L60*2),(""))</f>
        <v>348.50795033761352</v>
      </c>
      <c r="N60" s="29">
        <f t="shared" ref="N60" si="65">IF(G60="Y", (L60*3),(""))</f>
        <v>522.76192550642031</v>
      </c>
      <c r="O60" s="29">
        <f t="shared" ref="O60" si="66">IF(G60="Y", (L60*4),(""))</f>
        <v>697.01590067522704</v>
      </c>
      <c r="P60" s="33">
        <f t="shared" ref="P60" si="67">IF(Q60&gt;0,((AcctSize/Q60)/H60),(""))</f>
        <v>272.27183620126334</v>
      </c>
      <c r="Q60" s="27">
        <v>4</v>
      </c>
      <c r="T60" s="12" t="s">
        <v>43</v>
      </c>
      <c r="V60" s="14">
        <f>SUM(L3:L454)</f>
        <v>1146.4436792085057</v>
      </c>
      <c r="AG60" s="3">
        <f t="shared" si="5"/>
        <v>0.63999999999999346</v>
      </c>
    </row>
    <row r="61" spans="1:33" x14ac:dyDescent="0.45">
      <c r="A61" s="28">
        <v>42914</v>
      </c>
      <c r="B61" s="30" t="s">
        <v>353</v>
      </c>
      <c r="C61" s="27" t="s">
        <v>33</v>
      </c>
      <c r="D61" s="27"/>
      <c r="E61" s="29">
        <f t="shared" si="6"/>
        <v>-0.62000000000000455</v>
      </c>
      <c r="F61" s="27" t="s">
        <v>32</v>
      </c>
      <c r="G61" s="29" t="s">
        <v>69</v>
      </c>
      <c r="H61" s="29">
        <v>88.8</v>
      </c>
      <c r="I61" s="29">
        <v>89.42</v>
      </c>
      <c r="J61" s="26">
        <v>87.94</v>
      </c>
      <c r="K61" s="29">
        <v>89.42</v>
      </c>
      <c r="L61" s="29">
        <f t="shared" si="0"/>
        <v>-58.183183183183615</v>
      </c>
      <c r="M61" s="29">
        <f t="shared" si="1"/>
        <v>-116.36636636636723</v>
      </c>
      <c r="N61" s="29">
        <f t="shared" si="2"/>
        <v>-174.54954954955085</v>
      </c>
      <c r="O61" s="29">
        <f t="shared" si="3"/>
        <v>-232.73273273273446</v>
      </c>
      <c r="P61" s="33">
        <f t="shared" si="4"/>
        <v>93.843843843843857</v>
      </c>
      <c r="Q61" s="27">
        <v>6</v>
      </c>
      <c r="T61" s="12" t="s">
        <v>44</v>
      </c>
      <c r="V61" s="4">
        <f>V60*2</f>
        <v>2292.8873584170115</v>
      </c>
      <c r="AG61" s="3">
        <f t="shared" si="5"/>
        <v>-0.62000000000000455</v>
      </c>
    </row>
    <row r="62" spans="1:33" x14ac:dyDescent="0.45">
      <c r="A62" s="28">
        <v>42914</v>
      </c>
      <c r="B62" s="30" t="s">
        <v>354</v>
      </c>
      <c r="C62" s="27" t="s">
        <v>33</v>
      </c>
      <c r="D62" s="27"/>
      <c r="E62" s="29">
        <f t="shared" si="6"/>
        <v>0.38000000000000966</v>
      </c>
      <c r="F62" s="27" t="s">
        <v>32</v>
      </c>
      <c r="G62" s="29" t="s">
        <v>69</v>
      </c>
      <c r="H62" s="29">
        <v>107.4</v>
      </c>
      <c r="I62" s="29">
        <v>107.7</v>
      </c>
      <c r="J62" s="26">
        <v>107.02</v>
      </c>
      <c r="K62" s="29">
        <v>107.02</v>
      </c>
      <c r="L62" s="29">
        <f t="shared" si="0"/>
        <v>29.48479205462521</v>
      </c>
      <c r="M62" s="29">
        <f t="shared" si="1"/>
        <v>58.96958410925042</v>
      </c>
      <c r="N62" s="29">
        <f t="shared" si="2"/>
        <v>88.454376163875622</v>
      </c>
      <c r="O62" s="29">
        <f t="shared" si="3"/>
        <v>117.93916821850084</v>
      </c>
      <c r="P62" s="33">
        <f t="shared" si="4"/>
        <v>77.591558038485417</v>
      </c>
      <c r="Q62" s="27">
        <v>6</v>
      </c>
      <c r="T62" s="12" t="s">
        <v>45</v>
      </c>
      <c r="V62" s="4">
        <f>V60*3</f>
        <v>3439.3310376255172</v>
      </c>
      <c r="AG62" s="3">
        <f t="shared" si="5"/>
        <v>0.38000000000000966</v>
      </c>
    </row>
    <row r="63" spans="1:33" x14ac:dyDescent="0.45">
      <c r="A63" s="28">
        <v>42914</v>
      </c>
      <c r="B63" s="30" t="s">
        <v>355</v>
      </c>
      <c r="C63" s="27" t="s">
        <v>33</v>
      </c>
      <c r="D63" s="27"/>
      <c r="E63" s="29">
        <f t="shared" si="6"/>
        <v>0</v>
      </c>
      <c r="F63" s="27" t="s">
        <v>32</v>
      </c>
      <c r="G63" s="29" t="s">
        <v>69</v>
      </c>
      <c r="H63" s="29">
        <v>63.32</v>
      </c>
      <c r="I63" s="29">
        <v>63.82</v>
      </c>
      <c r="J63" s="26">
        <v>62.73</v>
      </c>
      <c r="K63" s="29">
        <v>63.32</v>
      </c>
      <c r="L63" s="29">
        <f t="shared" si="0"/>
        <v>0</v>
      </c>
      <c r="M63" s="29">
        <f t="shared" si="1"/>
        <v>0</v>
      </c>
      <c r="N63" s="29">
        <f t="shared" si="2"/>
        <v>0</v>
      </c>
      <c r="O63" s="29">
        <f t="shared" si="3"/>
        <v>0</v>
      </c>
      <c r="P63" s="33">
        <f t="shared" si="4"/>
        <v>131.60665403242788</v>
      </c>
      <c r="Q63" s="27">
        <v>6</v>
      </c>
      <c r="T63" s="12" t="s">
        <v>46</v>
      </c>
      <c r="V63" s="4">
        <f>V60*4</f>
        <v>4585.7747168340229</v>
      </c>
      <c r="AG63" s="3">
        <f t="shared" si="5"/>
        <v>0</v>
      </c>
    </row>
    <row r="64" spans="1:33" x14ac:dyDescent="0.45">
      <c r="A64" s="28">
        <v>42914</v>
      </c>
      <c r="B64" s="30" t="s">
        <v>332</v>
      </c>
      <c r="C64" s="27" t="s">
        <v>33</v>
      </c>
      <c r="D64" s="27"/>
      <c r="E64" s="29" t="str">
        <f t="shared" ref="E64" si="68">IF(G64="Y",AG64,"")</f>
        <v/>
      </c>
      <c r="F64" s="27" t="s">
        <v>32</v>
      </c>
      <c r="G64" s="29" t="s">
        <v>34</v>
      </c>
      <c r="H64" s="29">
        <v>142.06</v>
      </c>
      <c r="I64" s="29">
        <v>142.44</v>
      </c>
      <c r="J64" s="26">
        <v>141.53</v>
      </c>
      <c r="K64" s="29"/>
      <c r="L64" s="29" t="str">
        <f t="shared" ref="L64" si="69">IF(G64="Y", (P64*E64),(""))</f>
        <v/>
      </c>
      <c r="M64" s="29" t="str">
        <f t="shared" ref="M64" si="70">IF(G64="Y", (L64*2),(""))</f>
        <v/>
      </c>
      <c r="N64" s="29" t="str">
        <f t="shared" ref="N64" si="71">IF(G64="Y", (L64*3),(""))</f>
        <v/>
      </c>
      <c r="O64" s="29" t="str">
        <f t="shared" ref="O64" si="72">IF(G64="Y", (L64*4),(""))</f>
        <v/>
      </c>
      <c r="P64" s="33">
        <f t="shared" ref="P64" si="73">IF(Q64&gt;0,((AcctSize/Q64)/H64),(""))</f>
        <v>58.660659815101603</v>
      </c>
      <c r="Q64" s="27">
        <v>6</v>
      </c>
      <c r="R64" s="27"/>
      <c r="AG64" s="3">
        <f t="shared" si="5"/>
        <v>142.06</v>
      </c>
    </row>
    <row r="65" spans="1:33" x14ac:dyDescent="0.45">
      <c r="A65" s="28">
        <v>42914</v>
      </c>
      <c r="B65" s="30" t="s">
        <v>356</v>
      </c>
      <c r="C65" s="27" t="s">
        <v>79</v>
      </c>
      <c r="D65" s="27"/>
      <c r="E65" s="29">
        <f t="shared" si="6"/>
        <v>-0.25999999999999091</v>
      </c>
      <c r="F65" s="27" t="s">
        <v>32</v>
      </c>
      <c r="G65" s="29" t="s">
        <v>69</v>
      </c>
      <c r="H65" s="29">
        <v>69.37</v>
      </c>
      <c r="I65" s="29">
        <v>69.63</v>
      </c>
      <c r="J65" s="26">
        <v>68.56</v>
      </c>
      <c r="K65" s="29">
        <v>69.63</v>
      </c>
      <c r="L65" s="29">
        <f t="shared" si="0"/>
        <v>-31.233482293017023</v>
      </c>
      <c r="M65" s="29">
        <f t="shared" si="1"/>
        <v>-62.466964586034045</v>
      </c>
      <c r="N65" s="29">
        <f t="shared" si="2"/>
        <v>-93.700446879051071</v>
      </c>
      <c r="O65" s="29">
        <f t="shared" si="3"/>
        <v>-124.93392917206809</v>
      </c>
      <c r="P65" s="33">
        <f t="shared" si="4"/>
        <v>120.12877805006967</v>
      </c>
      <c r="Q65" s="27">
        <v>6</v>
      </c>
      <c r="AG65" s="3">
        <f t="shared" si="5"/>
        <v>-0.25999999999999091</v>
      </c>
    </row>
    <row r="66" spans="1:33" x14ac:dyDescent="0.45">
      <c r="A66" s="28">
        <v>42914</v>
      </c>
      <c r="B66" s="30" t="s">
        <v>357</v>
      </c>
      <c r="C66" s="27" t="s">
        <v>33</v>
      </c>
      <c r="D66" s="27"/>
      <c r="E66" s="29" t="str">
        <f t="shared" si="6"/>
        <v/>
      </c>
      <c r="F66" s="27" t="s">
        <v>32</v>
      </c>
      <c r="G66" s="29" t="s">
        <v>34</v>
      </c>
      <c r="H66" s="29">
        <v>117.74</v>
      </c>
      <c r="I66" s="29">
        <v>118.07</v>
      </c>
      <c r="J66" s="26">
        <v>117.2</v>
      </c>
      <c r="K66" s="29"/>
      <c r="L66" s="29" t="str">
        <f t="shared" si="0"/>
        <v/>
      </c>
      <c r="M66" s="29" t="str">
        <f t="shared" si="1"/>
        <v/>
      </c>
      <c r="N66" s="29" t="str">
        <f t="shared" si="2"/>
        <v/>
      </c>
      <c r="O66" s="29" t="str">
        <f t="shared" si="3"/>
        <v/>
      </c>
      <c r="P66" s="33">
        <f t="shared" si="4"/>
        <v>70.777419172187308</v>
      </c>
      <c r="Q66" s="27">
        <v>6</v>
      </c>
      <c r="AG66" s="3">
        <f t="shared" si="5"/>
        <v>117.74</v>
      </c>
    </row>
    <row r="67" spans="1:33" x14ac:dyDescent="0.45">
      <c r="A67" s="28">
        <v>42914</v>
      </c>
      <c r="B67" s="30" t="s">
        <v>353</v>
      </c>
      <c r="C67" s="27" t="s">
        <v>33</v>
      </c>
      <c r="D67" s="27"/>
      <c r="E67" s="29">
        <f t="shared" ref="E67" si="74">IF(G67="Y",AG67,"")</f>
        <v>0.39000000000000057</v>
      </c>
      <c r="F67" s="27" t="s">
        <v>32</v>
      </c>
      <c r="G67" s="29" t="s">
        <v>69</v>
      </c>
      <c r="H67" s="29">
        <v>88.8</v>
      </c>
      <c r="I67" s="29">
        <v>89.42</v>
      </c>
      <c r="J67" s="26">
        <v>87.94</v>
      </c>
      <c r="K67" s="29">
        <v>88.41</v>
      </c>
      <c r="L67" s="29">
        <f t="shared" ref="L67" si="75">IF(G67="Y", (P67*E67),(""))</f>
        <v>36.599099099099156</v>
      </c>
      <c r="M67" s="29">
        <f t="shared" ref="M67" si="76">IF(G67="Y", (L67*2),(""))</f>
        <v>73.198198198198313</v>
      </c>
      <c r="N67" s="29">
        <f t="shared" ref="N67" si="77">IF(G67="Y", (L67*3),(""))</f>
        <v>109.79729729729746</v>
      </c>
      <c r="O67" s="29">
        <f t="shared" ref="O67" si="78">IF(G67="Y", (L67*4),(""))</f>
        <v>146.39639639639663</v>
      </c>
      <c r="P67" s="33">
        <f t="shared" ref="P67" si="79">IF(Q67&gt;0,((AcctSize/Q67)/H67),(""))</f>
        <v>93.843843843843857</v>
      </c>
      <c r="Q67" s="27">
        <v>6</v>
      </c>
      <c r="T67" s="74" t="s">
        <v>41</v>
      </c>
      <c r="U67" s="74"/>
      <c r="V67" s="74"/>
      <c r="AG67" s="3">
        <f t="shared" si="5"/>
        <v>0.39000000000000057</v>
      </c>
    </row>
    <row r="68" spans="1:33" x14ac:dyDescent="0.45">
      <c r="A68" s="28">
        <v>42915</v>
      </c>
      <c r="B68" s="30" t="s">
        <v>135</v>
      </c>
      <c r="C68" s="27" t="s">
        <v>33</v>
      </c>
      <c r="D68" s="27"/>
      <c r="E68" s="29" t="str">
        <f t="shared" si="6"/>
        <v/>
      </c>
      <c r="F68" s="27" t="s">
        <v>32</v>
      </c>
      <c r="G68" s="29" t="s">
        <v>34</v>
      </c>
      <c r="H68" s="29">
        <v>84.76</v>
      </c>
      <c r="I68" s="29">
        <v>85.15</v>
      </c>
      <c r="J68" s="26">
        <v>84.33</v>
      </c>
      <c r="K68" s="29"/>
      <c r="L68" s="29" t="str">
        <f t="shared" ref="L68:L130" si="80">IF(G68="Y", (P68*E68),(""))</f>
        <v/>
      </c>
      <c r="M68" s="29" t="str">
        <f t="shared" ref="M68:M130" si="81">IF(G68="Y", (L68*2),(""))</f>
        <v/>
      </c>
      <c r="N68" s="29" t="str">
        <f t="shared" ref="N68:N130" si="82">IF(G68="Y", (L68*3),(""))</f>
        <v/>
      </c>
      <c r="O68" s="29" t="str">
        <f t="shared" ref="O68:O130" si="83">IF(G68="Y", (L68*4),(""))</f>
        <v/>
      </c>
      <c r="P68" s="33">
        <f t="shared" ref="P68:P130" si="84">IF(Q68&gt;0,((AcctSize/Q68)/H68),(""))</f>
        <v>196.63363221645432</v>
      </c>
      <c r="Q68" s="27">
        <v>3</v>
      </c>
      <c r="T68" s="75" t="s">
        <v>47</v>
      </c>
      <c r="U68" s="75"/>
      <c r="V68" s="75"/>
      <c r="AG68" s="3">
        <f t="shared" ref="AG68:AG131" si="85">IF(F68="L",(K68-H68),(H68-K68))</f>
        <v>84.76</v>
      </c>
    </row>
    <row r="69" spans="1:33" x14ac:dyDescent="0.45">
      <c r="A69" s="28">
        <v>42915</v>
      </c>
      <c r="B69" s="30" t="s">
        <v>336</v>
      </c>
      <c r="C69" s="27" t="s">
        <v>73</v>
      </c>
      <c r="D69" s="27"/>
      <c r="E69" s="29">
        <f t="shared" ref="E69:E132" si="86">IF(G69="Y",AG69,"")</f>
        <v>0.27999999999999403</v>
      </c>
      <c r="F69" s="27" t="s">
        <v>32</v>
      </c>
      <c r="G69" s="29" t="s">
        <v>69</v>
      </c>
      <c r="H69" s="29">
        <v>38.119999999999997</v>
      </c>
      <c r="I69" s="29">
        <v>38.61</v>
      </c>
      <c r="J69" s="26">
        <v>37.57</v>
      </c>
      <c r="K69" s="29">
        <v>37.840000000000003</v>
      </c>
      <c r="L69" s="29">
        <f t="shared" si="80"/>
        <v>122.4204267226277</v>
      </c>
      <c r="M69" s="29">
        <f t="shared" si="81"/>
        <v>244.84085344525539</v>
      </c>
      <c r="N69" s="29">
        <f t="shared" si="82"/>
        <v>367.26128016788311</v>
      </c>
      <c r="O69" s="29">
        <f t="shared" si="83"/>
        <v>489.68170689051078</v>
      </c>
      <c r="P69" s="33">
        <f t="shared" si="84"/>
        <v>437.21580972367968</v>
      </c>
      <c r="Q69" s="27">
        <v>3</v>
      </c>
      <c r="T69" s="12" t="s">
        <v>43</v>
      </c>
      <c r="U69" s="27"/>
      <c r="V69" s="14">
        <f>V60*2</f>
        <v>2292.8873584170115</v>
      </c>
      <c r="AG69" s="3">
        <f t="shared" si="85"/>
        <v>0.27999999999999403</v>
      </c>
    </row>
    <row r="70" spans="1:33" x14ac:dyDescent="0.45">
      <c r="A70" s="28">
        <v>42915</v>
      </c>
      <c r="B70" s="30" t="s">
        <v>150</v>
      </c>
      <c r="C70" s="27" t="s">
        <v>73</v>
      </c>
      <c r="D70" s="27"/>
      <c r="E70" s="29">
        <f t="shared" si="86"/>
        <v>0.17999999999999972</v>
      </c>
      <c r="F70" s="27" t="s">
        <v>32</v>
      </c>
      <c r="G70" s="29" t="s">
        <v>69</v>
      </c>
      <c r="H70" s="29">
        <v>56.9</v>
      </c>
      <c r="I70" s="29">
        <v>57.14</v>
      </c>
      <c r="J70" s="26">
        <v>56.53</v>
      </c>
      <c r="K70" s="29">
        <v>56.72</v>
      </c>
      <c r="L70" s="29">
        <f t="shared" si="80"/>
        <v>52.724077328646672</v>
      </c>
      <c r="M70" s="29">
        <f t="shared" si="81"/>
        <v>105.44815465729334</v>
      </c>
      <c r="N70" s="29">
        <f t="shared" si="82"/>
        <v>158.17223198594002</v>
      </c>
      <c r="O70" s="29">
        <f t="shared" si="83"/>
        <v>210.89630931458669</v>
      </c>
      <c r="P70" s="33">
        <f t="shared" si="84"/>
        <v>292.91154071470419</v>
      </c>
      <c r="Q70" s="27">
        <v>3</v>
      </c>
      <c r="T70" s="12" t="s">
        <v>44</v>
      </c>
      <c r="U70" s="27"/>
      <c r="V70" s="4">
        <f>V61*2</f>
        <v>4585.7747168340229</v>
      </c>
      <c r="AG70" s="3">
        <f t="shared" si="85"/>
        <v>0.17999999999999972</v>
      </c>
    </row>
    <row r="71" spans="1:33" x14ac:dyDescent="0.45">
      <c r="A71" s="28">
        <v>42916</v>
      </c>
      <c r="B71" s="30" t="s">
        <v>358</v>
      </c>
      <c r="C71" s="27" t="s">
        <v>33</v>
      </c>
      <c r="D71" s="27"/>
      <c r="E71" s="29">
        <f t="shared" si="86"/>
        <v>9.0000000000003411E-2</v>
      </c>
      <c r="F71" s="27" t="s">
        <v>32</v>
      </c>
      <c r="G71" s="29" t="s">
        <v>69</v>
      </c>
      <c r="H71" s="29">
        <v>35.85</v>
      </c>
      <c r="I71" s="29">
        <v>36.17</v>
      </c>
      <c r="J71" s="26">
        <v>35.409999999999997</v>
      </c>
      <c r="K71" s="29">
        <v>35.76</v>
      </c>
      <c r="L71" s="29">
        <f t="shared" si="80"/>
        <v>31.380753138076503</v>
      </c>
      <c r="M71" s="29">
        <f t="shared" si="81"/>
        <v>62.761506276153007</v>
      </c>
      <c r="N71" s="29">
        <f t="shared" si="82"/>
        <v>94.142259414229514</v>
      </c>
      <c r="O71" s="29">
        <f t="shared" si="83"/>
        <v>125.52301255230601</v>
      </c>
      <c r="P71" s="33">
        <f t="shared" si="84"/>
        <v>348.67503486750348</v>
      </c>
      <c r="Q71" s="27">
        <v>4</v>
      </c>
      <c r="T71" s="12" t="s">
        <v>45</v>
      </c>
      <c r="U71" s="27"/>
      <c r="V71" s="4">
        <f>V62*2</f>
        <v>6878.6620752510344</v>
      </c>
      <c r="AG71" s="3">
        <f t="shared" si="85"/>
        <v>9.0000000000003411E-2</v>
      </c>
    </row>
    <row r="72" spans="1:33" x14ac:dyDescent="0.45">
      <c r="A72" s="28">
        <v>42916</v>
      </c>
      <c r="B72" s="30" t="s">
        <v>359</v>
      </c>
      <c r="C72" s="27" t="s">
        <v>33</v>
      </c>
      <c r="D72" s="27"/>
      <c r="E72" s="29" t="str">
        <f t="shared" si="86"/>
        <v/>
      </c>
      <c r="F72" s="27" t="s">
        <v>32</v>
      </c>
      <c r="G72" s="29" t="s">
        <v>34</v>
      </c>
      <c r="H72" s="29">
        <v>51.52</v>
      </c>
      <c r="I72" s="29">
        <v>51.86</v>
      </c>
      <c r="J72" s="26">
        <v>51.04</v>
      </c>
      <c r="K72" s="29"/>
      <c r="L72" s="29" t="str">
        <f t="shared" si="80"/>
        <v/>
      </c>
      <c r="M72" s="29" t="str">
        <f t="shared" si="81"/>
        <v/>
      </c>
      <c r="N72" s="29" t="str">
        <f t="shared" si="82"/>
        <v/>
      </c>
      <c r="O72" s="29" t="str">
        <f t="shared" si="83"/>
        <v/>
      </c>
      <c r="P72" s="33">
        <f t="shared" si="84"/>
        <v>242.62422360248445</v>
      </c>
      <c r="Q72" s="27">
        <v>4</v>
      </c>
      <c r="T72" s="12" t="s">
        <v>46</v>
      </c>
      <c r="U72" s="27"/>
      <c r="V72" s="4">
        <f>V63*2</f>
        <v>9171.5494336680458</v>
      </c>
      <c r="AG72" s="3">
        <f t="shared" si="85"/>
        <v>51.52</v>
      </c>
    </row>
    <row r="73" spans="1:33" x14ac:dyDescent="0.45">
      <c r="A73" s="28">
        <v>42916</v>
      </c>
      <c r="B73" s="30" t="s">
        <v>360</v>
      </c>
      <c r="C73" s="27" t="s">
        <v>33</v>
      </c>
      <c r="D73" s="27"/>
      <c r="E73" s="29" t="str">
        <f t="shared" si="86"/>
        <v/>
      </c>
      <c r="F73" s="27" t="s">
        <v>32</v>
      </c>
      <c r="G73" s="29" t="s">
        <v>34</v>
      </c>
      <c r="H73" s="29">
        <v>33.74</v>
      </c>
      <c r="I73" s="29">
        <v>34.06</v>
      </c>
      <c r="J73" s="26">
        <v>33.340000000000003</v>
      </c>
      <c r="K73" s="29"/>
      <c r="L73" s="29" t="str">
        <f t="shared" si="80"/>
        <v/>
      </c>
      <c r="M73" s="29" t="str">
        <f t="shared" si="81"/>
        <v/>
      </c>
      <c r="N73" s="29" t="str">
        <f t="shared" si="82"/>
        <v/>
      </c>
      <c r="O73" s="29" t="str">
        <f t="shared" si="83"/>
        <v/>
      </c>
      <c r="P73" s="33">
        <f t="shared" si="84"/>
        <v>370.48014226437459</v>
      </c>
      <c r="Q73" s="27">
        <v>4</v>
      </c>
      <c r="AG73" s="3">
        <f t="shared" si="85"/>
        <v>33.74</v>
      </c>
    </row>
    <row r="74" spans="1:33" x14ac:dyDescent="0.45">
      <c r="A74" s="28">
        <v>42916</v>
      </c>
      <c r="B74" s="30" t="s">
        <v>83</v>
      </c>
      <c r="C74" s="27" t="s">
        <v>73</v>
      </c>
      <c r="D74" s="27"/>
      <c r="E74" s="29" t="str">
        <f t="shared" si="86"/>
        <v/>
      </c>
      <c r="F74" s="27" t="s">
        <v>32</v>
      </c>
      <c r="G74" s="29" t="s">
        <v>34</v>
      </c>
      <c r="H74" s="29">
        <v>81.69</v>
      </c>
      <c r="I74" s="29">
        <v>81.98</v>
      </c>
      <c r="J74" s="26">
        <v>81.290000000000006</v>
      </c>
      <c r="K74" s="29"/>
      <c r="L74" s="29" t="str">
        <f t="shared" si="80"/>
        <v/>
      </c>
      <c r="M74" s="29" t="str">
        <f t="shared" si="81"/>
        <v/>
      </c>
      <c r="N74" s="29" t="str">
        <f t="shared" si="82"/>
        <v/>
      </c>
      <c r="O74" s="29" t="str">
        <f t="shared" si="83"/>
        <v/>
      </c>
      <c r="P74" s="33">
        <f t="shared" si="84"/>
        <v>153.01750520259517</v>
      </c>
      <c r="Q74" s="27">
        <v>4</v>
      </c>
      <c r="AG74" s="3">
        <f t="shared" si="85"/>
        <v>81.69</v>
      </c>
    </row>
    <row r="75" spans="1:33" x14ac:dyDescent="0.45">
      <c r="A75" s="28"/>
      <c r="B75" s="27"/>
      <c r="C75" s="27"/>
      <c r="D75" s="27"/>
      <c r="E75" s="29" t="str">
        <f t="shared" si="86"/>
        <v/>
      </c>
      <c r="F75" s="27"/>
      <c r="G75" s="29"/>
      <c r="H75" s="29"/>
      <c r="I75" s="29"/>
      <c r="J75" s="26"/>
      <c r="K75" s="29"/>
      <c r="L75" s="29" t="str">
        <f t="shared" si="80"/>
        <v/>
      </c>
      <c r="M75" s="29" t="str">
        <f t="shared" si="81"/>
        <v/>
      </c>
      <c r="N75" s="29" t="str">
        <f t="shared" si="82"/>
        <v/>
      </c>
      <c r="O75" s="29" t="str">
        <f t="shared" si="83"/>
        <v/>
      </c>
      <c r="P75" s="33" t="str">
        <f t="shared" si="84"/>
        <v/>
      </c>
      <c r="Q75" s="27"/>
      <c r="AG75" s="3">
        <f t="shared" si="85"/>
        <v>0</v>
      </c>
    </row>
    <row r="76" spans="1:33" x14ac:dyDescent="0.45">
      <c r="A76" s="28"/>
      <c r="B76" s="27"/>
      <c r="C76" s="27"/>
      <c r="D76" s="27"/>
      <c r="E76" s="29" t="str">
        <f t="shared" si="86"/>
        <v/>
      </c>
      <c r="F76" s="27"/>
      <c r="G76" s="29"/>
      <c r="H76" s="29"/>
      <c r="I76" s="29"/>
      <c r="J76" s="26"/>
      <c r="K76" s="29"/>
      <c r="L76" s="29" t="str">
        <f t="shared" si="80"/>
        <v/>
      </c>
      <c r="M76" s="29" t="str">
        <f t="shared" si="81"/>
        <v/>
      </c>
      <c r="N76" s="29" t="str">
        <f t="shared" si="82"/>
        <v/>
      </c>
      <c r="O76" s="29" t="str">
        <f t="shared" si="83"/>
        <v/>
      </c>
      <c r="P76" s="33" t="str">
        <f t="shared" si="84"/>
        <v/>
      </c>
      <c r="Q76" s="27"/>
      <c r="T76" s="71" t="s">
        <v>24</v>
      </c>
      <c r="U76" s="71"/>
      <c r="V76" s="71"/>
      <c r="AG76" s="3">
        <f t="shared" si="85"/>
        <v>0</v>
      </c>
    </row>
    <row r="77" spans="1:33" x14ac:dyDescent="0.45">
      <c r="A77" s="28"/>
      <c r="B77" s="27"/>
      <c r="C77" s="27"/>
      <c r="D77" s="27"/>
      <c r="E77" s="29" t="str">
        <f t="shared" si="86"/>
        <v/>
      </c>
      <c r="F77" s="27"/>
      <c r="G77" s="29"/>
      <c r="H77" s="29"/>
      <c r="I77" s="29"/>
      <c r="J77" s="26"/>
      <c r="K77" s="29"/>
      <c r="L77" s="29" t="str">
        <f t="shared" si="80"/>
        <v/>
      </c>
      <c r="M77" s="29" t="str">
        <f t="shared" si="81"/>
        <v/>
      </c>
      <c r="N77" s="29" t="str">
        <f t="shared" si="82"/>
        <v/>
      </c>
      <c r="O77" s="29" t="str">
        <f t="shared" si="83"/>
        <v/>
      </c>
      <c r="P77" s="33" t="str">
        <f t="shared" si="84"/>
        <v/>
      </c>
      <c r="Q77" s="27"/>
      <c r="T77" t="s">
        <v>25</v>
      </c>
      <c r="V77">
        <f>COUNTIFS(F3:F1048576,"L",G3:G1048576,"Y")</f>
        <v>9</v>
      </c>
      <c r="AG77" s="3">
        <f t="shared" si="85"/>
        <v>0</v>
      </c>
    </row>
    <row r="78" spans="1:33" x14ac:dyDescent="0.45">
      <c r="A78" s="28"/>
      <c r="B78" s="27"/>
      <c r="C78" s="27"/>
      <c r="D78" s="27"/>
      <c r="E78" s="29" t="str">
        <f t="shared" si="86"/>
        <v/>
      </c>
      <c r="F78" s="27"/>
      <c r="G78" s="29"/>
      <c r="H78" s="29"/>
      <c r="I78" s="29"/>
      <c r="J78" s="26"/>
      <c r="K78" s="29"/>
      <c r="L78" s="29" t="str">
        <f t="shared" si="80"/>
        <v/>
      </c>
      <c r="M78" s="29" t="str">
        <f t="shared" si="81"/>
        <v/>
      </c>
      <c r="N78" s="29" t="str">
        <f t="shared" si="82"/>
        <v/>
      </c>
      <c r="O78" s="29" t="str">
        <f t="shared" si="83"/>
        <v/>
      </c>
      <c r="P78" s="33" t="str">
        <f t="shared" si="84"/>
        <v/>
      </c>
      <c r="Q78" s="27"/>
      <c r="T78" t="s">
        <v>26</v>
      </c>
      <c r="V78">
        <f>COUNTIFS(F3:F1048576,"S",G3:G1048576,"Y")</f>
        <v>34</v>
      </c>
      <c r="AG78" s="3">
        <f t="shared" si="85"/>
        <v>0</v>
      </c>
    </row>
    <row r="79" spans="1:33" x14ac:dyDescent="0.45">
      <c r="A79" s="28"/>
      <c r="B79" s="27"/>
      <c r="C79" s="27"/>
      <c r="D79" s="27"/>
      <c r="E79" s="29" t="str">
        <f t="shared" si="86"/>
        <v/>
      </c>
      <c r="F79" s="27"/>
      <c r="G79" s="29"/>
      <c r="H79" s="29"/>
      <c r="I79" s="29"/>
      <c r="J79" s="26"/>
      <c r="K79" s="29"/>
      <c r="L79" s="29" t="str">
        <f t="shared" si="80"/>
        <v/>
      </c>
      <c r="M79" s="29" t="str">
        <f t="shared" si="81"/>
        <v/>
      </c>
      <c r="N79" s="29" t="str">
        <f t="shared" si="82"/>
        <v/>
      </c>
      <c r="O79" s="29" t="str">
        <f t="shared" si="83"/>
        <v/>
      </c>
      <c r="P79" s="33" t="str">
        <f t="shared" si="84"/>
        <v/>
      </c>
      <c r="Q79" s="27"/>
      <c r="AG79" s="3">
        <f t="shared" si="85"/>
        <v>0</v>
      </c>
    </row>
    <row r="80" spans="1:33" x14ac:dyDescent="0.45">
      <c r="A80" s="28"/>
      <c r="B80" s="27"/>
      <c r="C80" s="27"/>
      <c r="D80" s="27"/>
      <c r="E80" s="29" t="str">
        <f t="shared" si="86"/>
        <v/>
      </c>
      <c r="F80" s="27"/>
      <c r="G80" s="29"/>
      <c r="H80" s="29"/>
      <c r="I80" s="29"/>
      <c r="J80" s="26"/>
      <c r="K80" s="29"/>
      <c r="L80" s="29" t="str">
        <f t="shared" si="80"/>
        <v/>
      </c>
      <c r="M80" s="29" t="str">
        <f t="shared" si="81"/>
        <v/>
      </c>
      <c r="N80" s="29" t="str">
        <f t="shared" si="82"/>
        <v/>
      </c>
      <c r="O80" s="29" t="str">
        <f t="shared" si="83"/>
        <v/>
      </c>
      <c r="P80" s="33" t="str">
        <f t="shared" si="84"/>
        <v/>
      </c>
      <c r="Q80" s="27"/>
      <c r="AG80" s="3">
        <f t="shared" si="85"/>
        <v>0</v>
      </c>
    </row>
    <row r="81" spans="1:33" x14ac:dyDescent="0.45">
      <c r="A81" s="28"/>
      <c r="B81" s="27"/>
      <c r="C81" s="27"/>
      <c r="D81" s="27"/>
      <c r="E81" s="29" t="str">
        <f t="shared" ref="E81" si="87">IF(G81="Y",AG81,"")</f>
        <v/>
      </c>
      <c r="F81" s="27"/>
      <c r="G81" s="29"/>
      <c r="H81" s="29"/>
      <c r="I81" s="29"/>
      <c r="J81" s="26"/>
      <c r="K81" s="29"/>
      <c r="L81" s="29" t="str">
        <f t="shared" ref="L81" si="88">IF(G81="Y", (P81*E81),(""))</f>
        <v/>
      </c>
      <c r="M81" s="29" t="str">
        <f t="shared" ref="M81" si="89">IF(G81="Y", (L81*2),(""))</f>
        <v/>
      </c>
      <c r="N81" s="29" t="str">
        <f t="shared" ref="N81" si="90">IF(G81="Y", (L81*3),(""))</f>
        <v/>
      </c>
      <c r="O81" s="29" t="str">
        <f t="shared" ref="O81" si="91">IF(G81="Y", (L81*4),(""))</f>
        <v/>
      </c>
      <c r="P81" s="33" t="str">
        <f t="shared" ref="P81" si="92">IF(Q81&gt;0,((AcctSize/Q81)/H81),(""))</f>
        <v/>
      </c>
      <c r="Q81" s="27"/>
      <c r="AG81" s="3">
        <f t="shared" si="85"/>
        <v>0</v>
      </c>
    </row>
    <row r="82" spans="1:33" x14ac:dyDescent="0.45">
      <c r="A82" s="28"/>
      <c r="B82" s="27"/>
      <c r="C82" s="27"/>
      <c r="D82" s="27"/>
      <c r="E82" s="29" t="str">
        <f t="shared" si="86"/>
        <v/>
      </c>
      <c r="F82" s="27"/>
      <c r="G82" s="29"/>
      <c r="H82" s="29"/>
      <c r="I82" s="29"/>
      <c r="J82" s="10"/>
      <c r="K82" s="29"/>
      <c r="L82" s="29" t="str">
        <f t="shared" si="80"/>
        <v/>
      </c>
      <c r="M82" s="29" t="str">
        <f t="shared" si="81"/>
        <v/>
      </c>
      <c r="N82" s="29" t="str">
        <f t="shared" si="82"/>
        <v/>
      </c>
      <c r="O82" s="29" t="str">
        <f t="shared" si="83"/>
        <v/>
      </c>
      <c r="P82" s="33" t="str">
        <f t="shared" si="84"/>
        <v/>
      </c>
      <c r="Q82" s="27"/>
      <c r="AG82" s="3">
        <f t="shared" si="85"/>
        <v>0</v>
      </c>
    </row>
    <row r="83" spans="1:33" x14ac:dyDescent="0.45">
      <c r="A83" s="28"/>
      <c r="B83" s="27"/>
      <c r="C83" s="27"/>
      <c r="D83" s="27"/>
      <c r="E83" s="29" t="str">
        <f t="shared" si="86"/>
        <v/>
      </c>
      <c r="F83" s="27"/>
      <c r="G83" s="29"/>
      <c r="H83" s="29"/>
      <c r="I83" s="29"/>
      <c r="J83" s="10"/>
      <c r="K83" s="29"/>
      <c r="L83" s="29" t="str">
        <f t="shared" si="80"/>
        <v/>
      </c>
      <c r="M83" s="29" t="str">
        <f t="shared" si="81"/>
        <v/>
      </c>
      <c r="N83" s="29" t="str">
        <f t="shared" si="82"/>
        <v/>
      </c>
      <c r="O83" s="29" t="str">
        <f t="shared" si="83"/>
        <v/>
      </c>
      <c r="P83" s="33" t="str">
        <f t="shared" si="84"/>
        <v/>
      </c>
      <c r="Q83" s="27"/>
      <c r="AG83" s="3">
        <f t="shared" si="85"/>
        <v>0</v>
      </c>
    </row>
    <row r="84" spans="1:33" x14ac:dyDescent="0.45">
      <c r="A84" s="28"/>
      <c r="B84" s="27"/>
      <c r="C84" s="27"/>
      <c r="D84" s="27"/>
      <c r="E84" s="29" t="str">
        <f t="shared" si="86"/>
        <v/>
      </c>
      <c r="F84" s="27"/>
      <c r="G84" s="29"/>
      <c r="H84" s="29"/>
      <c r="I84" s="29"/>
      <c r="J84" s="10"/>
      <c r="K84" s="29"/>
      <c r="L84" s="29" t="str">
        <f t="shared" si="80"/>
        <v/>
      </c>
      <c r="M84" s="29" t="str">
        <f t="shared" si="81"/>
        <v/>
      </c>
      <c r="N84" s="29" t="str">
        <f t="shared" si="82"/>
        <v/>
      </c>
      <c r="O84" s="29" t="str">
        <f t="shared" si="83"/>
        <v/>
      </c>
      <c r="P84" s="33" t="str">
        <f t="shared" si="84"/>
        <v/>
      </c>
      <c r="Q84" s="27"/>
      <c r="AG84" s="3">
        <f t="shared" si="85"/>
        <v>0</v>
      </c>
    </row>
    <row r="85" spans="1:33" x14ac:dyDescent="0.45">
      <c r="A85" s="28"/>
      <c r="B85" s="27"/>
      <c r="C85" s="27"/>
      <c r="D85" s="27"/>
      <c r="E85" s="29" t="str">
        <f t="shared" si="86"/>
        <v/>
      </c>
      <c r="F85" s="27"/>
      <c r="G85" s="29"/>
      <c r="H85" s="29"/>
      <c r="I85" s="29"/>
      <c r="J85" s="10"/>
      <c r="K85" s="29"/>
      <c r="L85" s="29" t="str">
        <f t="shared" si="80"/>
        <v/>
      </c>
      <c r="M85" s="29" t="str">
        <f t="shared" si="81"/>
        <v/>
      </c>
      <c r="N85" s="29" t="str">
        <f t="shared" si="82"/>
        <v/>
      </c>
      <c r="O85" s="29" t="str">
        <f t="shared" si="83"/>
        <v/>
      </c>
      <c r="P85" s="33" t="str">
        <f t="shared" si="84"/>
        <v/>
      </c>
      <c r="Q85" s="27"/>
      <c r="AG85" s="3">
        <f t="shared" si="85"/>
        <v>0</v>
      </c>
    </row>
    <row r="86" spans="1:33" x14ac:dyDescent="0.45">
      <c r="A86" s="28"/>
      <c r="B86" s="27"/>
      <c r="C86" s="27"/>
      <c r="D86" s="27"/>
      <c r="E86" s="29" t="str">
        <f t="shared" si="86"/>
        <v/>
      </c>
      <c r="F86" s="27"/>
      <c r="G86" s="29"/>
      <c r="H86" s="29"/>
      <c r="I86" s="29"/>
      <c r="J86" s="10"/>
      <c r="K86" s="29"/>
      <c r="L86" s="29" t="str">
        <f t="shared" si="80"/>
        <v/>
      </c>
      <c r="M86" s="29" t="str">
        <f t="shared" si="81"/>
        <v/>
      </c>
      <c r="N86" s="29" t="str">
        <f t="shared" si="82"/>
        <v/>
      </c>
      <c r="O86" s="29" t="str">
        <f t="shared" si="83"/>
        <v/>
      </c>
      <c r="P86" s="33" t="str">
        <f t="shared" si="84"/>
        <v/>
      </c>
      <c r="Q86" s="27"/>
      <c r="AG86" s="3">
        <f t="shared" si="85"/>
        <v>0</v>
      </c>
    </row>
    <row r="87" spans="1:33" x14ac:dyDescent="0.45">
      <c r="A87" s="28"/>
      <c r="B87" s="27"/>
      <c r="C87" s="27"/>
      <c r="D87" s="27"/>
      <c r="E87" s="29" t="str">
        <f t="shared" si="86"/>
        <v/>
      </c>
      <c r="F87" s="27"/>
      <c r="G87" s="29"/>
      <c r="H87" s="29"/>
      <c r="I87" s="29"/>
      <c r="J87" s="10"/>
      <c r="K87" s="29"/>
      <c r="L87" s="29" t="str">
        <f t="shared" si="80"/>
        <v/>
      </c>
      <c r="M87" s="29" t="str">
        <f t="shared" si="81"/>
        <v/>
      </c>
      <c r="N87" s="29" t="str">
        <f t="shared" si="82"/>
        <v/>
      </c>
      <c r="O87" s="29" t="str">
        <f t="shared" si="83"/>
        <v/>
      </c>
      <c r="P87" s="33" t="str">
        <f t="shared" si="84"/>
        <v/>
      </c>
      <c r="Q87" s="27"/>
      <c r="T87" s="66" t="s">
        <v>27</v>
      </c>
      <c r="U87" s="66"/>
      <c r="V87" s="66"/>
      <c r="AG87" s="3">
        <f t="shared" si="85"/>
        <v>0</v>
      </c>
    </row>
    <row r="88" spans="1:33" x14ac:dyDescent="0.45">
      <c r="A88" s="28"/>
      <c r="B88" s="27"/>
      <c r="C88" s="27"/>
      <c r="D88" s="27"/>
      <c r="E88" s="29" t="str">
        <f t="shared" si="86"/>
        <v/>
      </c>
      <c r="F88" s="27"/>
      <c r="G88" s="29"/>
      <c r="H88" s="29"/>
      <c r="I88" s="29"/>
      <c r="J88" s="10"/>
      <c r="K88" s="29"/>
      <c r="L88" s="29" t="str">
        <f t="shared" si="80"/>
        <v/>
      </c>
      <c r="M88" s="29" t="str">
        <f t="shared" si="81"/>
        <v/>
      </c>
      <c r="N88" s="29" t="str">
        <f t="shared" si="82"/>
        <v/>
      </c>
      <c r="O88" s="29" t="str">
        <f t="shared" si="83"/>
        <v/>
      </c>
      <c r="P88" s="33" t="str">
        <f t="shared" si="84"/>
        <v/>
      </c>
      <c r="Q88" s="27"/>
      <c r="T88" t="s">
        <v>25</v>
      </c>
      <c r="V88">
        <f>SUMIFS(E3:E1048576,F3:F1048576,"L",G3:G1048576,"Y")</f>
        <v>2.5100000000000193</v>
      </c>
      <c r="AG88" s="3">
        <f t="shared" si="85"/>
        <v>0</v>
      </c>
    </row>
    <row r="89" spans="1:33" x14ac:dyDescent="0.45">
      <c r="A89" s="28"/>
      <c r="B89" s="27"/>
      <c r="C89" s="27"/>
      <c r="D89" s="27"/>
      <c r="E89" s="29" t="str">
        <f t="shared" si="86"/>
        <v/>
      </c>
      <c r="F89" s="27"/>
      <c r="G89" s="29"/>
      <c r="H89" s="29"/>
      <c r="I89" s="29"/>
      <c r="J89" s="10"/>
      <c r="K89" s="29"/>
      <c r="L89" s="29" t="str">
        <f t="shared" si="80"/>
        <v/>
      </c>
      <c r="M89" s="29" t="str">
        <f t="shared" si="81"/>
        <v/>
      </c>
      <c r="N89" s="29" t="str">
        <f t="shared" si="82"/>
        <v/>
      </c>
      <c r="O89" s="29" t="str">
        <f t="shared" si="83"/>
        <v/>
      </c>
      <c r="P89" s="33" t="str">
        <f t="shared" si="84"/>
        <v/>
      </c>
      <c r="Q89" s="27"/>
      <c r="T89" t="s">
        <v>26</v>
      </c>
      <c r="V89">
        <f>SUMIFS(E3:E1048576,F3:F1048576,"S",G3:G1048576,"Y")</f>
        <v>3.1700000000000443</v>
      </c>
      <c r="AG89" s="3">
        <f t="shared" si="85"/>
        <v>0</v>
      </c>
    </row>
    <row r="90" spans="1:33" x14ac:dyDescent="0.45">
      <c r="A90" s="28"/>
      <c r="B90" s="27"/>
      <c r="C90" s="27"/>
      <c r="D90" s="27"/>
      <c r="E90" s="29" t="str">
        <f t="shared" si="86"/>
        <v/>
      </c>
      <c r="F90" s="27"/>
      <c r="G90" s="29"/>
      <c r="H90" s="29"/>
      <c r="I90" s="29"/>
      <c r="J90" s="10"/>
      <c r="K90" s="29"/>
      <c r="L90" s="29" t="str">
        <f t="shared" si="80"/>
        <v/>
      </c>
      <c r="M90" s="29" t="str">
        <f t="shared" si="81"/>
        <v/>
      </c>
      <c r="N90" s="29" t="str">
        <f t="shared" si="82"/>
        <v/>
      </c>
      <c r="O90" s="29" t="str">
        <f t="shared" si="83"/>
        <v/>
      </c>
      <c r="P90" s="33" t="str">
        <f t="shared" si="84"/>
        <v/>
      </c>
      <c r="Q90" s="27"/>
      <c r="AG90" s="3">
        <f t="shared" si="85"/>
        <v>0</v>
      </c>
    </row>
    <row r="91" spans="1:33" x14ac:dyDescent="0.45">
      <c r="A91" s="28"/>
      <c r="B91" s="27"/>
      <c r="C91" s="27"/>
      <c r="D91" s="27"/>
      <c r="E91" s="29" t="str">
        <f t="shared" si="86"/>
        <v/>
      </c>
      <c r="F91" s="27"/>
      <c r="G91" s="29"/>
      <c r="H91" s="29"/>
      <c r="I91" s="29"/>
      <c r="J91" s="10"/>
      <c r="K91" s="27"/>
      <c r="L91" s="29" t="str">
        <f t="shared" si="80"/>
        <v/>
      </c>
      <c r="M91" s="29" t="str">
        <f t="shared" si="81"/>
        <v/>
      </c>
      <c r="N91" s="29" t="str">
        <f t="shared" si="82"/>
        <v/>
      </c>
      <c r="O91" s="29" t="str">
        <f t="shared" si="83"/>
        <v/>
      </c>
      <c r="P91" s="33" t="str">
        <f t="shared" si="84"/>
        <v/>
      </c>
      <c r="Q91" s="27"/>
      <c r="AG91" s="3">
        <f t="shared" si="85"/>
        <v>0</v>
      </c>
    </row>
    <row r="92" spans="1:33" x14ac:dyDescent="0.45">
      <c r="A92" s="28"/>
      <c r="B92" s="27"/>
      <c r="C92" s="27"/>
      <c r="D92" s="27"/>
      <c r="E92" s="29" t="str">
        <f t="shared" si="86"/>
        <v/>
      </c>
      <c r="F92" s="27"/>
      <c r="G92" s="29"/>
      <c r="H92" s="29"/>
      <c r="I92" s="29"/>
      <c r="J92" s="10"/>
      <c r="K92" s="27"/>
      <c r="L92" s="29" t="str">
        <f t="shared" si="80"/>
        <v/>
      </c>
      <c r="M92" s="29" t="str">
        <f t="shared" si="81"/>
        <v/>
      </c>
      <c r="N92" s="29" t="str">
        <f t="shared" si="82"/>
        <v/>
      </c>
      <c r="O92" s="29" t="str">
        <f t="shared" si="83"/>
        <v/>
      </c>
      <c r="P92" s="33" t="str">
        <f t="shared" si="84"/>
        <v/>
      </c>
      <c r="Q92" s="27"/>
      <c r="AG92" s="3">
        <f t="shared" si="85"/>
        <v>0</v>
      </c>
    </row>
    <row r="93" spans="1:33" x14ac:dyDescent="0.45">
      <c r="A93" s="28"/>
      <c r="B93" s="27"/>
      <c r="C93" s="27"/>
      <c r="D93" s="27"/>
      <c r="E93" s="29" t="str">
        <f t="shared" si="86"/>
        <v/>
      </c>
      <c r="F93" s="27"/>
      <c r="G93" s="29"/>
      <c r="H93" s="29"/>
      <c r="I93" s="29"/>
      <c r="J93" s="10"/>
      <c r="K93" s="27"/>
      <c r="L93" s="29" t="str">
        <f t="shared" si="80"/>
        <v/>
      </c>
      <c r="M93" s="29" t="str">
        <f t="shared" si="81"/>
        <v/>
      </c>
      <c r="N93" s="29" t="str">
        <f t="shared" si="82"/>
        <v/>
      </c>
      <c r="O93" s="29" t="str">
        <f t="shared" si="83"/>
        <v/>
      </c>
      <c r="P93" s="33" t="str">
        <f t="shared" si="84"/>
        <v/>
      </c>
      <c r="Q93" s="33"/>
      <c r="AG93" s="3">
        <f t="shared" si="85"/>
        <v>0</v>
      </c>
    </row>
    <row r="94" spans="1:33" x14ac:dyDescent="0.45">
      <c r="A94" s="28"/>
      <c r="B94" s="27"/>
      <c r="C94" s="27"/>
      <c r="D94" s="27"/>
      <c r="E94" s="29" t="str">
        <f t="shared" si="86"/>
        <v/>
      </c>
      <c r="F94" s="27"/>
      <c r="G94" s="29"/>
      <c r="H94" s="29"/>
      <c r="I94" s="29"/>
      <c r="J94" s="10"/>
      <c r="K94" s="27"/>
      <c r="L94" s="29" t="str">
        <f t="shared" si="80"/>
        <v/>
      </c>
      <c r="M94" s="29" t="str">
        <f t="shared" si="81"/>
        <v/>
      </c>
      <c r="N94" s="29" t="str">
        <f t="shared" si="82"/>
        <v/>
      </c>
      <c r="O94" s="29" t="str">
        <f t="shared" si="83"/>
        <v/>
      </c>
      <c r="P94" s="33" t="str">
        <f t="shared" si="84"/>
        <v/>
      </c>
      <c r="Q94" s="27"/>
      <c r="AG94" s="3">
        <f t="shared" si="85"/>
        <v>0</v>
      </c>
    </row>
    <row r="95" spans="1:33" x14ac:dyDescent="0.45">
      <c r="A95" s="28"/>
      <c r="B95" s="27"/>
      <c r="C95" s="27"/>
      <c r="D95" s="27"/>
      <c r="E95" s="29" t="str">
        <f t="shared" si="86"/>
        <v/>
      </c>
      <c r="F95" s="27"/>
      <c r="G95" s="29"/>
      <c r="H95" s="29"/>
      <c r="I95" s="29"/>
      <c r="J95" s="10"/>
      <c r="K95" s="27"/>
      <c r="L95" s="29" t="str">
        <f t="shared" si="80"/>
        <v/>
      </c>
      <c r="M95" s="29" t="str">
        <f t="shared" si="81"/>
        <v/>
      </c>
      <c r="N95" s="29" t="str">
        <f t="shared" si="82"/>
        <v/>
      </c>
      <c r="O95" s="29" t="str">
        <f t="shared" si="83"/>
        <v/>
      </c>
      <c r="P95" s="33" t="str">
        <f t="shared" si="84"/>
        <v/>
      </c>
      <c r="Q95" s="27"/>
      <c r="AG95" s="3">
        <f t="shared" si="85"/>
        <v>0</v>
      </c>
    </row>
    <row r="96" spans="1:33" x14ac:dyDescent="0.45">
      <c r="A96" s="28"/>
      <c r="B96" s="27"/>
      <c r="C96" s="27"/>
      <c r="D96" s="27"/>
      <c r="E96" s="29" t="str">
        <f t="shared" si="86"/>
        <v/>
      </c>
      <c r="F96" s="27"/>
      <c r="G96" s="29"/>
      <c r="H96" s="29"/>
      <c r="I96" s="29"/>
      <c r="J96" s="10"/>
      <c r="K96" s="29"/>
      <c r="L96" s="29" t="str">
        <f t="shared" si="80"/>
        <v/>
      </c>
      <c r="M96" s="29" t="str">
        <f t="shared" si="81"/>
        <v/>
      </c>
      <c r="N96" s="29" t="str">
        <f t="shared" si="82"/>
        <v/>
      </c>
      <c r="O96" s="29" t="str">
        <f t="shared" si="83"/>
        <v/>
      </c>
      <c r="P96" s="33" t="str">
        <f t="shared" si="84"/>
        <v/>
      </c>
      <c r="Q96" s="27"/>
      <c r="AG96" s="3">
        <f t="shared" si="85"/>
        <v>0</v>
      </c>
    </row>
    <row r="97" spans="1:33" x14ac:dyDescent="0.45">
      <c r="A97" s="28"/>
      <c r="B97" s="27"/>
      <c r="C97" s="27"/>
      <c r="D97" s="27"/>
      <c r="E97" s="29" t="str">
        <f t="shared" si="86"/>
        <v/>
      </c>
      <c r="F97" s="27"/>
      <c r="G97" s="29"/>
      <c r="H97" s="29"/>
      <c r="I97" s="29"/>
      <c r="J97" s="10"/>
      <c r="K97" s="27"/>
      <c r="L97" s="29" t="str">
        <f t="shared" si="80"/>
        <v/>
      </c>
      <c r="M97" s="29" t="str">
        <f t="shared" si="81"/>
        <v/>
      </c>
      <c r="N97" s="29" t="str">
        <f t="shared" si="82"/>
        <v/>
      </c>
      <c r="O97" s="29" t="str">
        <f t="shared" si="83"/>
        <v/>
      </c>
      <c r="P97" s="33" t="str">
        <f t="shared" si="84"/>
        <v/>
      </c>
      <c r="Q97" s="27"/>
      <c r="AG97" s="3">
        <f t="shared" si="85"/>
        <v>0</v>
      </c>
    </row>
    <row r="98" spans="1:33" x14ac:dyDescent="0.45">
      <c r="A98" s="28"/>
      <c r="B98" s="27"/>
      <c r="C98" s="27"/>
      <c r="D98" s="27"/>
      <c r="E98" s="29" t="str">
        <f t="shared" si="86"/>
        <v/>
      </c>
      <c r="F98" s="27"/>
      <c r="G98" s="29"/>
      <c r="H98" s="29"/>
      <c r="I98" s="29"/>
      <c r="J98" s="10"/>
      <c r="K98" s="27"/>
      <c r="L98" s="29" t="str">
        <f t="shared" si="80"/>
        <v/>
      </c>
      <c r="M98" s="29" t="str">
        <f t="shared" si="81"/>
        <v/>
      </c>
      <c r="N98" s="29" t="str">
        <f t="shared" si="82"/>
        <v/>
      </c>
      <c r="O98" s="29" t="str">
        <f t="shared" si="83"/>
        <v/>
      </c>
      <c r="P98" s="33" t="str">
        <f t="shared" si="84"/>
        <v/>
      </c>
      <c r="Q98" s="27"/>
      <c r="AG98" s="3">
        <f t="shared" si="85"/>
        <v>0</v>
      </c>
    </row>
    <row r="99" spans="1:33" x14ac:dyDescent="0.45">
      <c r="A99" s="28"/>
      <c r="B99" s="27"/>
      <c r="C99" s="27"/>
      <c r="D99" s="27"/>
      <c r="E99" s="29" t="str">
        <f t="shared" si="86"/>
        <v/>
      </c>
      <c r="F99" s="27"/>
      <c r="G99" s="29"/>
      <c r="H99" s="29"/>
      <c r="I99" s="29"/>
      <c r="J99" s="10"/>
      <c r="K99" s="29"/>
      <c r="L99" s="29" t="str">
        <f t="shared" si="80"/>
        <v/>
      </c>
      <c r="M99" s="29" t="str">
        <f t="shared" si="81"/>
        <v/>
      </c>
      <c r="N99" s="29" t="str">
        <f t="shared" si="82"/>
        <v/>
      </c>
      <c r="O99" s="29" t="str">
        <f t="shared" si="83"/>
        <v/>
      </c>
      <c r="P99" s="33" t="str">
        <f t="shared" si="84"/>
        <v/>
      </c>
      <c r="Q99" s="27"/>
      <c r="AG99" s="3">
        <f t="shared" si="85"/>
        <v>0</v>
      </c>
    </row>
    <row r="100" spans="1:33" x14ac:dyDescent="0.45">
      <c r="A100" s="28"/>
      <c r="B100" s="27"/>
      <c r="C100" s="27"/>
      <c r="D100" s="27"/>
      <c r="E100" s="29" t="str">
        <f t="shared" si="86"/>
        <v/>
      </c>
      <c r="F100" s="27"/>
      <c r="G100" s="29"/>
      <c r="H100" s="29"/>
      <c r="I100" s="29"/>
      <c r="J100" s="10"/>
      <c r="K100" s="29"/>
      <c r="L100" s="29" t="str">
        <f t="shared" si="80"/>
        <v/>
      </c>
      <c r="M100" s="29" t="str">
        <f t="shared" si="81"/>
        <v/>
      </c>
      <c r="N100" s="29" t="str">
        <f t="shared" si="82"/>
        <v/>
      </c>
      <c r="O100" s="29" t="str">
        <f t="shared" si="83"/>
        <v/>
      </c>
      <c r="P100" s="33" t="str">
        <f t="shared" si="84"/>
        <v/>
      </c>
      <c r="Q100" s="27"/>
      <c r="AG100" s="3">
        <f t="shared" si="85"/>
        <v>0</v>
      </c>
    </row>
    <row r="101" spans="1:33" x14ac:dyDescent="0.45">
      <c r="A101" s="28"/>
      <c r="B101" s="27"/>
      <c r="C101" s="27"/>
      <c r="D101" s="27"/>
      <c r="E101" s="29" t="str">
        <f t="shared" si="86"/>
        <v/>
      </c>
      <c r="F101" s="27"/>
      <c r="G101" s="29"/>
      <c r="H101" s="29"/>
      <c r="I101" s="29"/>
      <c r="J101" s="10"/>
      <c r="K101" s="27"/>
      <c r="L101" s="29" t="str">
        <f t="shared" si="80"/>
        <v/>
      </c>
      <c r="M101" s="29" t="str">
        <f t="shared" si="81"/>
        <v/>
      </c>
      <c r="N101" s="29" t="str">
        <f t="shared" si="82"/>
        <v/>
      </c>
      <c r="O101" s="29" t="str">
        <f t="shared" si="83"/>
        <v/>
      </c>
      <c r="P101" s="33" t="str">
        <f t="shared" si="84"/>
        <v/>
      </c>
      <c r="Q101" s="27"/>
      <c r="AG101" s="3">
        <f t="shared" si="85"/>
        <v>0</v>
      </c>
    </row>
    <row r="102" spans="1:33" x14ac:dyDescent="0.45">
      <c r="A102" s="28"/>
      <c r="B102" s="27"/>
      <c r="C102" s="27"/>
      <c r="D102" s="27"/>
      <c r="E102" s="29" t="str">
        <f t="shared" si="86"/>
        <v/>
      </c>
      <c r="F102" s="27"/>
      <c r="G102" s="29"/>
      <c r="H102" s="29"/>
      <c r="I102" s="29"/>
      <c r="J102" s="10"/>
      <c r="K102" s="29"/>
      <c r="L102" s="29" t="str">
        <f t="shared" si="80"/>
        <v/>
      </c>
      <c r="M102" s="29" t="str">
        <f t="shared" si="81"/>
        <v/>
      </c>
      <c r="N102" s="29" t="str">
        <f t="shared" si="82"/>
        <v/>
      </c>
      <c r="O102" s="29" t="str">
        <f t="shared" si="83"/>
        <v/>
      </c>
      <c r="P102" s="33" t="str">
        <f t="shared" si="84"/>
        <v/>
      </c>
      <c r="Q102" s="27"/>
      <c r="AG102" s="3">
        <f t="shared" si="85"/>
        <v>0</v>
      </c>
    </row>
    <row r="103" spans="1:33" x14ac:dyDescent="0.45">
      <c r="A103" s="28"/>
      <c r="B103" s="27"/>
      <c r="C103" s="27"/>
      <c r="D103" s="27"/>
      <c r="E103" s="29" t="str">
        <f t="shared" si="86"/>
        <v/>
      </c>
      <c r="F103" s="27"/>
      <c r="G103" s="29"/>
      <c r="H103" s="29"/>
      <c r="I103" s="29"/>
      <c r="J103" s="10"/>
      <c r="K103" s="27"/>
      <c r="L103" s="29" t="str">
        <f t="shared" si="80"/>
        <v/>
      </c>
      <c r="M103" s="29" t="str">
        <f t="shared" si="81"/>
        <v/>
      </c>
      <c r="N103" s="29" t="str">
        <f t="shared" si="82"/>
        <v/>
      </c>
      <c r="O103" s="29" t="str">
        <f t="shared" si="83"/>
        <v/>
      </c>
      <c r="P103" s="33" t="str">
        <f t="shared" si="84"/>
        <v/>
      </c>
      <c r="Q103" s="27"/>
      <c r="AG103" s="3">
        <f t="shared" si="85"/>
        <v>0</v>
      </c>
    </row>
    <row r="104" spans="1:33" x14ac:dyDescent="0.45">
      <c r="A104" s="28"/>
      <c r="B104" s="27"/>
      <c r="C104" s="27"/>
      <c r="D104" s="27"/>
      <c r="E104" s="29" t="str">
        <f t="shared" si="86"/>
        <v/>
      </c>
      <c r="F104" s="27"/>
      <c r="G104" s="29"/>
      <c r="H104" s="29"/>
      <c r="I104" s="29"/>
      <c r="J104" s="10"/>
      <c r="K104" s="27"/>
      <c r="L104" s="29" t="str">
        <f t="shared" si="80"/>
        <v/>
      </c>
      <c r="M104" s="29" t="str">
        <f t="shared" si="81"/>
        <v/>
      </c>
      <c r="N104" s="29" t="str">
        <f t="shared" si="82"/>
        <v/>
      </c>
      <c r="O104" s="29" t="str">
        <f t="shared" si="83"/>
        <v/>
      </c>
      <c r="P104" s="33" t="str">
        <f t="shared" si="84"/>
        <v/>
      </c>
      <c r="Q104" s="27"/>
      <c r="AG104" s="3">
        <f t="shared" si="85"/>
        <v>0</v>
      </c>
    </row>
    <row r="105" spans="1:33" x14ac:dyDescent="0.45">
      <c r="A105" s="28"/>
      <c r="B105" s="27"/>
      <c r="C105" s="27"/>
      <c r="D105" s="27"/>
      <c r="E105" s="29" t="str">
        <f t="shared" si="86"/>
        <v/>
      </c>
      <c r="F105" s="27"/>
      <c r="G105" s="29"/>
      <c r="H105" s="29"/>
      <c r="I105" s="29"/>
      <c r="J105" s="10"/>
      <c r="K105" s="29"/>
      <c r="L105" s="29" t="str">
        <f t="shared" si="80"/>
        <v/>
      </c>
      <c r="M105" s="29" t="str">
        <f t="shared" si="81"/>
        <v/>
      </c>
      <c r="N105" s="29" t="str">
        <f t="shared" si="82"/>
        <v/>
      </c>
      <c r="O105" s="29" t="str">
        <f t="shared" si="83"/>
        <v/>
      </c>
      <c r="P105" s="33" t="str">
        <f t="shared" si="84"/>
        <v/>
      </c>
      <c r="Q105" s="27"/>
      <c r="AG105" s="3">
        <f t="shared" si="85"/>
        <v>0</v>
      </c>
    </row>
    <row r="106" spans="1:33" x14ac:dyDescent="0.45">
      <c r="A106" s="28"/>
      <c r="B106" s="27"/>
      <c r="C106" s="27"/>
      <c r="D106" s="27"/>
      <c r="E106" s="29" t="str">
        <f t="shared" si="86"/>
        <v/>
      </c>
      <c r="F106" s="27"/>
      <c r="G106" s="29"/>
      <c r="H106" s="29"/>
      <c r="I106" s="29"/>
      <c r="J106" s="10"/>
      <c r="K106" s="29"/>
      <c r="L106" s="29" t="str">
        <f t="shared" si="80"/>
        <v/>
      </c>
      <c r="M106" s="29" t="str">
        <f t="shared" si="81"/>
        <v/>
      </c>
      <c r="N106" s="29" t="str">
        <f t="shared" si="82"/>
        <v/>
      </c>
      <c r="O106" s="29" t="str">
        <f t="shared" si="83"/>
        <v/>
      </c>
      <c r="P106" s="33" t="str">
        <f t="shared" si="84"/>
        <v/>
      </c>
      <c r="Q106" s="27"/>
      <c r="AG106" s="3">
        <f t="shared" si="85"/>
        <v>0</v>
      </c>
    </row>
    <row r="107" spans="1:33" x14ac:dyDescent="0.45">
      <c r="A107" s="28"/>
      <c r="B107" s="27"/>
      <c r="C107" s="27"/>
      <c r="D107" s="27"/>
      <c r="E107" s="29" t="str">
        <f t="shared" si="86"/>
        <v/>
      </c>
      <c r="F107" s="27"/>
      <c r="G107" s="29"/>
      <c r="H107" s="29"/>
      <c r="I107" s="29"/>
      <c r="J107" s="10"/>
      <c r="K107" s="27"/>
      <c r="L107" s="29" t="str">
        <f t="shared" si="80"/>
        <v/>
      </c>
      <c r="M107" s="29" t="str">
        <f t="shared" si="81"/>
        <v/>
      </c>
      <c r="N107" s="29" t="str">
        <f t="shared" si="82"/>
        <v/>
      </c>
      <c r="O107" s="29" t="str">
        <f t="shared" si="83"/>
        <v/>
      </c>
      <c r="P107" s="33" t="str">
        <f t="shared" si="84"/>
        <v/>
      </c>
      <c r="Q107" s="27"/>
      <c r="AG107" s="3">
        <f t="shared" si="85"/>
        <v>0</v>
      </c>
    </row>
    <row r="108" spans="1:33" x14ac:dyDescent="0.45">
      <c r="A108" s="28"/>
      <c r="B108" s="27"/>
      <c r="C108" s="27"/>
      <c r="D108" s="27"/>
      <c r="E108" s="29" t="str">
        <f t="shared" si="86"/>
        <v/>
      </c>
      <c r="F108" s="27"/>
      <c r="G108" s="29"/>
      <c r="H108" s="29"/>
      <c r="I108" s="29"/>
      <c r="J108" s="10"/>
      <c r="K108" s="29"/>
      <c r="L108" s="29" t="str">
        <f t="shared" si="80"/>
        <v/>
      </c>
      <c r="M108" s="29" t="str">
        <f t="shared" si="81"/>
        <v/>
      </c>
      <c r="N108" s="29" t="str">
        <f t="shared" si="82"/>
        <v/>
      </c>
      <c r="O108" s="29" t="str">
        <f t="shared" si="83"/>
        <v/>
      </c>
      <c r="P108" s="33" t="str">
        <f t="shared" si="84"/>
        <v/>
      </c>
      <c r="Q108" s="27"/>
      <c r="AG108" s="3">
        <f t="shared" si="85"/>
        <v>0</v>
      </c>
    </row>
    <row r="109" spans="1:33" x14ac:dyDescent="0.45">
      <c r="A109" s="28"/>
      <c r="B109" s="27"/>
      <c r="C109" s="27"/>
      <c r="D109" s="27"/>
      <c r="E109" s="29" t="str">
        <f t="shared" si="86"/>
        <v/>
      </c>
      <c r="F109" s="27"/>
      <c r="G109" s="29"/>
      <c r="H109" s="29"/>
      <c r="I109" s="29"/>
      <c r="J109" s="10"/>
      <c r="K109" s="29"/>
      <c r="L109" s="29" t="str">
        <f t="shared" si="80"/>
        <v/>
      </c>
      <c r="M109" s="29" t="str">
        <f t="shared" si="81"/>
        <v/>
      </c>
      <c r="N109" s="29" t="str">
        <f t="shared" si="82"/>
        <v/>
      </c>
      <c r="O109" s="29" t="str">
        <f t="shared" si="83"/>
        <v/>
      </c>
      <c r="P109" s="33" t="str">
        <f t="shared" si="84"/>
        <v/>
      </c>
      <c r="Q109" s="27"/>
      <c r="AG109" s="3">
        <f t="shared" si="85"/>
        <v>0</v>
      </c>
    </row>
    <row r="110" spans="1:33" x14ac:dyDescent="0.45">
      <c r="A110" s="27"/>
      <c r="B110" s="27"/>
      <c r="C110" s="27"/>
      <c r="D110" s="27"/>
      <c r="E110" s="29" t="str">
        <f t="shared" si="86"/>
        <v/>
      </c>
      <c r="F110" s="27"/>
      <c r="G110" s="29"/>
      <c r="H110" s="27"/>
      <c r="I110" s="27"/>
      <c r="J110" s="10"/>
      <c r="K110" s="27"/>
      <c r="L110" s="29" t="str">
        <f t="shared" si="80"/>
        <v/>
      </c>
      <c r="M110" s="29" t="str">
        <f t="shared" si="81"/>
        <v/>
      </c>
      <c r="N110" s="29" t="str">
        <f t="shared" si="82"/>
        <v/>
      </c>
      <c r="O110" s="29" t="str">
        <f t="shared" si="83"/>
        <v/>
      </c>
      <c r="P110" s="33" t="str">
        <f t="shared" si="84"/>
        <v/>
      </c>
      <c r="Q110" s="27"/>
      <c r="AG110" s="3">
        <f t="shared" si="85"/>
        <v>0</v>
      </c>
    </row>
    <row r="111" spans="1:33" x14ac:dyDescent="0.45">
      <c r="A111" s="27"/>
      <c r="B111" s="27"/>
      <c r="C111" s="27"/>
      <c r="D111" s="27"/>
      <c r="E111" s="29" t="str">
        <f t="shared" si="86"/>
        <v/>
      </c>
      <c r="F111" s="27"/>
      <c r="G111" s="29"/>
      <c r="H111" s="27"/>
      <c r="I111" s="27"/>
      <c r="J111" s="10"/>
      <c r="K111" s="27"/>
      <c r="L111" s="29" t="str">
        <f t="shared" si="80"/>
        <v/>
      </c>
      <c r="M111" s="29" t="str">
        <f t="shared" si="81"/>
        <v/>
      </c>
      <c r="N111" s="29" t="str">
        <f t="shared" si="82"/>
        <v/>
      </c>
      <c r="O111" s="29" t="str">
        <f t="shared" si="83"/>
        <v/>
      </c>
      <c r="P111" s="33" t="str">
        <f t="shared" si="84"/>
        <v/>
      </c>
      <c r="Q111" s="27"/>
      <c r="AG111" s="3">
        <f t="shared" si="85"/>
        <v>0</v>
      </c>
    </row>
    <row r="112" spans="1:33" x14ac:dyDescent="0.45">
      <c r="A112" s="27"/>
      <c r="B112" s="27"/>
      <c r="C112" s="27"/>
      <c r="D112" s="27"/>
      <c r="E112" s="29" t="str">
        <f t="shared" si="86"/>
        <v/>
      </c>
      <c r="F112" s="27"/>
      <c r="G112" s="29"/>
      <c r="H112" s="27"/>
      <c r="I112" s="27"/>
      <c r="J112" s="10"/>
      <c r="K112" s="27"/>
      <c r="L112" s="29" t="str">
        <f t="shared" si="80"/>
        <v/>
      </c>
      <c r="M112" s="29" t="str">
        <f t="shared" si="81"/>
        <v/>
      </c>
      <c r="N112" s="29" t="str">
        <f t="shared" si="82"/>
        <v/>
      </c>
      <c r="O112" s="29" t="str">
        <f t="shared" si="83"/>
        <v/>
      </c>
      <c r="P112" s="33" t="str">
        <f t="shared" si="84"/>
        <v/>
      </c>
      <c r="Q112" s="27"/>
      <c r="AG112" s="3">
        <f t="shared" si="85"/>
        <v>0</v>
      </c>
    </row>
    <row r="113" spans="1:33" x14ac:dyDescent="0.45">
      <c r="A113" s="27"/>
      <c r="B113" s="27"/>
      <c r="C113" s="27"/>
      <c r="D113" s="27"/>
      <c r="E113" s="29" t="str">
        <f t="shared" si="86"/>
        <v/>
      </c>
      <c r="F113" s="27"/>
      <c r="G113" s="29"/>
      <c r="H113" s="27"/>
      <c r="I113" s="27"/>
      <c r="J113" s="10"/>
      <c r="K113" s="27"/>
      <c r="L113" s="29" t="str">
        <f t="shared" si="80"/>
        <v/>
      </c>
      <c r="M113" s="29" t="str">
        <f t="shared" si="81"/>
        <v/>
      </c>
      <c r="N113" s="29" t="str">
        <f t="shared" si="82"/>
        <v/>
      </c>
      <c r="O113" s="29" t="str">
        <f t="shared" si="83"/>
        <v/>
      </c>
      <c r="P113" s="33" t="str">
        <f t="shared" si="84"/>
        <v/>
      </c>
      <c r="Q113" s="27"/>
      <c r="AG113" s="3">
        <f t="shared" si="85"/>
        <v>0</v>
      </c>
    </row>
    <row r="114" spans="1:33" x14ac:dyDescent="0.45">
      <c r="A114" s="27"/>
      <c r="B114" s="27"/>
      <c r="C114" s="27"/>
      <c r="D114" s="27"/>
      <c r="E114" s="29" t="str">
        <f t="shared" si="86"/>
        <v/>
      </c>
      <c r="F114" s="27"/>
      <c r="G114" s="29"/>
      <c r="H114" s="27"/>
      <c r="I114" s="27"/>
      <c r="J114" s="10"/>
      <c r="K114" s="27"/>
      <c r="L114" s="29" t="str">
        <f t="shared" si="80"/>
        <v/>
      </c>
      <c r="M114" s="29" t="str">
        <f t="shared" si="81"/>
        <v/>
      </c>
      <c r="N114" s="29" t="str">
        <f t="shared" si="82"/>
        <v/>
      </c>
      <c r="O114" s="29" t="str">
        <f t="shared" si="83"/>
        <v/>
      </c>
      <c r="P114" s="33" t="str">
        <f t="shared" si="84"/>
        <v/>
      </c>
      <c r="Q114" s="27"/>
      <c r="AG114" s="3">
        <f t="shared" si="85"/>
        <v>0</v>
      </c>
    </row>
    <row r="115" spans="1:33" x14ac:dyDescent="0.45">
      <c r="A115" s="27"/>
      <c r="B115" s="27"/>
      <c r="C115" s="27"/>
      <c r="D115" s="27"/>
      <c r="E115" s="29" t="str">
        <f t="shared" si="86"/>
        <v/>
      </c>
      <c r="F115" s="27"/>
      <c r="G115" s="29"/>
      <c r="H115" s="27"/>
      <c r="I115" s="27"/>
      <c r="J115" s="10"/>
      <c r="K115" s="27"/>
      <c r="L115" s="29" t="str">
        <f t="shared" si="80"/>
        <v/>
      </c>
      <c r="M115" s="29" t="str">
        <f t="shared" si="81"/>
        <v/>
      </c>
      <c r="N115" s="29" t="str">
        <f t="shared" si="82"/>
        <v/>
      </c>
      <c r="O115" s="29" t="str">
        <f t="shared" si="83"/>
        <v/>
      </c>
      <c r="P115" s="33" t="str">
        <f t="shared" si="84"/>
        <v/>
      </c>
      <c r="Q115" s="27"/>
      <c r="AG115" s="3">
        <f t="shared" si="85"/>
        <v>0</v>
      </c>
    </row>
    <row r="116" spans="1:33" x14ac:dyDescent="0.45">
      <c r="A116" s="27"/>
      <c r="B116" s="27"/>
      <c r="C116" s="27"/>
      <c r="D116" s="27"/>
      <c r="E116" s="29" t="str">
        <f t="shared" si="86"/>
        <v/>
      </c>
      <c r="F116" s="27"/>
      <c r="G116" s="29"/>
      <c r="H116" s="27"/>
      <c r="I116" s="27"/>
      <c r="J116" s="10"/>
      <c r="K116" s="27"/>
      <c r="L116" s="29" t="str">
        <f t="shared" si="80"/>
        <v/>
      </c>
      <c r="M116" s="29" t="str">
        <f t="shared" si="81"/>
        <v/>
      </c>
      <c r="N116" s="29" t="str">
        <f t="shared" si="82"/>
        <v/>
      </c>
      <c r="O116" s="29" t="str">
        <f t="shared" si="83"/>
        <v/>
      </c>
      <c r="P116" s="33" t="str">
        <f t="shared" si="84"/>
        <v/>
      </c>
      <c r="Q116" s="27"/>
      <c r="AG116" s="3">
        <f t="shared" si="85"/>
        <v>0</v>
      </c>
    </row>
    <row r="117" spans="1:33" x14ac:dyDescent="0.45">
      <c r="A117" s="27"/>
      <c r="B117" s="27"/>
      <c r="C117" s="27"/>
      <c r="D117" s="27"/>
      <c r="E117" s="29" t="str">
        <f t="shared" si="86"/>
        <v/>
      </c>
      <c r="F117" s="27"/>
      <c r="G117" s="29"/>
      <c r="H117" s="27"/>
      <c r="I117" s="27"/>
      <c r="J117" s="10"/>
      <c r="K117" s="27"/>
      <c r="L117" s="29" t="str">
        <f t="shared" si="80"/>
        <v/>
      </c>
      <c r="M117" s="29" t="str">
        <f t="shared" si="81"/>
        <v/>
      </c>
      <c r="N117" s="29" t="str">
        <f t="shared" si="82"/>
        <v/>
      </c>
      <c r="O117" s="29" t="str">
        <f t="shared" si="83"/>
        <v/>
      </c>
      <c r="P117" s="33" t="str">
        <f t="shared" si="84"/>
        <v/>
      </c>
      <c r="Q117" s="27"/>
      <c r="AG117" s="3">
        <f t="shared" si="85"/>
        <v>0</v>
      </c>
    </row>
    <row r="118" spans="1:33" x14ac:dyDescent="0.45">
      <c r="A118" s="27"/>
      <c r="B118" s="27"/>
      <c r="C118" s="27"/>
      <c r="D118" s="27"/>
      <c r="E118" s="29" t="str">
        <f t="shared" si="86"/>
        <v/>
      </c>
      <c r="F118" s="27"/>
      <c r="G118" s="29"/>
      <c r="H118" s="27"/>
      <c r="I118" s="27"/>
      <c r="J118" s="10"/>
      <c r="K118" s="27"/>
      <c r="L118" s="29" t="str">
        <f t="shared" si="80"/>
        <v/>
      </c>
      <c r="M118" s="29" t="str">
        <f t="shared" si="81"/>
        <v/>
      </c>
      <c r="N118" s="29" t="str">
        <f t="shared" si="82"/>
        <v/>
      </c>
      <c r="O118" s="29" t="str">
        <f t="shared" si="83"/>
        <v/>
      </c>
      <c r="P118" s="33" t="str">
        <f t="shared" si="84"/>
        <v/>
      </c>
      <c r="Q118" s="27"/>
      <c r="AG118" s="3">
        <f t="shared" si="85"/>
        <v>0</v>
      </c>
    </row>
    <row r="119" spans="1:33" x14ac:dyDescent="0.45">
      <c r="A119" s="27"/>
      <c r="B119" s="27"/>
      <c r="C119" s="27"/>
      <c r="D119" s="27"/>
      <c r="E119" s="29" t="str">
        <f t="shared" si="86"/>
        <v/>
      </c>
      <c r="F119" s="27"/>
      <c r="G119" s="29"/>
      <c r="H119" s="27"/>
      <c r="I119" s="27"/>
      <c r="J119" s="10"/>
      <c r="K119" s="27"/>
      <c r="L119" s="29" t="str">
        <f t="shared" si="80"/>
        <v/>
      </c>
      <c r="M119" s="29" t="str">
        <f t="shared" si="81"/>
        <v/>
      </c>
      <c r="N119" s="29" t="str">
        <f t="shared" si="82"/>
        <v/>
      </c>
      <c r="O119" s="29" t="str">
        <f t="shared" si="83"/>
        <v/>
      </c>
      <c r="P119" s="33" t="str">
        <f t="shared" si="84"/>
        <v/>
      </c>
      <c r="Q119" s="27"/>
      <c r="AG119" s="3">
        <f t="shared" si="85"/>
        <v>0</v>
      </c>
    </row>
    <row r="120" spans="1:33" x14ac:dyDescent="0.45">
      <c r="A120" s="27"/>
      <c r="B120" s="27"/>
      <c r="C120" s="27"/>
      <c r="D120" s="27"/>
      <c r="E120" s="29" t="str">
        <f t="shared" si="86"/>
        <v/>
      </c>
      <c r="F120" s="27"/>
      <c r="G120" s="29"/>
      <c r="H120" s="27"/>
      <c r="I120" s="27"/>
      <c r="J120" s="10"/>
      <c r="K120" s="27"/>
      <c r="L120" s="29" t="str">
        <f t="shared" si="80"/>
        <v/>
      </c>
      <c r="M120" s="29" t="str">
        <f t="shared" si="81"/>
        <v/>
      </c>
      <c r="N120" s="29" t="str">
        <f t="shared" si="82"/>
        <v/>
      </c>
      <c r="O120" s="29" t="str">
        <f t="shared" si="83"/>
        <v/>
      </c>
      <c r="P120" s="33" t="str">
        <f t="shared" si="84"/>
        <v/>
      </c>
      <c r="Q120" s="27"/>
      <c r="AG120" s="3">
        <f t="shared" si="85"/>
        <v>0</v>
      </c>
    </row>
    <row r="121" spans="1:33" x14ac:dyDescent="0.45">
      <c r="A121" s="27"/>
      <c r="B121" s="27"/>
      <c r="C121" s="27"/>
      <c r="D121" s="27"/>
      <c r="E121" s="29" t="str">
        <f t="shared" si="86"/>
        <v/>
      </c>
      <c r="F121" s="27"/>
      <c r="G121" s="29"/>
      <c r="H121" s="27"/>
      <c r="I121" s="27"/>
      <c r="J121" s="10"/>
      <c r="K121" s="27"/>
      <c r="L121" s="29" t="str">
        <f t="shared" si="80"/>
        <v/>
      </c>
      <c r="M121" s="29" t="str">
        <f t="shared" si="81"/>
        <v/>
      </c>
      <c r="N121" s="29" t="str">
        <f t="shared" si="82"/>
        <v/>
      </c>
      <c r="O121" s="29" t="str">
        <f t="shared" si="83"/>
        <v/>
      </c>
      <c r="P121" s="33" t="str">
        <f t="shared" si="84"/>
        <v/>
      </c>
      <c r="Q121" s="27"/>
      <c r="AG121" s="3">
        <f t="shared" si="85"/>
        <v>0</v>
      </c>
    </row>
    <row r="122" spans="1:33" x14ac:dyDescent="0.45">
      <c r="A122" s="27"/>
      <c r="B122" s="27"/>
      <c r="C122" s="27"/>
      <c r="D122" s="27"/>
      <c r="E122" s="29" t="str">
        <f t="shared" si="86"/>
        <v/>
      </c>
      <c r="F122" s="27"/>
      <c r="G122" s="29"/>
      <c r="H122" s="27"/>
      <c r="I122" s="27"/>
      <c r="J122" s="10"/>
      <c r="K122" s="27"/>
      <c r="L122" s="29" t="str">
        <f t="shared" si="80"/>
        <v/>
      </c>
      <c r="M122" s="29" t="str">
        <f t="shared" si="81"/>
        <v/>
      </c>
      <c r="N122" s="29" t="str">
        <f t="shared" si="82"/>
        <v/>
      </c>
      <c r="O122" s="29" t="str">
        <f t="shared" si="83"/>
        <v/>
      </c>
      <c r="P122" s="33" t="str">
        <f t="shared" si="84"/>
        <v/>
      </c>
      <c r="Q122" s="27"/>
      <c r="AG122" s="3">
        <f t="shared" si="85"/>
        <v>0</v>
      </c>
    </row>
    <row r="123" spans="1:33" x14ac:dyDescent="0.45">
      <c r="A123" s="27"/>
      <c r="B123" s="27"/>
      <c r="C123" s="27"/>
      <c r="D123" s="27"/>
      <c r="E123" s="29" t="str">
        <f t="shared" si="86"/>
        <v/>
      </c>
      <c r="F123" s="27"/>
      <c r="G123" s="29"/>
      <c r="H123" s="27"/>
      <c r="I123" s="27"/>
      <c r="J123" s="10"/>
      <c r="K123" s="27"/>
      <c r="L123" s="29" t="str">
        <f t="shared" si="80"/>
        <v/>
      </c>
      <c r="M123" s="29" t="str">
        <f t="shared" si="81"/>
        <v/>
      </c>
      <c r="N123" s="29" t="str">
        <f t="shared" si="82"/>
        <v/>
      </c>
      <c r="O123" s="29" t="str">
        <f t="shared" si="83"/>
        <v/>
      </c>
      <c r="P123" s="33" t="str">
        <f t="shared" si="84"/>
        <v/>
      </c>
      <c r="Q123" s="27"/>
      <c r="AG123" s="3">
        <f t="shared" si="85"/>
        <v>0</v>
      </c>
    </row>
    <row r="124" spans="1:33" x14ac:dyDescent="0.45">
      <c r="A124" s="27"/>
      <c r="B124" s="27"/>
      <c r="C124" s="27"/>
      <c r="D124" s="27"/>
      <c r="E124" s="29" t="str">
        <f t="shared" si="86"/>
        <v/>
      </c>
      <c r="F124" s="27"/>
      <c r="G124" s="29"/>
      <c r="H124" s="27"/>
      <c r="I124" s="27"/>
      <c r="J124" s="10"/>
      <c r="K124" s="27"/>
      <c r="L124" s="29" t="str">
        <f t="shared" si="80"/>
        <v/>
      </c>
      <c r="M124" s="29" t="str">
        <f t="shared" si="81"/>
        <v/>
      </c>
      <c r="N124" s="29" t="str">
        <f t="shared" si="82"/>
        <v/>
      </c>
      <c r="O124" s="29" t="str">
        <f t="shared" si="83"/>
        <v/>
      </c>
      <c r="P124" s="33" t="str">
        <f t="shared" si="84"/>
        <v/>
      </c>
      <c r="Q124" s="27"/>
      <c r="AG124" s="3">
        <f t="shared" si="85"/>
        <v>0</v>
      </c>
    </row>
    <row r="125" spans="1:33" x14ac:dyDescent="0.45">
      <c r="A125" s="27"/>
      <c r="B125" s="27"/>
      <c r="C125" s="27"/>
      <c r="D125" s="27"/>
      <c r="E125" s="29" t="str">
        <f t="shared" si="86"/>
        <v/>
      </c>
      <c r="F125" s="27"/>
      <c r="G125" s="29"/>
      <c r="H125" s="27"/>
      <c r="I125" s="27"/>
      <c r="J125" s="10"/>
      <c r="K125" s="27"/>
      <c r="L125" s="29" t="str">
        <f t="shared" si="80"/>
        <v/>
      </c>
      <c r="M125" s="29" t="str">
        <f t="shared" si="81"/>
        <v/>
      </c>
      <c r="N125" s="29" t="str">
        <f t="shared" si="82"/>
        <v/>
      </c>
      <c r="O125" s="29" t="str">
        <f t="shared" si="83"/>
        <v/>
      </c>
      <c r="P125" s="33" t="str">
        <f t="shared" si="84"/>
        <v/>
      </c>
      <c r="Q125" s="27"/>
      <c r="AG125" s="3">
        <f t="shared" si="85"/>
        <v>0</v>
      </c>
    </row>
    <row r="126" spans="1:33" x14ac:dyDescent="0.45">
      <c r="A126" s="27"/>
      <c r="B126" s="27"/>
      <c r="C126" s="27"/>
      <c r="D126" s="27"/>
      <c r="E126" s="29" t="str">
        <f t="shared" si="86"/>
        <v/>
      </c>
      <c r="F126" s="27"/>
      <c r="G126" s="29"/>
      <c r="H126" s="27"/>
      <c r="I126" s="27"/>
      <c r="J126" s="10"/>
      <c r="K126" s="27"/>
      <c r="L126" s="29" t="str">
        <f t="shared" si="80"/>
        <v/>
      </c>
      <c r="M126" s="29" t="str">
        <f t="shared" si="81"/>
        <v/>
      </c>
      <c r="N126" s="29" t="str">
        <f t="shared" si="82"/>
        <v/>
      </c>
      <c r="O126" s="29" t="str">
        <f t="shared" si="83"/>
        <v/>
      </c>
      <c r="P126" s="33" t="str">
        <f t="shared" si="84"/>
        <v/>
      </c>
      <c r="Q126" s="27"/>
      <c r="AG126" s="3">
        <f t="shared" si="85"/>
        <v>0</v>
      </c>
    </row>
    <row r="127" spans="1:33" x14ac:dyDescent="0.45">
      <c r="A127" s="27"/>
      <c r="B127" s="27"/>
      <c r="C127" s="27"/>
      <c r="D127" s="27"/>
      <c r="E127" s="29" t="str">
        <f t="shared" si="86"/>
        <v/>
      </c>
      <c r="F127" s="27"/>
      <c r="G127" s="29"/>
      <c r="H127" s="27"/>
      <c r="I127" s="27"/>
      <c r="J127" s="10"/>
      <c r="K127" s="27"/>
      <c r="L127" s="29" t="str">
        <f t="shared" si="80"/>
        <v/>
      </c>
      <c r="M127" s="29" t="str">
        <f t="shared" si="81"/>
        <v/>
      </c>
      <c r="N127" s="29" t="str">
        <f t="shared" si="82"/>
        <v/>
      </c>
      <c r="O127" s="29" t="str">
        <f t="shared" si="83"/>
        <v/>
      </c>
      <c r="P127" s="33" t="str">
        <f t="shared" si="84"/>
        <v/>
      </c>
      <c r="Q127" s="27"/>
      <c r="AG127" s="3">
        <f t="shared" si="85"/>
        <v>0</v>
      </c>
    </row>
    <row r="128" spans="1:33" x14ac:dyDescent="0.45">
      <c r="A128" s="27"/>
      <c r="B128" s="27"/>
      <c r="C128" s="27"/>
      <c r="D128" s="27"/>
      <c r="E128" s="29" t="str">
        <f t="shared" si="86"/>
        <v/>
      </c>
      <c r="F128" s="27"/>
      <c r="G128" s="29"/>
      <c r="H128" s="27"/>
      <c r="I128" s="27"/>
      <c r="J128" s="10"/>
      <c r="K128" s="27"/>
      <c r="L128" s="29" t="str">
        <f t="shared" si="80"/>
        <v/>
      </c>
      <c r="M128" s="29" t="str">
        <f t="shared" si="81"/>
        <v/>
      </c>
      <c r="N128" s="29" t="str">
        <f t="shared" si="82"/>
        <v/>
      </c>
      <c r="O128" s="29" t="str">
        <f t="shared" si="83"/>
        <v/>
      </c>
      <c r="P128" s="33" t="str">
        <f t="shared" si="84"/>
        <v/>
      </c>
      <c r="Q128" s="27"/>
      <c r="AG128" s="3">
        <f t="shared" si="85"/>
        <v>0</v>
      </c>
    </row>
    <row r="129" spans="1:33" x14ac:dyDescent="0.45">
      <c r="A129" s="27"/>
      <c r="B129" s="27"/>
      <c r="C129" s="27"/>
      <c r="D129" s="27"/>
      <c r="E129" s="29" t="str">
        <f t="shared" si="86"/>
        <v/>
      </c>
      <c r="F129" s="27"/>
      <c r="G129" s="29"/>
      <c r="H129" s="27"/>
      <c r="I129" s="27"/>
      <c r="J129" s="10"/>
      <c r="K129" s="27"/>
      <c r="L129" s="29" t="str">
        <f t="shared" si="80"/>
        <v/>
      </c>
      <c r="M129" s="29" t="str">
        <f t="shared" si="81"/>
        <v/>
      </c>
      <c r="N129" s="29" t="str">
        <f t="shared" si="82"/>
        <v/>
      </c>
      <c r="O129" s="29" t="str">
        <f t="shared" si="83"/>
        <v/>
      </c>
      <c r="P129" s="33" t="str">
        <f t="shared" si="84"/>
        <v/>
      </c>
      <c r="Q129" s="27"/>
      <c r="AG129" s="3">
        <f t="shared" si="85"/>
        <v>0</v>
      </c>
    </row>
    <row r="130" spans="1:33" x14ac:dyDescent="0.45">
      <c r="A130" s="27"/>
      <c r="B130" s="27"/>
      <c r="C130" s="27"/>
      <c r="D130" s="27"/>
      <c r="E130" s="29" t="str">
        <f t="shared" si="86"/>
        <v/>
      </c>
      <c r="F130" s="27"/>
      <c r="G130" s="29"/>
      <c r="H130" s="27"/>
      <c r="I130" s="27"/>
      <c r="J130" s="10"/>
      <c r="K130" s="27"/>
      <c r="L130" s="29" t="str">
        <f t="shared" si="80"/>
        <v/>
      </c>
      <c r="M130" s="29" t="str">
        <f t="shared" si="81"/>
        <v/>
      </c>
      <c r="N130" s="29" t="str">
        <f t="shared" si="82"/>
        <v/>
      </c>
      <c r="O130" s="29" t="str">
        <f t="shared" si="83"/>
        <v/>
      </c>
      <c r="P130" s="33" t="str">
        <f t="shared" si="84"/>
        <v/>
      </c>
      <c r="Q130" s="27"/>
      <c r="AG130" s="3">
        <f t="shared" si="85"/>
        <v>0</v>
      </c>
    </row>
    <row r="131" spans="1:33" x14ac:dyDescent="0.45">
      <c r="A131" s="27"/>
      <c r="B131" s="27"/>
      <c r="C131" s="27"/>
      <c r="D131" s="27"/>
      <c r="E131" s="29" t="str">
        <f t="shared" si="86"/>
        <v/>
      </c>
      <c r="F131" s="27"/>
      <c r="G131" s="29"/>
      <c r="H131" s="27"/>
      <c r="I131" s="27"/>
      <c r="J131" s="10"/>
      <c r="K131" s="27"/>
      <c r="L131" s="29" t="str">
        <f t="shared" ref="L131:L194" si="93">IF(G131="Y", (P131*E131),(""))</f>
        <v/>
      </c>
      <c r="M131" s="29" t="str">
        <f t="shared" ref="M131:M194" si="94">IF(G131="Y", (L131*2),(""))</f>
        <v/>
      </c>
      <c r="N131" s="29" t="str">
        <f t="shared" ref="N131:N194" si="95">IF(G131="Y", (L131*3),(""))</f>
        <v/>
      </c>
      <c r="O131" s="29" t="str">
        <f t="shared" ref="O131:O194" si="96">IF(G131="Y", (L131*4),(""))</f>
        <v/>
      </c>
      <c r="P131" s="33" t="str">
        <f t="shared" ref="P131:P194" si="97">IF(Q131&gt;0,((AcctSize/Q131)/H131),(""))</f>
        <v/>
      </c>
      <c r="Q131" s="27"/>
      <c r="AG131" s="3">
        <f t="shared" si="85"/>
        <v>0</v>
      </c>
    </row>
    <row r="132" spans="1:33" x14ac:dyDescent="0.45">
      <c r="A132" s="27"/>
      <c r="B132" s="27"/>
      <c r="C132" s="27"/>
      <c r="D132" s="27"/>
      <c r="E132" s="29" t="str">
        <f t="shared" si="86"/>
        <v/>
      </c>
      <c r="F132" s="27"/>
      <c r="G132" s="29"/>
      <c r="H132" s="27"/>
      <c r="I132" s="27"/>
      <c r="J132" s="10"/>
      <c r="K132" s="27"/>
      <c r="L132" s="29" t="str">
        <f t="shared" si="93"/>
        <v/>
      </c>
      <c r="M132" s="29" t="str">
        <f t="shared" si="94"/>
        <v/>
      </c>
      <c r="N132" s="29" t="str">
        <f t="shared" si="95"/>
        <v/>
      </c>
      <c r="O132" s="29" t="str">
        <f t="shared" si="96"/>
        <v/>
      </c>
      <c r="P132" s="33" t="str">
        <f t="shared" si="97"/>
        <v/>
      </c>
      <c r="Q132" s="27"/>
      <c r="AG132" s="3">
        <f t="shared" ref="AG132:AG195" si="98">IF(F132="L",(K132-H132),(H132-K132))</f>
        <v>0</v>
      </c>
    </row>
    <row r="133" spans="1:33" x14ac:dyDescent="0.45">
      <c r="A133" s="27"/>
      <c r="B133" s="27"/>
      <c r="C133" s="27"/>
      <c r="D133" s="27"/>
      <c r="E133" s="29" t="str">
        <f t="shared" ref="E133:E196" si="99">IF(G133="Y",AG133,"")</f>
        <v/>
      </c>
      <c r="F133" s="27"/>
      <c r="G133" s="29"/>
      <c r="H133" s="27"/>
      <c r="I133" s="27"/>
      <c r="J133" s="10"/>
      <c r="K133" s="27"/>
      <c r="L133" s="29" t="str">
        <f t="shared" si="93"/>
        <v/>
      </c>
      <c r="M133" s="29" t="str">
        <f t="shared" si="94"/>
        <v/>
      </c>
      <c r="N133" s="29" t="str">
        <f t="shared" si="95"/>
        <v/>
      </c>
      <c r="O133" s="29" t="str">
        <f t="shared" si="96"/>
        <v/>
      </c>
      <c r="P133" s="33" t="str">
        <f t="shared" si="97"/>
        <v/>
      </c>
      <c r="Q133" s="27"/>
      <c r="AG133" s="3">
        <f t="shared" si="98"/>
        <v>0</v>
      </c>
    </row>
    <row r="134" spans="1:33" x14ac:dyDescent="0.45">
      <c r="A134" s="27"/>
      <c r="B134" s="27"/>
      <c r="C134" s="27"/>
      <c r="D134" s="27"/>
      <c r="E134" s="29" t="str">
        <f t="shared" si="99"/>
        <v/>
      </c>
      <c r="F134" s="27"/>
      <c r="G134" s="29"/>
      <c r="H134" s="27"/>
      <c r="I134" s="27"/>
      <c r="J134" s="10"/>
      <c r="K134" s="27"/>
      <c r="L134" s="29" t="str">
        <f t="shared" si="93"/>
        <v/>
      </c>
      <c r="M134" s="29" t="str">
        <f t="shared" si="94"/>
        <v/>
      </c>
      <c r="N134" s="29" t="str">
        <f t="shared" si="95"/>
        <v/>
      </c>
      <c r="O134" s="29" t="str">
        <f t="shared" si="96"/>
        <v/>
      </c>
      <c r="P134" s="33" t="str">
        <f t="shared" si="97"/>
        <v/>
      </c>
      <c r="Q134" s="27"/>
      <c r="AG134" s="3">
        <f t="shared" si="98"/>
        <v>0</v>
      </c>
    </row>
    <row r="135" spans="1:33" x14ac:dyDescent="0.45">
      <c r="A135" s="27"/>
      <c r="B135" s="27"/>
      <c r="C135" s="27"/>
      <c r="D135" s="27"/>
      <c r="E135" s="29" t="str">
        <f t="shared" si="99"/>
        <v/>
      </c>
      <c r="F135" s="27"/>
      <c r="G135" s="29"/>
      <c r="H135" s="27"/>
      <c r="I135" s="27"/>
      <c r="J135" s="10"/>
      <c r="K135" s="27"/>
      <c r="L135" s="29" t="str">
        <f t="shared" si="93"/>
        <v/>
      </c>
      <c r="M135" s="29" t="str">
        <f t="shared" si="94"/>
        <v/>
      </c>
      <c r="N135" s="29" t="str">
        <f t="shared" si="95"/>
        <v/>
      </c>
      <c r="O135" s="29" t="str">
        <f t="shared" si="96"/>
        <v/>
      </c>
      <c r="P135" s="33" t="str">
        <f t="shared" si="97"/>
        <v/>
      </c>
      <c r="Q135" s="27"/>
      <c r="AG135" s="3">
        <f t="shared" si="98"/>
        <v>0</v>
      </c>
    </row>
    <row r="136" spans="1:33" x14ac:dyDescent="0.45">
      <c r="A136" s="27"/>
      <c r="B136" s="27"/>
      <c r="C136" s="27"/>
      <c r="D136" s="27"/>
      <c r="E136" s="29" t="str">
        <f t="shared" si="99"/>
        <v/>
      </c>
      <c r="F136" s="27"/>
      <c r="G136" s="29"/>
      <c r="H136" s="27"/>
      <c r="I136" s="27"/>
      <c r="J136" s="10"/>
      <c r="K136" s="27"/>
      <c r="L136" s="29" t="str">
        <f t="shared" si="93"/>
        <v/>
      </c>
      <c r="M136" s="29" t="str">
        <f t="shared" si="94"/>
        <v/>
      </c>
      <c r="N136" s="29" t="str">
        <f t="shared" si="95"/>
        <v/>
      </c>
      <c r="O136" s="29" t="str">
        <f t="shared" si="96"/>
        <v/>
      </c>
      <c r="P136" s="33" t="str">
        <f t="shared" si="97"/>
        <v/>
      </c>
      <c r="Q136" s="27"/>
      <c r="AG136" s="3">
        <f t="shared" si="98"/>
        <v>0</v>
      </c>
    </row>
    <row r="137" spans="1:33" x14ac:dyDescent="0.45">
      <c r="A137" s="27"/>
      <c r="B137" s="27"/>
      <c r="C137" s="27"/>
      <c r="D137" s="27"/>
      <c r="E137" s="29" t="str">
        <f t="shared" si="99"/>
        <v/>
      </c>
      <c r="F137" s="27"/>
      <c r="G137" s="29"/>
      <c r="H137" s="27"/>
      <c r="I137" s="27"/>
      <c r="J137" s="10"/>
      <c r="K137" s="27"/>
      <c r="L137" s="29" t="str">
        <f t="shared" si="93"/>
        <v/>
      </c>
      <c r="M137" s="29" t="str">
        <f t="shared" si="94"/>
        <v/>
      </c>
      <c r="N137" s="29" t="str">
        <f t="shared" si="95"/>
        <v/>
      </c>
      <c r="O137" s="29" t="str">
        <f t="shared" si="96"/>
        <v/>
      </c>
      <c r="P137" s="33" t="str">
        <f t="shared" si="97"/>
        <v/>
      </c>
      <c r="Q137" s="27"/>
      <c r="AG137" s="3">
        <f t="shared" si="98"/>
        <v>0</v>
      </c>
    </row>
    <row r="138" spans="1:33" x14ac:dyDescent="0.45">
      <c r="A138" s="27"/>
      <c r="B138" s="27"/>
      <c r="C138" s="27"/>
      <c r="D138" s="27"/>
      <c r="E138" s="29" t="str">
        <f t="shared" si="99"/>
        <v/>
      </c>
      <c r="F138" s="27"/>
      <c r="G138" s="29"/>
      <c r="H138" s="27"/>
      <c r="I138" s="27"/>
      <c r="J138" s="10"/>
      <c r="K138" s="27"/>
      <c r="L138" s="29" t="str">
        <f t="shared" si="93"/>
        <v/>
      </c>
      <c r="M138" s="29" t="str">
        <f t="shared" si="94"/>
        <v/>
      </c>
      <c r="N138" s="29" t="str">
        <f t="shared" si="95"/>
        <v/>
      </c>
      <c r="O138" s="29" t="str">
        <f t="shared" si="96"/>
        <v/>
      </c>
      <c r="P138" s="33" t="str">
        <f t="shared" si="97"/>
        <v/>
      </c>
      <c r="Q138" s="27"/>
      <c r="AG138" s="3">
        <f t="shared" si="98"/>
        <v>0</v>
      </c>
    </row>
    <row r="139" spans="1:33" x14ac:dyDescent="0.45">
      <c r="A139" s="27"/>
      <c r="B139" s="27"/>
      <c r="C139" s="27"/>
      <c r="D139" s="27"/>
      <c r="E139" s="29" t="str">
        <f t="shared" si="99"/>
        <v/>
      </c>
      <c r="F139" s="27"/>
      <c r="G139" s="29"/>
      <c r="H139" s="27"/>
      <c r="I139" s="27"/>
      <c r="J139" s="10"/>
      <c r="K139" s="27"/>
      <c r="L139" s="29" t="str">
        <f t="shared" si="93"/>
        <v/>
      </c>
      <c r="M139" s="29" t="str">
        <f t="shared" si="94"/>
        <v/>
      </c>
      <c r="N139" s="29" t="str">
        <f t="shared" si="95"/>
        <v/>
      </c>
      <c r="O139" s="29" t="str">
        <f t="shared" si="96"/>
        <v/>
      </c>
      <c r="P139" s="33" t="str">
        <f t="shared" si="97"/>
        <v/>
      </c>
      <c r="Q139" s="27"/>
      <c r="AG139" s="3">
        <f t="shared" si="98"/>
        <v>0</v>
      </c>
    </row>
    <row r="140" spans="1:33" x14ac:dyDescent="0.45">
      <c r="A140" s="27"/>
      <c r="B140" s="27"/>
      <c r="C140" s="27"/>
      <c r="D140" s="27"/>
      <c r="E140" s="29" t="str">
        <f t="shared" si="99"/>
        <v/>
      </c>
      <c r="F140" s="27"/>
      <c r="G140" s="29"/>
      <c r="H140" s="27"/>
      <c r="I140" s="27"/>
      <c r="J140" s="10"/>
      <c r="K140" s="27"/>
      <c r="L140" s="29" t="str">
        <f t="shared" si="93"/>
        <v/>
      </c>
      <c r="M140" s="29" t="str">
        <f t="shared" si="94"/>
        <v/>
      </c>
      <c r="N140" s="29" t="str">
        <f t="shared" si="95"/>
        <v/>
      </c>
      <c r="O140" s="29" t="str">
        <f t="shared" si="96"/>
        <v/>
      </c>
      <c r="P140" s="33" t="str">
        <f t="shared" si="97"/>
        <v/>
      </c>
      <c r="Q140" s="27"/>
      <c r="AG140" s="3">
        <f t="shared" si="98"/>
        <v>0</v>
      </c>
    </row>
    <row r="141" spans="1:33" x14ac:dyDescent="0.45">
      <c r="A141" s="27"/>
      <c r="B141" s="27"/>
      <c r="C141" s="27"/>
      <c r="D141" s="27"/>
      <c r="E141" s="29" t="str">
        <f t="shared" si="99"/>
        <v/>
      </c>
      <c r="F141" s="27"/>
      <c r="G141" s="29"/>
      <c r="H141" s="27"/>
      <c r="I141" s="27"/>
      <c r="J141" s="10"/>
      <c r="K141" s="27"/>
      <c r="L141" s="29" t="str">
        <f t="shared" si="93"/>
        <v/>
      </c>
      <c r="M141" s="29" t="str">
        <f t="shared" si="94"/>
        <v/>
      </c>
      <c r="N141" s="29" t="str">
        <f t="shared" si="95"/>
        <v/>
      </c>
      <c r="O141" s="29" t="str">
        <f t="shared" si="96"/>
        <v/>
      </c>
      <c r="P141" s="33" t="str">
        <f t="shared" si="97"/>
        <v/>
      </c>
      <c r="Q141" s="27"/>
      <c r="AG141" s="3">
        <f t="shared" si="98"/>
        <v>0</v>
      </c>
    </row>
    <row r="142" spans="1:33" x14ac:dyDescent="0.45">
      <c r="A142" s="27"/>
      <c r="B142" s="27"/>
      <c r="C142" s="27"/>
      <c r="D142" s="27"/>
      <c r="E142" s="29" t="str">
        <f t="shared" si="99"/>
        <v/>
      </c>
      <c r="F142" s="27"/>
      <c r="G142" s="29"/>
      <c r="H142" s="27"/>
      <c r="I142" s="27"/>
      <c r="J142" s="10"/>
      <c r="K142" s="27"/>
      <c r="L142" s="29" t="str">
        <f t="shared" si="93"/>
        <v/>
      </c>
      <c r="M142" s="29" t="str">
        <f t="shared" si="94"/>
        <v/>
      </c>
      <c r="N142" s="29" t="str">
        <f t="shared" si="95"/>
        <v/>
      </c>
      <c r="O142" s="29" t="str">
        <f t="shared" si="96"/>
        <v/>
      </c>
      <c r="P142" s="33" t="str">
        <f t="shared" si="97"/>
        <v/>
      </c>
      <c r="Q142" s="27"/>
      <c r="AG142" s="3">
        <f t="shared" si="98"/>
        <v>0</v>
      </c>
    </row>
    <row r="143" spans="1:33" x14ac:dyDescent="0.45">
      <c r="A143" s="27"/>
      <c r="B143" s="27"/>
      <c r="C143" s="27"/>
      <c r="D143" s="27"/>
      <c r="E143" s="29" t="str">
        <f t="shared" si="99"/>
        <v/>
      </c>
      <c r="F143" s="27"/>
      <c r="G143" s="29"/>
      <c r="H143" s="27"/>
      <c r="I143" s="27"/>
      <c r="J143" s="10"/>
      <c r="K143" s="27"/>
      <c r="L143" s="29" t="str">
        <f t="shared" si="93"/>
        <v/>
      </c>
      <c r="M143" s="29" t="str">
        <f t="shared" si="94"/>
        <v/>
      </c>
      <c r="N143" s="29" t="str">
        <f t="shared" si="95"/>
        <v/>
      </c>
      <c r="O143" s="29" t="str">
        <f t="shared" si="96"/>
        <v/>
      </c>
      <c r="P143" s="33" t="str">
        <f t="shared" si="97"/>
        <v/>
      </c>
      <c r="Q143" s="27"/>
      <c r="AG143" s="3">
        <f t="shared" si="98"/>
        <v>0</v>
      </c>
    </row>
    <row r="144" spans="1:33" x14ac:dyDescent="0.45">
      <c r="A144" s="27"/>
      <c r="B144" s="27"/>
      <c r="C144" s="27"/>
      <c r="D144" s="27"/>
      <c r="E144" s="29" t="str">
        <f t="shared" si="99"/>
        <v/>
      </c>
      <c r="F144" s="27"/>
      <c r="G144" s="29"/>
      <c r="H144" s="27"/>
      <c r="I144" s="27"/>
      <c r="J144" s="10"/>
      <c r="K144" s="27"/>
      <c r="L144" s="29" t="str">
        <f t="shared" si="93"/>
        <v/>
      </c>
      <c r="M144" s="29" t="str">
        <f t="shared" si="94"/>
        <v/>
      </c>
      <c r="N144" s="29" t="str">
        <f t="shared" si="95"/>
        <v/>
      </c>
      <c r="O144" s="29" t="str">
        <f t="shared" si="96"/>
        <v/>
      </c>
      <c r="P144" s="33" t="str">
        <f t="shared" si="97"/>
        <v/>
      </c>
      <c r="Q144" s="27"/>
      <c r="AG144" s="3">
        <f t="shared" si="98"/>
        <v>0</v>
      </c>
    </row>
    <row r="145" spans="1:33" x14ac:dyDescent="0.45">
      <c r="A145" s="27"/>
      <c r="B145" s="27"/>
      <c r="C145" s="27"/>
      <c r="D145" s="27"/>
      <c r="E145" s="29" t="str">
        <f t="shared" si="99"/>
        <v/>
      </c>
      <c r="F145" s="27"/>
      <c r="G145" s="29"/>
      <c r="H145" s="27"/>
      <c r="I145" s="27"/>
      <c r="J145" s="10"/>
      <c r="K145" s="27"/>
      <c r="L145" s="29" t="str">
        <f t="shared" si="93"/>
        <v/>
      </c>
      <c r="M145" s="29" t="str">
        <f t="shared" si="94"/>
        <v/>
      </c>
      <c r="N145" s="29" t="str">
        <f t="shared" si="95"/>
        <v/>
      </c>
      <c r="O145" s="29" t="str">
        <f t="shared" si="96"/>
        <v/>
      </c>
      <c r="P145" s="33" t="str">
        <f t="shared" si="97"/>
        <v/>
      </c>
      <c r="Q145" s="27"/>
      <c r="AG145" s="3">
        <f t="shared" si="98"/>
        <v>0</v>
      </c>
    </row>
    <row r="146" spans="1:33" x14ac:dyDescent="0.45">
      <c r="A146" s="27"/>
      <c r="B146" s="27"/>
      <c r="C146" s="27"/>
      <c r="D146" s="27"/>
      <c r="E146" s="29" t="str">
        <f t="shared" si="99"/>
        <v/>
      </c>
      <c r="F146" s="27"/>
      <c r="G146" s="29"/>
      <c r="H146" s="27"/>
      <c r="I146" s="27"/>
      <c r="J146" s="10"/>
      <c r="K146" s="27"/>
      <c r="L146" s="29" t="str">
        <f t="shared" si="93"/>
        <v/>
      </c>
      <c r="M146" s="29" t="str">
        <f t="shared" si="94"/>
        <v/>
      </c>
      <c r="N146" s="29" t="str">
        <f t="shared" si="95"/>
        <v/>
      </c>
      <c r="O146" s="29" t="str">
        <f t="shared" si="96"/>
        <v/>
      </c>
      <c r="P146" s="33" t="str">
        <f t="shared" si="97"/>
        <v/>
      </c>
      <c r="Q146" s="27"/>
      <c r="AG146" s="3">
        <f t="shared" si="98"/>
        <v>0</v>
      </c>
    </row>
    <row r="147" spans="1:33" x14ac:dyDescent="0.45">
      <c r="A147" s="27"/>
      <c r="B147" s="27"/>
      <c r="C147" s="27"/>
      <c r="D147" s="27"/>
      <c r="E147" s="29" t="str">
        <f t="shared" si="99"/>
        <v/>
      </c>
      <c r="F147" s="27"/>
      <c r="G147" s="29"/>
      <c r="H147" s="27"/>
      <c r="I147" s="27"/>
      <c r="J147" s="10"/>
      <c r="K147" s="27"/>
      <c r="L147" s="29" t="str">
        <f t="shared" si="93"/>
        <v/>
      </c>
      <c r="M147" s="29" t="str">
        <f t="shared" si="94"/>
        <v/>
      </c>
      <c r="N147" s="29" t="str">
        <f t="shared" si="95"/>
        <v/>
      </c>
      <c r="O147" s="29" t="str">
        <f t="shared" si="96"/>
        <v/>
      </c>
      <c r="P147" s="33" t="str">
        <f t="shared" si="97"/>
        <v/>
      </c>
      <c r="Q147" s="27"/>
      <c r="AG147" s="3">
        <f t="shared" si="98"/>
        <v>0</v>
      </c>
    </row>
    <row r="148" spans="1:33" x14ac:dyDescent="0.45">
      <c r="A148" s="27"/>
      <c r="B148" s="27"/>
      <c r="C148" s="27"/>
      <c r="D148" s="27"/>
      <c r="E148" s="29" t="str">
        <f t="shared" si="99"/>
        <v/>
      </c>
      <c r="F148" s="27"/>
      <c r="G148" s="29"/>
      <c r="H148" s="27"/>
      <c r="I148" s="27"/>
      <c r="J148" s="10"/>
      <c r="K148" s="27"/>
      <c r="L148" s="29" t="str">
        <f t="shared" si="93"/>
        <v/>
      </c>
      <c r="M148" s="29" t="str">
        <f t="shared" si="94"/>
        <v/>
      </c>
      <c r="N148" s="29" t="str">
        <f t="shared" si="95"/>
        <v/>
      </c>
      <c r="O148" s="29" t="str">
        <f t="shared" si="96"/>
        <v/>
      </c>
      <c r="P148" s="33" t="str">
        <f t="shared" si="97"/>
        <v/>
      </c>
      <c r="Q148" s="27"/>
      <c r="AG148" s="3">
        <f t="shared" si="98"/>
        <v>0</v>
      </c>
    </row>
    <row r="149" spans="1:33" x14ac:dyDescent="0.45">
      <c r="A149" s="27"/>
      <c r="B149" s="27"/>
      <c r="C149" s="27"/>
      <c r="D149" s="27"/>
      <c r="E149" s="29" t="str">
        <f t="shared" si="99"/>
        <v/>
      </c>
      <c r="F149" s="27"/>
      <c r="G149" s="29"/>
      <c r="H149" s="27"/>
      <c r="I149" s="27"/>
      <c r="J149" s="10"/>
      <c r="K149" s="27"/>
      <c r="L149" s="29" t="str">
        <f t="shared" si="93"/>
        <v/>
      </c>
      <c r="M149" s="29" t="str">
        <f t="shared" si="94"/>
        <v/>
      </c>
      <c r="N149" s="29" t="str">
        <f t="shared" si="95"/>
        <v/>
      </c>
      <c r="O149" s="29" t="str">
        <f t="shared" si="96"/>
        <v/>
      </c>
      <c r="P149" s="33" t="str">
        <f t="shared" si="97"/>
        <v/>
      </c>
      <c r="Q149" s="27"/>
      <c r="AG149" s="3">
        <f t="shared" si="98"/>
        <v>0</v>
      </c>
    </row>
    <row r="150" spans="1:33" x14ac:dyDescent="0.45">
      <c r="A150" s="27"/>
      <c r="B150" s="27"/>
      <c r="C150" s="27"/>
      <c r="D150" s="27"/>
      <c r="E150" s="29" t="str">
        <f t="shared" si="99"/>
        <v/>
      </c>
      <c r="F150" s="27"/>
      <c r="G150" s="29"/>
      <c r="H150" s="27"/>
      <c r="I150" s="27"/>
      <c r="J150" s="10"/>
      <c r="K150" s="27"/>
      <c r="L150" s="29" t="str">
        <f t="shared" si="93"/>
        <v/>
      </c>
      <c r="M150" s="29" t="str">
        <f t="shared" si="94"/>
        <v/>
      </c>
      <c r="N150" s="29" t="str">
        <f t="shared" si="95"/>
        <v/>
      </c>
      <c r="O150" s="29" t="str">
        <f t="shared" si="96"/>
        <v/>
      </c>
      <c r="P150" s="33" t="str">
        <f t="shared" si="97"/>
        <v/>
      </c>
      <c r="Q150" s="27"/>
      <c r="AG150" s="3">
        <f t="shared" si="98"/>
        <v>0</v>
      </c>
    </row>
    <row r="151" spans="1:33" x14ac:dyDescent="0.45">
      <c r="A151" s="27"/>
      <c r="B151" s="27"/>
      <c r="C151" s="27"/>
      <c r="D151" s="27"/>
      <c r="E151" s="29" t="str">
        <f t="shared" si="99"/>
        <v/>
      </c>
      <c r="F151" s="27"/>
      <c r="G151" s="29"/>
      <c r="H151" s="27"/>
      <c r="I151" s="27"/>
      <c r="J151" s="10"/>
      <c r="K151" s="27"/>
      <c r="L151" s="29" t="str">
        <f t="shared" si="93"/>
        <v/>
      </c>
      <c r="M151" s="29" t="str">
        <f t="shared" si="94"/>
        <v/>
      </c>
      <c r="N151" s="29" t="str">
        <f t="shared" si="95"/>
        <v/>
      </c>
      <c r="O151" s="29" t="str">
        <f t="shared" si="96"/>
        <v/>
      </c>
      <c r="P151" s="33" t="str">
        <f t="shared" si="97"/>
        <v/>
      </c>
      <c r="Q151" s="27"/>
      <c r="AG151" s="3">
        <f t="shared" si="98"/>
        <v>0</v>
      </c>
    </row>
    <row r="152" spans="1:33" x14ac:dyDescent="0.45">
      <c r="A152" s="27"/>
      <c r="B152" s="27"/>
      <c r="C152" s="27"/>
      <c r="D152" s="27"/>
      <c r="E152" s="29" t="str">
        <f t="shared" si="99"/>
        <v/>
      </c>
      <c r="F152" s="27"/>
      <c r="G152" s="29"/>
      <c r="H152" s="27"/>
      <c r="I152" s="27"/>
      <c r="J152" s="10"/>
      <c r="K152" s="27"/>
      <c r="L152" s="29" t="str">
        <f t="shared" si="93"/>
        <v/>
      </c>
      <c r="M152" s="29" t="str">
        <f t="shared" si="94"/>
        <v/>
      </c>
      <c r="N152" s="29" t="str">
        <f t="shared" si="95"/>
        <v/>
      </c>
      <c r="O152" s="29" t="str">
        <f t="shared" si="96"/>
        <v/>
      </c>
      <c r="P152" s="33" t="str">
        <f t="shared" si="97"/>
        <v/>
      </c>
      <c r="Q152" s="27"/>
      <c r="AG152" s="3">
        <f t="shared" si="98"/>
        <v>0</v>
      </c>
    </row>
    <row r="153" spans="1:33" x14ac:dyDescent="0.45">
      <c r="A153" s="27"/>
      <c r="B153" s="27"/>
      <c r="C153" s="27"/>
      <c r="D153" s="27"/>
      <c r="E153" s="29" t="str">
        <f t="shared" si="99"/>
        <v/>
      </c>
      <c r="F153" s="27"/>
      <c r="G153" s="29"/>
      <c r="H153" s="27"/>
      <c r="I153" s="27"/>
      <c r="J153" s="10"/>
      <c r="K153" s="27"/>
      <c r="L153" s="29" t="str">
        <f t="shared" si="93"/>
        <v/>
      </c>
      <c r="M153" s="29" t="str">
        <f t="shared" si="94"/>
        <v/>
      </c>
      <c r="N153" s="29" t="str">
        <f t="shared" si="95"/>
        <v/>
      </c>
      <c r="O153" s="29" t="str">
        <f t="shared" si="96"/>
        <v/>
      </c>
      <c r="P153" s="33" t="str">
        <f t="shared" si="97"/>
        <v/>
      </c>
      <c r="Q153" s="27"/>
      <c r="AG153" s="3">
        <f t="shared" si="98"/>
        <v>0</v>
      </c>
    </row>
    <row r="154" spans="1:33" x14ac:dyDescent="0.45">
      <c r="A154" s="27"/>
      <c r="B154" s="27"/>
      <c r="C154" s="27"/>
      <c r="D154" s="27"/>
      <c r="E154" s="29" t="str">
        <f t="shared" si="99"/>
        <v/>
      </c>
      <c r="F154" s="27"/>
      <c r="G154" s="29"/>
      <c r="H154" s="27"/>
      <c r="I154" s="27"/>
      <c r="J154" s="10"/>
      <c r="K154" s="27"/>
      <c r="L154" s="29" t="str">
        <f t="shared" si="93"/>
        <v/>
      </c>
      <c r="M154" s="29" t="str">
        <f t="shared" si="94"/>
        <v/>
      </c>
      <c r="N154" s="29" t="str">
        <f t="shared" si="95"/>
        <v/>
      </c>
      <c r="O154" s="29" t="str">
        <f t="shared" si="96"/>
        <v/>
      </c>
      <c r="P154" s="33" t="str">
        <f t="shared" si="97"/>
        <v/>
      </c>
      <c r="Q154" s="27"/>
      <c r="AG154" s="3">
        <f t="shared" si="98"/>
        <v>0</v>
      </c>
    </row>
    <row r="155" spans="1:33" x14ac:dyDescent="0.45">
      <c r="A155" s="27"/>
      <c r="B155" s="27"/>
      <c r="C155" s="27"/>
      <c r="D155" s="27"/>
      <c r="E155" s="29" t="str">
        <f t="shared" si="99"/>
        <v/>
      </c>
      <c r="F155" s="27"/>
      <c r="G155" s="29"/>
      <c r="H155" s="27"/>
      <c r="I155" s="27"/>
      <c r="J155" s="10"/>
      <c r="K155" s="27"/>
      <c r="L155" s="29" t="str">
        <f t="shared" si="93"/>
        <v/>
      </c>
      <c r="M155" s="29" t="str">
        <f t="shared" si="94"/>
        <v/>
      </c>
      <c r="N155" s="29" t="str">
        <f t="shared" si="95"/>
        <v/>
      </c>
      <c r="O155" s="29" t="str">
        <f t="shared" si="96"/>
        <v/>
      </c>
      <c r="P155" s="33" t="str">
        <f t="shared" si="97"/>
        <v/>
      </c>
      <c r="Q155" s="27"/>
      <c r="AG155" s="3">
        <f t="shared" si="98"/>
        <v>0</v>
      </c>
    </row>
    <row r="156" spans="1:33" x14ac:dyDescent="0.45">
      <c r="A156" s="27"/>
      <c r="B156" s="27"/>
      <c r="C156" s="27"/>
      <c r="D156" s="27"/>
      <c r="E156" s="29" t="str">
        <f t="shared" si="99"/>
        <v/>
      </c>
      <c r="F156" s="27"/>
      <c r="G156" s="29"/>
      <c r="H156" s="27"/>
      <c r="I156" s="27"/>
      <c r="J156" s="10"/>
      <c r="K156" s="27"/>
      <c r="L156" s="29" t="str">
        <f t="shared" si="93"/>
        <v/>
      </c>
      <c r="M156" s="29" t="str">
        <f t="shared" si="94"/>
        <v/>
      </c>
      <c r="N156" s="29" t="str">
        <f t="shared" si="95"/>
        <v/>
      </c>
      <c r="O156" s="29" t="str">
        <f t="shared" si="96"/>
        <v/>
      </c>
      <c r="P156" s="33" t="str">
        <f t="shared" si="97"/>
        <v/>
      </c>
      <c r="Q156" s="27"/>
      <c r="AG156" s="3">
        <f t="shared" si="98"/>
        <v>0</v>
      </c>
    </row>
    <row r="157" spans="1:33" x14ac:dyDescent="0.45">
      <c r="A157" s="27"/>
      <c r="B157" s="27"/>
      <c r="C157" s="27"/>
      <c r="D157" s="27"/>
      <c r="E157" s="29" t="str">
        <f t="shared" si="99"/>
        <v/>
      </c>
      <c r="F157" s="27"/>
      <c r="G157" s="29"/>
      <c r="H157" s="27"/>
      <c r="I157" s="27"/>
      <c r="J157" s="10"/>
      <c r="K157" s="27"/>
      <c r="L157" s="29" t="str">
        <f t="shared" si="93"/>
        <v/>
      </c>
      <c r="M157" s="29" t="str">
        <f t="shared" si="94"/>
        <v/>
      </c>
      <c r="N157" s="29" t="str">
        <f t="shared" si="95"/>
        <v/>
      </c>
      <c r="O157" s="29" t="str">
        <f t="shared" si="96"/>
        <v/>
      </c>
      <c r="P157" s="33" t="str">
        <f t="shared" si="97"/>
        <v/>
      </c>
      <c r="Q157" s="27"/>
      <c r="AG157" s="3">
        <f t="shared" si="98"/>
        <v>0</v>
      </c>
    </row>
    <row r="158" spans="1:33" x14ac:dyDescent="0.45">
      <c r="A158" s="27"/>
      <c r="B158" s="27"/>
      <c r="C158" s="27"/>
      <c r="D158" s="27"/>
      <c r="E158" s="29" t="str">
        <f t="shared" si="99"/>
        <v/>
      </c>
      <c r="F158" s="27"/>
      <c r="G158" s="29"/>
      <c r="H158" s="27"/>
      <c r="I158" s="27"/>
      <c r="J158" s="10"/>
      <c r="K158" s="27"/>
      <c r="L158" s="29" t="str">
        <f t="shared" si="93"/>
        <v/>
      </c>
      <c r="M158" s="29" t="str">
        <f t="shared" si="94"/>
        <v/>
      </c>
      <c r="N158" s="29" t="str">
        <f t="shared" si="95"/>
        <v/>
      </c>
      <c r="O158" s="29" t="str">
        <f t="shared" si="96"/>
        <v/>
      </c>
      <c r="P158" s="33" t="str">
        <f t="shared" si="97"/>
        <v/>
      </c>
      <c r="Q158" s="27"/>
      <c r="AG158" s="3">
        <f t="shared" si="98"/>
        <v>0</v>
      </c>
    </row>
    <row r="159" spans="1:33" x14ac:dyDescent="0.45">
      <c r="A159" s="27"/>
      <c r="B159" s="27"/>
      <c r="C159" s="27"/>
      <c r="D159" s="27"/>
      <c r="E159" s="29" t="str">
        <f t="shared" si="99"/>
        <v/>
      </c>
      <c r="F159" s="27"/>
      <c r="G159" s="29"/>
      <c r="H159" s="27"/>
      <c r="I159" s="27"/>
      <c r="J159" s="10"/>
      <c r="K159" s="27"/>
      <c r="L159" s="29" t="str">
        <f t="shared" si="93"/>
        <v/>
      </c>
      <c r="M159" s="29" t="str">
        <f t="shared" si="94"/>
        <v/>
      </c>
      <c r="N159" s="29" t="str">
        <f t="shared" si="95"/>
        <v/>
      </c>
      <c r="O159" s="29" t="str">
        <f t="shared" si="96"/>
        <v/>
      </c>
      <c r="P159" s="33" t="str">
        <f t="shared" si="97"/>
        <v/>
      </c>
      <c r="Q159" s="27"/>
      <c r="AG159" s="3">
        <f t="shared" si="98"/>
        <v>0</v>
      </c>
    </row>
    <row r="160" spans="1:33" x14ac:dyDescent="0.45">
      <c r="A160" s="27"/>
      <c r="B160" s="27"/>
      <c r="C160" s="27"/>
      <c r="D160" s="27"/>
      <c r="E160" s="29" t="str">
        <f t="shared" si="99"/>
        <v/>
      </c>
      <c r="F160" s="27"/>
      <c r="G160" s="29"/>
      <c r="H160" s="27"/>
      <c r="I160" s="27"/>
      <c r="J160" s="10"/>
      <c r="K160" s="27"/>
      <c r="L160" s="29" t="str">
        <f t="shared" si="93"/>
        <v/>
      </c>
      <c r="M160" s="29" t="str">
        <f t="shared" si="94"/>
        <v/>
      </c>
      <c r="N160" s="29" t="str">
        <f t="shared" si="95"/>
        <v/>
      </c>
      <c r="O160" s="29" t="str">
        <f t="shared" si="96"/>
        <v/>
      </c>
      <c r="P160" s="33" t="str">
        <f t="shared" si="97"/>
        <v/>
      </c>
      <c r="Q160" s="27"/>
      <c r="AG160" s="3">
        <f t="shared" si="98"/>
        <v>0</v>
      </c>
    </row>
    <row r="161" spans="1:33" x14ac:dyDescent="0.45">
      <c r="A161" s="27"/>
      <c r="B161" s="27"/>
      <c r="C161" s="27"/>
      <c r="D161" s="27"/>
      <c r="E161" s="29" t="str">
        <f t="shared" si="99"/>
        <v/>
      </c>
      <c r="F161" s="27"/>
      <c r="G161" s="29"/>
      <c r="H161" s="27"/>
      <c r="I161" s="27"/>
      <c r="J161" s="10"/>
      <c r="K161" s="27"/>
      <c r="L161" s="29" t="str">
        <f t="shared" si="93"/>
        <v/>
      </c>
      <c r="M161" s="29" t="str">
        <f t="shared" si="94"/>
        <v/>
      </c>
      <c r="N161" s="29" t="str">
        <f t="shared" si="95"/>
        <v/>
      </c>
      <c r="O161" s="29" t="str">
        <f t="shared" si="96"/>
        <v/>
      </c>
      <c r="P161" s="33" t="str">
        <f t="shared" si="97"/>
        <v/>
      </c>
      <c r="Q161" s="27"/>
      <c r="AG161" s="3">
        <f t="shared" si="98"/>
        <v>0</v>
      </c>
    </row>
    <row r="162" spans="1:33" x14ac:dyDescent="0.45">
      <c r="A162" s="27"/>
      <c r="B162" s="27"/>
      <c r="C162" s="27"/>
      <c r="D162" s="27"/>
      <c r="E162" s="29" t="str">
        <f t="shared" si="99"/>
        <v/>
      </c>
      <c r="F162" s="27"/>
      <c r="G162" s="29"/>
      <c r="H162" s="27"/>
      <c r="I162" s="27"/>
      <c r="J162" s="10"/>
      <c r="K162" s="27"/>
      <c r="L162" s="29" t="str">
        <f t="shared" si="93"/>
        <v/>
      </c>
      <c r="M162" s="29" t="str">
        <f t="shared" si="94"/>
        <v/>
      </c>
      <c r="N162" s="29" t="str">
        <f t="shared" si="95"/>
        <v/>
      </c>
      <c r="O162" s="29" t="str">
        <f t="shared" si="96"/>
        <v/>
      </c>
      <c r="P162" s="33" t="str">
        <f t="shared" si="97"/>
        <v/>
      </c>
      <c r="Q162" s="27"/>
      <c r="AG162" s="3">
        <f t="shared" si="98"/>
        <v>0</v>
      </c>
    </row>
    <row r="163" spans="1:33" x14ac:dyDescent="0.45">
      <c r="A163" s="27"/>
      <c r="B163" s="27"/>
      <c r="C163" s="27"/>
      <c r="D163" s="27"/>
      <c r="E163" s="29" t="str">
        <f t="shared" si="99"/>
        <v/>
      </c>
      <c r="F163" s="27"/>
      <c r="G163" s="29"/>
      <c r="H163" s="27"/>
      <c r="I163" s="27"/>
      <c r="J163" s="10"/>
      <c r="K163" s="27"/>
      <c r="L163" s="29" t="str">
        <f t="shared" si="93"/>
        <v/>
      </c>
      <c r="M163" s="29" t="str">
        <f t="shared" si="94"/>
        <v/>
      </c>
      <c r="N163" s="29" t="str">
        <f t="shared" si="95"/>
        <v/>
      </c>
      <c r="O163" s="29" t="str">
        <f t="shared" si="96"/>
        <v/>
      </c>
      <c r="P163" s="33" t="str">
        <f t="shared" si="97"/>
        <v/>
      </c>
      <c r="Q163" s="27"/>
      <c r="AG163" s="3">
        <f t="shared" si="98"/>
        <v>0</v>
      </c>
    </row>
    <row r="164" spans="1:33" x14ac:dyDescent="0.45">
      <c r="A164" s="27"/>
      <c r="B164" s="27"/>
      <c r="C164" s="27"/>
      <c r="D164" s="27"/>
      <c r="E164" s="29" t="str">
        <f t="shared" si="99"/>
        <v/>
      </c>
      <c r="F164" s="27"/>
      <c r="G164" s="29"/>
      <c r="H164" s="27"/>
      <c r="I164" s="27"/>
      <c r="J164" s="10"/>
      <c r="K164" s="27"/>
      <c r="L164" s="29" t="str">
        <f t="shared" si="93"/>
        <v/>
      </c>
      <c r="M164" s="29" t="str">
        <f t="shared" si="94"/>
        <v/>
      </c>
      <c r="N164" s="29" t="str">
        <f t="shared" si="95"/>
        <v/>
      </c>
      <c r="O164" s="29" t="str">
        <f t="shared" si="96"/>
        <v/>
      </c>
      <c r="P164" s="33" t="str">
        <f t="shared" si="97"/>
        <v/>
      </c>
      <c r="Q164" s="27"/>
      <c r="AG164" s="3">
        <f t="shared" si="98"/>
        <v>0</v>
      </c>
    </row>
    <row r="165" spans="1:33" x14ac:dyDescent="0.45">
      <c r="A165" s="27"/>
      <c r="B165" s="27"/>
      <c r="C165" s="27"/>
      <c r="D165" s="27"/>
      <c r="E165" s="29" t="str">
        <f t="shared" si="99"/>
        <v/>
      </c>
      <c r="F165" s="27"/>
      <c r="G165" s="29"/>
      <c r="H165" s="27"/>
      <c r="I165" s="27"/>
      <c r="J165" s="10"/>
      <c r="K165" s="27"/>
      <c r="L165" s="29" t="str">
        <f t="shared" si="93"/>
        <v/>
      </c>
      <c r="M165" s="29" t="str">
        <f t="shared" si="94"/>
        <v/>
      </c>
      <c r="N165" s="29" t="str">
        <f t="shared" si="95"/>
        <v/>
      </c>
      <c r="O165" s="29" t="str">
        <f t="shared" si="96"/>
        <v/>
      </c>
      <c r="P165" s="33" t="str">
        <f t="shared" si="97"/>
        <v/>
      </c>
      <c r="Q165" s="27"/>
      <c r="AG165" s="3">
        <f t="shared" si="98"/>
        <v>0</v>
      </c>
    </row>
    <row r="166" spans="1:33" x14ac:dyDescent="0.45">
      <c r="A166" s="27"/>
      <c r="B166" s="27"/>
      <c r="C166" s="27"/>
      <c r="D166" s="27"/>
      <c r="E166" s="29" t="str">
        <f t="shared" si="99"/>
        <v/>
      </c>
      <c r="F166" s="27"/>
      <c r="G166" s="29"/>
      <c r="H166" s="27"/>
      <c r="I166" s="27"/>
      <c r="J166" s="10"/>
      <c r="K166" s="27"/>
      <c r="L166" s="29" t="str">
        <f t="shared" si="93"/>
        <v/>
      </c>
      <c r="M166" s="29" t="str">
        <f t="shared" si="94"/>
        <v/>
      </c>
      <c r="N166" s="29" t="str">
        <f t="shared" si="95"/>
        <v/>
      </c>
      <c r="O166" s="29" t="str">
        <f t="shared" si="96"/>
        <v/>
      </c>
      <c r="P166" s="33" t="str">
        <f t="shared" si="97"/>
        <v/>
      </c>
      <c r="Q166" s="27"/>
      <c r="AG166" s="3">
        <f t="shared" si="98"/>
        <v>0</v>
      </c>
    </row>
    <row r="167" spans="1:33" x14ac:dyDescent="0.45">
      <c r="A167" s="27"/>
      <c r="B167" s="27"/>
      <c r="C167" s="27"/>
      <c r="D167" s="27"/>
      <c r="E167" s="29" t="str">
        <f t="shared" si="99"/>
        <v/>
      </c>
      <c r="F167" s="27"/>
      <c r="G167" s="29"/>
      <c r="H167" s="27"/>
      <c r="I167" s="27"/>
      <c r="J167" s="10"/>
      <c r="K167" s="27"/>
      <c r="L167" s="29" t="str">
        <f t="shared" si="93"/>
        <v/>
      </c>
      <c r="M167" s="29" t="str">
        <f t="shared" si="94"/>
        <v/>
      </c>
      <c r="N167" s="29" t="str">
        <f t="shared" si="95"/>
        <v/>
      </c>
      <c r="O167" s="29" t="str">
        <f t="shared" si="96"/>
        <v/>
      </c>
      <c r="P167" s="33" t="str">
        <f t="shared" si="97"/>
        <v/>
      </c>
      <c r="Q167" s="27"/>
      <c r="AG167" s="3">
        <f t="shared" si="98"/>
        <v>0</v>
      </c>
    </row>
    <row r="168" spans="1:33" x14ac:dyDescent="0.45">
      <c r="A168" s="27"/>
      <c r="B168" s="27"/>
      <c r="C168" s="27"/>
      <c r="D168" s="27"/>
      <c r="E168" s="29" t="str">
        <f t="shared" si="99"/>
        <v/>
      </c>
      <c r="F168" s="27"/>
      <c r="G168" s="29"/>
      <c r="H168" s="27"/>
      <c r="I168" s="27"/>
      <c r="J168" s="10"/>
      <c r="K168" s="27"/>
      <c r="L168" s="29" t="str">
        <f t="shared" si="93"/>
        <v/>
      </c>
      <c r="M168" s="29" t="str">
        <f t="shared" si="94"/>
        <v/>
      </c>
      <c r="N168" s="29" t="str">
        <f t="shared" si="95"/>
        <v/>
      </c>
      <c r="O168" s="29" t="str">
        <f t="shared" si="96"/>
        <v/>
      </c>
      <c r="P168" s="33" t="str">
        <f t="shared" si="97"/>
        <v/>
      </c>
      <c r="Q168" s="27"/>
      <c r="AG168" s="3">
        <f t="shared" si="98"/>
        <v>0</v>
      </c>
    </row>
    <row r="169" spans="1:33" x14ac:dyDescent="0.45">
      <c r="A169" s="27"/>
      <c r="B169" s="27"/>
      <c r="C169" s="27"/>
      <c r="D169" s="27"/>
      <c r="E169" s="29" t="str">
        <f t="shared" si="99"/>
        <v/>
      </c>
      <c r="F169" s="27"/>
      <c r="G169" s="29"/>
      <c r="H169" s="27"/>
      <c r="I169" s="27"/>
      <c r="J169" s="10"/>
      <c r="K169" s="27"/>
      <c r="L169" s="29" t="str">
        <f t="shared" si="93"/>
        <v/>
      </c>
      <c r="M169" s="29" t="str">
        <f t="shared" si="94"/>
        <v/>
      </c>
      <c r="N169" s="29" t="str">
        <f t="shared" si="95"/>
        <v/>
      </c>
      <c r="O169" s="29" t="str">
        <f t="shared" si="96"/>
        <v/>
      </c>
      <c r="P169" s="33" t="str">
        <f t="shared" si="97"/>
        <v/>
      </c>
      <c r="Q169" s="27"/>
      <c r="AG169" s="3">
        <f t="shared" si="98"/>
        <v>0</v>
      </c>
    </row>
    <row r="170" spans="1:33" x14ac:dyDescent="0.45">
      <c r="A170" s="27"/>
      <c r="B170" s="27"/>
      <c r="C170" s="27"/>
      <c r="D170" s="27"/>
      <c r="E170" s="29" t="str">
        <f t="shared" si="99"/>
        <v/>
      </c>
      <c r="F170" s="27"/>
      <c r="G170" s="29"/>
      <c r="H170" s="27"/>
      <c r="I170" s="27"/>
      <c r="J170" s="10"/>
      <c r="K170" s="27"/>
      <c r="L170" s="29" t="str">
        <f t="shared" si="93"/>
        <v/>
      </c>
      <c r="M170" s="29" t="str">
        <f t="shared" si="94"/>
        <v/>
      </c>
      <c r="N170" s="29" t="str">
        <f t="shared" si="95"/>
        <v/>
      </c>
      <c r="O170" s="29" t="str">
        <f t="shared" si="96"/>
        <v/>
      </c>
      <c r="P170" s="33" t="str">
        <f t="shared" si="97"/>
        <v/>
      </c>
      <c r="Q170" s="27"/>
      <c r="AG170" s="3">
        <f t="shared" si="98"/>
        <v>0</v>
      </c>
    </row>
    <row r="171" spans="1:33" x14ac:dyDescent="0.45">
      <c r="A171" s="27"/>
      <c r="B171" s="27"/>
      <c r="C171" s="27"/>
      <c r="D171" s="27"/>
      <c r="E171" s="29" t="str">
        <f t="shared" si="99"/>
        <v/>
      </c>
      <c r="F171" s="27"/>
      <c r="G171" s="29"/>
      <c r="H171" s="27"/>
      <c r="I171" s="27"/>
      <c r="J171" s="10"/>
      <c r="K171" s="27"/>
      <c r="L171" s="29" t="str">
        <f t="shared" si="93"/>
        <v/>
      </c>
      <c r="M171" s="29" t="str">
        <f t="shared" si="94"/>
        <v/>
      </c>
      <c r="N171" s="29" t="str">
        <f t="shared" si="95"/>
        <v/>
      </c>
      <c r="O171" s="29" t="str">
        <f t="shared" si="96"/>
        <v/>
      </c>
      <c r="P171" s="33" t="str">
        <f t="shared" si="97"/>
        <v/>
      </c>
      <c r="Q171" s="27"/>
      <c r="AG171" s="3">
        <f t="shared" si="98"/>
        <v>0</v>
      </c>
    </row>
    <row r="172" spans="1:33" x14ac:dyDescent="0.45">
      <c r="A172" s="27"/>
      <c r="B172" s="27"/>
      <c r="C172" s="27"/>
      <c r="D172" s="27"/>
      <c r="E172" s="29" t="str">
        <f t="shared" si="99"/>
        <v/>
      </c>
      <c r="F172" s="27"/>
      <c r="G172" s="29"/>
      <c r="H172" s="27"/>
      <c r="I172" s="27"/>
      <c r="J172" s="10"/>
      <c r="K172" s="27"/>
      <c r="L172" s="29" t="str">
        <f t="shared" si="93"/>
        <v/>
      </c>
      <c r="M172" s="29" t="str">
        <f t="shared" si="94"/>
        <v/>
      </c>
      <c r="N172" s="29" t="str">
        <f t="shared" si="95"/>
        <v/>
      </c>
      <c r="O172" s="29" t="str">
        <f t="shared" si="96"/>
        <v/>
      </c>
      <c r="P172" s="33" t="str">
        <f t="shared" si="97"/>
        <v/>
      </c>
      <c r="Q172" s="27"/>
      <c r="AG172" s="3">
        <f t="shared" si="98"/>
        <v>0</v>
      </c>
    </row>
    <row r="173" spans="1:33" x14ac:dyDescent="0.45">
      <c r="A173" s="27"/>
      <c r="B173" s="27"/>
      <c r="C173" s="27"/>
      <c r="D173" s="27"/>
      <c r="E173" s="29" t="str">
        <f t="shared" si="99"/>
        <v/>
      </c>
      <c r="F173" s="27"/>
      <c r="G173" s="29"/>
      <c r="H173" s="27"/>
      <c r="I173" s="27"/>
      <c r="J173" s="10"/>
      <c r="K173" s="27"/>
      <c r="L173" s="29" t="str">
        <f t="shared" si="93"/>
        <v/>
      </c>
      <c r="M173" s="29" t="str">
        <f t="shared" si="94"/>
        <v/>
      </c>
      <c r="N173" s="29" t="str">
        <f t="shared" si="95"/>
        <v/>
      </c>
      <c r="O173" s="29" t="str">
        <f t="shared" si="96"/>
        <v/>
      </c>
      <c r="P173" s="33" t="str">
        <f t="shared" si="97"/>
        <v/>
      </c>
      <c r="Q173" s="27"/>
      <c r="AG173" s="3">
        <f t="shared" si="98"/>
        <v>0</v>
      </c>
    </row>
    <row r="174" spans="1:33" x14ac:dyDescent="0.45">
      <c r="A174" s="27"/>
      <c r="B174" s="27"/>
      <c r="C174" s="27"/>
      <c r="D174" s="27"/>
      <c r="E174" s="29" t="str">
        <f t="shared" si="99"/>
        <v/>
      </c>
      <c r="F174" s="27"/>
      <c r="G174" s="29"/>
      <c r="H174" s="27"/>
      <c r="I174" s="27"/>
      <c r="J174" s="10"/>
      <c r="K174" s="27"/>
      <c r="L174" s="29" t="str">
        <f t="shared" si="93"/>
        <v/>
      </c>
      <c r="M174" s="29" t="str">
        <f t="shared" si="94"/>
        <v/>
      </c>
      <c r="N174" s="29" t="str">
        <f t="shared" si="95"/>
        <v/>
      </c>
      <c r="O174" s="29" t="str">
        <f t="shared" si="96"/>
        <v/>
      </c>
      <c r="P174" s="33" t="str">
        <f t="shared" si="97"/>
        <v/>
      </c>
      <c r="Q174" s="27"/>
      <c r="AG174" s="3">
        <f t="shared" si="98"/>
        <v>0</v>
      </c>
    </row>
    <row r="175" spans="1:33" x14ac:dyDescent="0.45">
      <c r="A175" s="27"/>
      <c r="B175" s="27"/>
      <c r="C175" s="27"/>
      <c r="D175" s="27"/>
      <c r="E175" s="29" t="str">
        <f t="shared" si="99"/>
        <v/>
      </c>
      <c r="F175" s="27"/>
      <c r="G175" s="29"/>
      <c r="H175" s="27"/>
      <c r="I175" s="27"/>
      <c r="J175" s="10"/>
      <c r="K175" s="27"/>
      <c r="L175" s="29" t="str">
        <f t="shared" si="93"/>
        <v/>
      </c>
      <c r="M175" s="29" t="str">
        <f t="shared" si="94"/>
        <v/>
      </c>
      <c r="N175" s="29" t="str">
        <f t="shared" si="95"/>
        <v/>
      </c>
      <c r="O175" s="29" t="str">
        <f t="shared" si="96"/>
        <v/>
      </c>
      <c r="P175" s="33" t="str">
        <f t="shared" si="97"/>
        <v/>
      </c>
      <c r="Q175" s="27"/>
      <c r="AG175" s="3">
        <f t="shared" si="98"/>
        <v>0</v>
      </c>
    </row>
    <row r="176" spans="1:33" x14ac:dyDescent="0.45">
      <c r="A176" s="27"/>
      <c r="B176" s="27"/>
      <c r="C176" s="27"/>
      <c r="D176" s="27"/>
      <c r="E176" s="29" t="str">
        <f t="shared" si="99"/>
        <v/>
      </c>
      <c r="F176" s="27"/>
      <c r="G176" s="29"/>
      <c r="H176" s="27"/>
      <c r="I176" s="27"/>
      <c r="J176" s="10"/>
      <c r="K176" s="27"/>
      <c r="L176" s="29" t="str">
        <f t="shared" si="93"/>
        <v/>
      </c>
      <c r="M176" s="29" t="str">
        <f t="shared" si="94"/>
        <v/>
      </c>
      <c r="N176" s="29" t="str">
        <f t="shared" si="95"/>
        <v/>
      </c>
      <c r="O176" s="29" t="str">
        <f t="shared" si="96"/>
        <v/>
      </c>
      <c r="P176" s="33" t="str">
        <f t="shared" si="97"/>
        <v/>
      </c>
      <c r="Q176" s="27"/>
      <c r="AG176" s="3">
        <f t="shared" si="98"/>
        <v>0</v>
      </c>
    </row>
    <row r="177" spans="1:33" x14ac:dyDescent="0.45">
      <c r="A177" s="27"/>
      <c r="B177" s="27"/>
      <c r="C177" s="27"/>
      <c r="D177" s="27"/>
      <c r="E177" s="29" t="str">
        <f t="shared" si="99"/>
        <v/>
      </c>
      <c r="F177" s="27"/>
      <c r="G177" s="29"/>
      <c r="H177" s="27"/>
      <c r="I177" s="27"/>
      <c r="J177" s="10"/>
      <c r="K177" s="27"/>
      <c r="L177" s="29" t="str">
        <f t="shared" si="93"/>
        <v/>
      </c>
      <c r="M177" s="29" t="str">
        <f t="shared" si="94"/>
        <v/>
      </c>
      <c r="N177" s="29" t="str">
        <f t="shared" si="95"/>
        <v/>
      </c>
      <c r="O177" s="29" t="str">
        <f t="shared" si="96"/>
        <v/>
      </c>
      <c r="P177" s="33" t="str">
        <f t="shared" si="97"/>
        <v/>
      </c>
      <c r="Q177" s="27"/>
      <c r="AG177" s="3">
        <f t="shared" si="98"/>
        <v>0</v>
      </c>
    </row>
    <row r="178" spans="1:33" x14ac:dyDescent="0.45">
      <c r="A178" s="27"/>
      <c r="B178" s="27"/>
      <c r="C178" s="27"/>
      <c r="D178" s="27"/>
      <c r="E178" s="29" t="str">
        <f t="shared" si="99"/>
        <v/>
      </c>
      <c r="F178" s="27"/>
      <c r="G178" s="29"/>
      <c r="H178" s="27"/>
      <c r="I178" s="27"/>
      <c r="J178" s="10"/>
      <c r="K178" s="27"/>
      <c r="L178" s="29" t="str">
        <f t="shared" si="93"/>
        <v/>
      </c>
      <c r="M178" s="29" t="str">
        <f t="shared" si="94"/>
        <v/>
      </c>
      <c r="N178" s="29" t="str">
        <f t="shared" si="95"/>
        <v/>
      </c>
      <c r="O178" s="29" t="str">
        <f t="shared" si="96"/>
        <v/>
      </c>
      <c r="P178" s="33" t="str">
        <f t="shared" si="97"/>
        <v/>
      </c>
      <c r="Q178" s="27"/>
      <c r="AG178" s="3">
        <f t="shared" si="98"/>
        <v>0</v>
      </c>
    </row>
    <row r="179" spans="1:33" x14ac:dyDescent="0.45">
      <c r="A179" s="27"/>
      <c r="B179" s="27"/>
      <c r="C179" s="27"/>
      <c r="D179" s="27"/>
      <c r="E179" s="29" t="str">
        <f t="shared" si="99"/>
        <v/>
      </c>
      <c r="F179" s="27"/>
      <c r="G179" s="29"/>
      <c r="H179" s="27"/>
      <c r="I179" s="27"/>
      <c r="J179" s="10"/>
      <c r="K179" s="27"/>
      <c r="L179" s="29" t="str">
        <f t="shared" si="93"/>
        <v/>
      </c>
      <c r="M179" s="29" t="str">
        <f t="shared" si="94"/>
        <v/>
      </c>
      <c r="N179" s="29" t="str">
        <f t="shared" si="95"/>
        <v/>
      </c>
      <c r="O179" s="29" t="str">
        <f t="shared" si="96"/>
        <v/>
      </c>
      <c r="P179" s="33" t="str">
        <f t="shared" si="97"/>
        <v/>
      </c>
      <c r="Q179" s="27"/>
      <c r="AG179" s="3">
        <f t="shared" si="98"/>
        <v>0</v>
      </c>
    </row>
    <row r="180" spans="1:33" x14ac:dyDescent="0.45">
      <c r="A180" s="27"/>
      <c r="B180" s="27"/>
      <c r="C180" s="27"/>
      <c r="D180" s="27"/>
      <c r="E180" s="29" t="str">
        <f t="shared" si="99"/>
        <v/>
      </c>
      <c r="F180" s="27"/>
      <c r="G180" s="29"/>
      <c r="H180" s="27"/>
      <c r="I180" s="27"/>
      <c r="J180" s="10"/>
      <c r="K180" s="27"/>
      <c r="L180" s="29" t="str">
        <f t="shared" si="93"/>
        <v/>
      </c>
      <c r="M180" s="29" t="str">
        <f t="shared" si="94"/>
        <v/>
      </c>
      <c r="N180" s="29" t="str">
        <f t="shared" si="95"/>
        <v/>
      </c>
      <c r="O180" s="29" t="str">
        <f t="shared" si="96"/>
        <v/>
      </c>
      <c r="P180" s="33" t="str">
        <f t="shared" si="97"/>
        <v/>
      </c>
      <c r="Q180" s="27"/>
      <c r="AG180" s="3">
        <f t="shared" si="98"/>
        <v>0</v>
      </c>
    </row>
    <row r="181" spans="1:33" x14ac:dyDescent="0.45">
      <c r="A181" s="27"/>
      <c r="B181" s="27"/>
      <c r="C181" s="27"/>
      <c r="D181" s="27"/>
      <c r="E181" s="29" t="str">
        <f t="shared" si="99"/>
        <v/>
      </c>
      <c r="F181" s="27"/>
      <c r="G181" s="29"/>
      <c r="H181" s="27"/>
      <c r="I181" s="27"/>
      <c r="J181" s="10"/>
      <c r="K181" s="27"/>
      <c r="L181" s="29" t="str">
        <f t="shared" si="93"/>
        <v/>
      </c>
      <c r="M181" s="29" t="str">
        <f t="shared" si="94"/>
        <v/>
      </c>
      <c r="N181" s="29" t="str">
        <f t="shared" si="95"/>
        <v/>
      </c>
      <c r="O181" s="29" t="str">
        <f t="shared" si="96"/>
        <v/>
      </c>
      <c r="P181" s="33" t="str">
        <f t="shared" si="97"/>
        <v/>
      </c>
      <c r="Q181" s="27"/>
      <c r="AG181" s="3">
        <f t="shared" si="98"/>
        <v>0</v>
      </c>
    </row>
    <row r="182" spans="1:33" x14ac:dyDescent="0.45">
      <c r="A182" s="27"/>
      <c r="B182" s="27"/>
      <c r="C182" s="27"/>
      <c r="D182" s="27"/>
      <c r="E182" s="29" t="str">
        <f t="shared" si="99"/>
        <v/>
      </c>
      <c r="F182" s="27"/>
      <c r="G182" s="29"/>
      <c r="H182" s="27"/>
      <c r="I182" s="27"/>
      <c r="J182" s="10"/>
      <c r="K182" s="27"/>
      <c r="L182" s="29" t="str">
        <f t="shared" si="93"/>
        <v/>
      </c>
      <c r="M182" s="29" t="str">
        <f t="shared" si="94"/>
        <v/>
      </c>
      <c r="N182" s="29" t="str">
        <f t="shared" si="95"/>
        <v/>
      </c>
      <c r="O182" s="29" t="str">
        <f t="shared" si="96"/>
        <v/>
      </c>
      <c r="P182" s="33" t="str">
        <f t="shared" si="97"/>
        <v/>
      </c>
      <c r="Q182" s="27"/>
      <c r="AG182" s="3">
        <f t="shared" si="98"/>
        <v>0</v>
      </c>
    </row>
    <row r="183" spans="1:33" x14ac:dyDescent="0.45">
      <c r="A183" s="27"/>
      <c r="B183" s="27"/>
      <c r="C183" s="27"/>
      <c r="D183" s="27"/>
      <c r="E183" s="29" t="str">
        <f t="shared" si="99"/>
        <v/>
      </c>
      <c r="F183" s="27"/>
      <c r="G183" s="29"/>
      <c r="H183" s="27"/>
      <c r="I183" s="27"/>
      <c r="J183" s="10"/>
      <c r="K183" s="27"/>
      <c r="L183" s="29" t="str">
        <f t="shared" si="93"/>
        <v/>
      </c>
      <c r="M183" s="29" t="str">
        <f t="shared" si="94"/>
        <v/>
      </c>
      <c r="N183" s="29" t="str">
        <f t="shared" si="95"/>
        <v/>
      </c>
      <c r="O183" s="29" t="str">
        <f t="shared" si="96"/>
        <v/>
      </c>
      <c r="P183" s="33" t="str">
        <f t="shared" si="97"/>
        <v/>
      </c>
      <c r="Q183" s="27"/>
      <c r="AG183" s="3">
        <f t="shared" si="98"/>
        <v>0</v>
      </c>
    </row>
    <row r="184" spans="1:33" x14ac:dyDescent="0.45">
      <c r="A184" s="27"/>
      <c r="B184" s="27"/>
      <c r="C184" s="27"/>
      <c r="D184" s="27"/>
      <c r="E184" s="29" t="str">
        <f t="shared" si="99"/>
        <v/>
      </c>
      <c r="F184" s="27"/>
      <c r="G184" s="29"/>
      <c r="H184" s="27"/>
      <c r="I184" s="27"/>
      <c r="J184" s="10"/>
      <c r="K184" s="27"/>
      <c r="L184" s="29" t="str">
        <f t="shared" si="93"/>
        <v/>
      </c>
      <c r="M184" s="29" t="str">
        <f t="shared" si="94"/>
        <v/>
      </c>
      <c r="N184" s="29" t="str">
        <f t="shared" si="95"/>
        <v/>
      </c>
      <c r="O184" s="29" t="str">
        <f t="shared" si="96"/>
        <v/>
      </c>
      <c r="P184" s="33" t="str">
        <f t="shared" si="97"/>
        <v/>
      </c>
      <c r="Q184" s="27"/>
      <c r="AG184" s="3">
        <f t="shared" si="98"/>
        <v>0</v>
      </c>
    </row>
    <row r="185" spans="1:33" x14ac:dyDescent="0.45">
      <c r="A185" s="27"/>
      <c r="B185" s="27"/>
      <c r="C185" s="27"/>
      <c r="D185" s="27"/>
      <c r="E185" s="29" t="str">
        <f t="shared" si="99"/>
        <v/>
      </c>
      <c r="F185" s="27"/>
      <c r="G185" s="29"/>
      <c r="H185" s="27"/>
      <c r="I185" s="27"/>
      <c r="J185" s="10"/>
      <c r="K185" s="27"/>
      <c r="L185" s="29" t="str">
        <f t="shared" si="93"/>
        <v/>
      </c>
      <c r="M185" s="29" t="str">
        <f t="shared" si="94"/>
        <v/>
      </c>
      <c r="N185" s="29" t="str">
        <f t="shared" si="95"/>
        <v/>
      </c>
      <c r="O185" s="29" t="str">
        <f t="shared" si="96"/>
        <v/>
      </c>
      <c r="P185" s="33" t="str">
        <f t="shared" si="97"/>
        <v/>
      </c>
      <c r="Q185" s="27"/>
      <c r="AG185" s="3">
        <f t="shared" si="98"/>
        <v>0</v>
      </c>
    </row>
    <row r="186" spans="1:33" x14ac:dyDescent="0.45">
      <c r="A186" s="27"/>
      <c r="B186" s="27"/>
      <c r="C186" s="27"/>
      <c r="D186" s="27"/>
      <c r="E186" s="29" t="str">
        <f t="shared" si="99"/>
        <v/>
      </c>
      <c r="F186" s="27"/>
      <c r="G186" s="29"/>
      <c r="H186" s="27"/>
      <c r="I186" s="27"/>
      <c r="J186" s="10"/>
      <c r="K186" s="27"/>
      <c r="L186" s="29" t="str">
        <f t="shared" si="93"/>
        <v/>
      </c>
      <c r="M186" s="29" t="str">
        <f t="shared" si="94"/>
        <v/>
      </c>
      <c r="N186" s="29" t="str">
        <f t="shared" si="95"/>
        <v/>
      </c>
      <c r="O186" s="29" t="str">
        <f t="shared" si="96"/>
        <v/>
      </c>
      <c r="P186" s="33" t="str">
        <f t="shared" si="97"/>
        <v/>
      </c>
      <c r="Q186" s="27"/>
      <c r="AG186" s="3">
        <f t="shared" si="98"/>
        <v>0</v>
      </c>
    </row>
    <row r="187" spans="1:33" x14ac:dyDescent="0.45">
      <c r="A187" s="27"/>
      <c r="B187" s="27"/>
      <c r="C187" s="27"/>
      <c r="D187" s="27"/>
      <c r="E187" s="29" t="str">
        <f t="shared" si="99"/>
        <v/>
      </c>
      <c r="F187" s="27"/>
      <c r="G187" s="29"/>
      <c r="H187" s="27"/>
      <c r="I187" s="27"/>
      <c r="J187" s="10"/>
      <c r="K187" s="27"/>
      <c r="L187" s="29" t="str">
        <f t="shared" si="93"/>
        <v/>
      </c>
      <c r="M187" s="29" t="str">
        <f t="shared" si="94"/>
        <v/>
      </c>
      <c r="N187" s="29" t="str">
        <f t="shared" si="95"/>
        <v/>
      </c>
      <c r="O187" s="29" t="str">
        <f t="shared" si="96"/>
        <v/>
      </c>
      <c r="P187" s="33" t="str">
        <f t="shared" si="97"/>
        <v/>
      </c>
      <c r="Q187" s="27"/>
      <c r="AG187" s="3">
        <f t="shared" si="98"/>
        <v>0</v>
      </c>
    </row>
    <row r="188" spans="1:33" x14ac:dyDescent="0.45">
      <c r="A188" s="27"/>
      <c r="B188" s="27"/>
      <c r="C188" s="27"/>
      <c r="D188" s="27"/>
      <c r="E188" s="29" t="str">
        <f t="shared" si="99"/>
        <v/>
      </c>
      <c r="F188" s="27"/>
      <c r="G188" s="29"/>
      <c r="H188" s="27"/>
      <c r="I188" s="27"/>
      <c r="J188" s="10"/>
      <c r="K188" s="27"/>
      <c r="L188" s="29" t="str">
        <f t="shared" si="93"/>
        <v/>
      </c>
      <c r="M188" s="29" t="str">
        <f t="shared" si="94"/>
        <v/>
      </c>
      <c r="N188" s="29" t="str">
        <f t="shared" si="95"/>
        <v/>
      </c>
      <c r="O188" s="29" t="str">
        <f t="shared" si="96"/>
        <v/>
      </c>
      <c r="P188" s="33" t="str">
        <f t="shared" si="97"/>
        <v/>
      </c>
      <c r="Q188" s="27"/>
      <c r="AG188" s="3">
        <f t="shared" si="98"/>
        <v>0</v>
      </c>
    </row>
    <row r="189" spans="1:33" x14ac:dyDescent="0.45">
      <c r="A189" s="27"/>
      <c r="B189" s="27"/>
      <c r="C189" s="27"/>
      <c r="D189" s="27"/>
      <c r="E189" s="29" t="str">
        <f t="shared" si="99"/>
        <v/>
      </c>
      <c r="F189" s="27"/>
      <c r="G189" s="29"/>
      <c r="H189" s="27"/>
      <c r="I189" s="27"/>
      <c r="J189" s="10"/>
      <c r="K189" s="27"/>
      <c r="L189" s="29" t="str">
        <f t="shared" si="93"/>
        <v/>
      </c>
      <c r="M189" s="29" t="str">
        <f t="shared" si="94"/>
        <v/>
      </c>
      <c r="N189" s="29" t="str">
        <f t="shared" si="95"/>
        <v/>
      </c>
      <c r="O189" s="29" t="str">
        <f t="shared" si="96"/>
        <v/>
      </c>
      <c r="P189" s="33" t="str">
        <f t="shared" si="97"/>
        <v/>
      </c>
      <c r="Q189" s="27"/>
      <c r="AG189" s="3">
        <f t="shared" si="98"/>
        <v>0</v>
      </c>
    </row>
    <row r="190" spans="1:33" x14ac:dyDescent="0.45">
      <c r="A190" s="27"/>
      <c r="B190" s="27"/>
      <c r="C190" s="27"/>
      <c r="D190" s="27"/>
      <c r="E190" s="29" t="str">
        <f t="shared" si="99"/>
        <v/>
      </c>
      <c r="F190" s="27"/>
      <c r="G190" s="29"/>
      <c r="H190" s="27"/>
      <c r="I190" s="27"/>
      <c r="J190" s="10"/>
      <c r="K190" s="27"/>
      <c r="L190" s="29" t="str">
        <f t="shared" si="93"/>
        <v/>
      </c>
      <c r="M190" s="29" t="str">
        <f t="shared" si="94"/>
        <v/>
      </c>
      <c r="N190" s="29" t="str">
        <f t="shared" si="95"/>
        <v/>
      </c>
      <c r="O190" s="29" t="str">
        <f t="shared" si="96"/>
        <v/>
      </c>
      <c r="P190" s="33" t="str">
        <f t="shared" si="97"/>
        <v/>
      </c>
      <c r="Q190" s="27"/>
      <c r="AG190" s="3">
        <f t="shared" si="98"/>
        <v>0</v>
      </c>
    </row>
    <row r="191" spans="1:33" x14ac:dyDescent="0.45">
      <c r="A191" s="27"/>
      <c r="B191" s="27"/>
      <c r="C191" s="27"/>
      <c r="D191" s="27"/>
      <c r="E191" s="29" t="str">
        <f t="shared" si="99"/>
        <v/>
      </c>
      <c r="F191" s="27"/>
      <c r="G191" s="29"/>
      <c r="H191" s="27"/>
      <c r="I191" s="27"/>
      <c r="J191" s="10"/>
      <c r="K191" s="27"/>
      <c r="L191" s="29" t="str">
        <f t="shared" si="93"/>
        <v/>
      </c>
      <c r="M191" s="29" t="str">
        <f t="shared" si="94"/>
        <v/>
      </c>
      <c r="N191" s="29" t="str">
        <f t="shared" si="95"/>
        <v/>
      </c>
      <c r="O191" s="29" t="str">
        <f t="shared" si="96"/>
        <v/>
      </c>
      <c r="P191" s="33" t="str">
        <f t="shared" si="97"/>
        <v/>
      </c>
      <c r="Q191" s="27"/>
      <c r="AG191" s="3">
        <f t="shared" si="98"/>
        <v>0</v>
      </c>
    </row>
    <row r="192" spans="1:33" x14ac:dyDescent="0.45">
      <c r="A192" s="27"/>
      <c r="B192" s="27"/>
      <c r="C192" s="27"/>
      <c r="D192" s="27"/>
      <c r="E192" s="29" t="str">
        <f t="shared" si="99"/>
        <v/>
      </c>
      <c r="F192" s="27"/>
      <c r="G192" s="29"/>
      <c r="H192" s="27"/>
      <c r="I192" s="27"/>
      <c r="J192" s="10"/>
      <c r="K192" s="27"/>
      <c r="L192" s="29" t="str">
        <f t="shared" si="93"/>
        <v/>
      </c>
      <c r="M192" s="29" t="str">
        <f t="shared" si="94"/>
        <v/>
      </c>
      <c r="N192" s="29" t="str">
        <f t="shared" si="95"/>
        <v/>
      </c>
      <c r="O192" s="29" t="str">
        <f t="shared" si="96"/>
        <v/>
      </c>
      <c r="P192" s="33" t="str">
        <f t="shared" si="97"/>
        <v/>
      </c>
      <c r="Q192" s="27"/>
      <c r="AG192" s="3">
        <f t="shared" si="98"/>
        <v>0</v>
      </c>
    </row>
    <row r="193" spans="1:33" x14ac:dyDescent="0.45">
      <c r="A193" s="27"/>
      <c r="B193" s="27"/>
      <c r="C193" s="27"/>
      <c r="D193" s="27"/>
      <c r="E193" s="29" t="str">
        <f t="shared" si="99"/>
        <v/>
      </c>
      <c r="F193" s="27"/>
      <c r="G193" s="29"/>
      <c r="H193" s="27"/>
      <c r="I193" s="27"/>
      <c r="J193" s="10"/>
      <c r="K193" s="27"/>
      <c r="L193" s="29" t="str">
        <f t="shared" si="93"/>
        <v/>
      </c>
      <c r="M193" s="29" t="str">
        <f t="shared" si="94"/>
        <v/>
      </c>
      <c r="N193" s="29" t="str">
        <f t="shared" si="95"/>
        <v/>
      </c>
      <c r="O193" s="29" t="str">
        <f t="shared" si="96"/>
        <v/>
      </c>
      <c r="P193" s="33" t="str">
        <f t="shared" si="97"/>
        <v/>
      </c>
      <c r="Q193" s="27"/>
      <c r="AG193" s="3">
        <f t="shared" si="98"/>
        <v>0</v>
      </c>
    </row>
    <row r="194" spans="1:33" x14ac:dyDescent="0.45">
      <c r="A194" s="27"/>
      <c r="B194" s="27"/>
      <c r="C194" s="27"/>
      <c r="D194" s="27"/>
      <c r="E194" s="29" t="str">
        <f t="shared" si="99"/>
        <v/>
      </c>
      <c r="F194" s="27"/>
      <c r="G194" s="29"/>
      <c r="H194" s="27"/>
      <c r="I194" s="27"/>
      <c r="J194" s="10"/>
      <c r="K194" s="27"/>
      <c r="L194" s="29" t="str">
        <f t="shared" si="93"/>
        <v/>
      </c>
      <c r="M194" s="29" t="str">
        <f t="shared" si="94"/>
        <v/>
      </c>
      <c r="N194" s="29" t="str">
        <f t="shared" si="95"/>
        <v/>
      </c>
      <c r="O194" s="29" t="str">
        <f t="shared" si="96"/>
        <v/>
      </c>
      <c r="P194" s="33" t="str">
        <f t="shared" si="97"/>
        <v/>
      </c>
      <c r="Q194" s="27"/>
      <c r="AG194" s="3">
        <f t="shared" si="98"/>
        <v>0</v>
      </c>
    </row>
    <row r="195" spans="1:33" x14ac:dyDescent="0.45">
      <c r="A195" s="27"/>
      <c r="B195" s="27"/>
      <c r="C195" s="27"/>
      <c r="D195" s="27"/>
      <c r="E195" s="29" t="str">
        <f t="shared" si="99"/>
        <v/>
      </c>
      <c r="F195" s="27"/>
      <c r="G195" s="29"/>
      <c r="H195" s="27"/>
      <c r="I195" s="27"/>
      <c r="J195" s="10"/>
      <c r="K195" s="27"/>
      <c r="L195" s="29" t="str">
        <f t="shared" ref="L195:L200" si="100">IF(G195="Y", (P195*E195),(""))</f>
        <v/>
      </c>
      <c r="M195" s="29" t="str">
        <f t="shared" ref="M195:M200" si="101">IF(G195="Y", (L195*2),(""))</f>
        <v/>
      </c>
      <c r="N195" s="29" t="str">
        <f t="shared" ref="N195:N200" si="102">IF(G195="Y", (L195*3),(""))</f>
        <v/>
      </c>
      <c r="O195" s="29" t="str">
        <f t="shared" ref="O195:O200" si="103">IF(G195="Y", (L195*4),(""))</f>
        <v/>
      </c>
      <c r="P195" s="33" t="str">
        <f t="shared" ref="P195:P200" si="104">IF(Q195&gt;0,((AcctSize/Q195)/H195),(""))</f>
        <v/>
      </c>
      <c r="Q195" s="27"/>
      <c r="AG195" s="3">
        <f t="shared" si="98"/>
        <v>0</v>
      </c>
    </row>
    <row r="196" spans="1:33" x14ac:dyDescent="0.45">
      <c r="A196" s="27"/>
      <c r="B196" s="27"/>
      <c r="C196" s="27"/>
      <c r="D196" s="27"/>
      <c r="E196" s="29" t="str">
        <f t="shared" si="99"/>
        <v/>
      </c>
      <c r="F196" s="27"/>
      <c r="G196" s="29"/>
      <c r="H196" s="27"/>
      <c r="I196" s="27"/>
      <c r="J196" s="10"/>
      <c r="K196" s="27"/>
      <c r="L196" s="29" t="str">
        <f t="shared" si="100"/>
        <v/>
      </c>
      <c r="M196" s="29" t="str">
        <f t="shared" si="101"/>
        <v/>
      </c>
      <c r="N196" s="29" t="str">
        <f t="shared" si="102"/>
        <v/>
      </c>
      <c r="O196" s="29" t="str">
        <f t="shared" si="103"/>
        <v/>
      </c>
      <c r="P196" s="33" t="str">
        <f t="shared" si="104"/>
        <v/>
      </c>
      <c r="Q196" s="27"/>
      <c r="AG196" s="3">
        <f t="shared" ref="AG196:AG259" si="105">IF(F196="L",(K196-H196),(H196-K196))</f>
        <v>0</v>
      </c>
    </row>
    <row r="197" spans="1:33" x14ac:dyDescent="0.45">
      <c r="A197" s="27"/>
      <c r="B197" s="27"/>
      <c r="C197" s="27"/>
      <c r="D197" s="27"/>
      <c r="E197" s="29" t="str">
        <f t="shared" ref="E197:E200" si="106">IF(G197="Y",AG197,"")</f>
        <v/>
      </c>
      <c r="F197" s="27"/>
      <c r="G197" s="29"/>
      <c r="H197" s="27"/>
      <c r="I197" s="27"/>
      <c r="J197" s="10"/>
      <c r="K197" s="27"/>
      <c r="L197" s="29" t="str">
        <f t="shared" si="100"/>
        <v/>
      </c>
      <c r="M197" s="29" t="str">
        <f t="shared" si="101"/>
        <v/>
      </c>
      <c r="N197" s="29" t="str">
        <f t="shared" si="102"/>
        <v/>
      </c>
      <c r="O197" s="29" t="str">
        <f t="shared" si="103"/>
        <v/>
      </c>
      <c r="P197" s="33" t="str">
        <f t="shared" si="104"/>
        <v/>
      </c>
      <c r="Q197" s="27"/>
      <c r="AG197" s="3">
        <f t="shared" si="105"/>
        <v>0</v>
      </c>
    </row>
    <row r="198" spans="1:33" x14ac:dyDescent="0.45">
      <c r="A198" s="27"/>
      <c r="B198" s="27"/>
      <c r="C198" s="27"/>
      <c r="D198" s="27"/>
      <c r="E198" s="29" t="str">
        <f t="shared" si="106"/>
        <v/>
      </c>
      <c r="F198" s="27"/>
      <c r="G198" s="29"/>
      <c r="H198" s="27"/>
      <c r="I198" s="27"/>
      <c r="J198" s="10"/>
      <c r="K198" s="27"/>
      <c r="L198" s="29" t="str">
        <f t="shared" si="100"/>
        <v/>
      </c>
      <c r="M198" s="29" t="str">
        <f t="shared" si="101"/>
        <v/>
      </c>
      <c r="N198" s="29" t="str">
        <f t="shared" si="102"/>
        <v/>
      </c>
      <c r="O198" s="29" t="str">
        <f t="shared" si="103"/>
        <v/>
      </c>
      <c r="P198" s="33" t="str">
        <f t="shared" si="104"/>
        <v/>
      </c>
      <c r="Q198" s="27"/>
      <c r="AG198" s="3">
        <f t="shared" si="105"/>
        <v>0</v>
      </c>
    </row>
    <row r="199" spans="1:33" x14ac:dyDescent="0.45">
      <c r="A199" s="27"/>
      <c r="B199" s="27"/>
      <c r="C199" s="27"/>
      <c r="D199" s="27"/>
      <c r="E199" s="29" t="str">
        <f t="shared" si="106"/>
        <v/>
      </c>
      <c r="F199" s="27"/>
      <c r="G199" s="29"/>
      <c r="H199" s="27"/>
      <c r="I199" s="27"/>
      <c r="J199" s="10"/>
      <c r="K199" s="27"/>
      <c r="L199" s="29" t="str">
        <f t="shared" si="100"/>
        <v/>
      </c>
      <c r="M199" s="29" t="str">
        <f t="shared" si="101"/>
        <v/>
      </c>
      <c r="N199" s="29" t="str">
        <f t="shared" si="102"/>
        <v/>
      </c>
      <c r="O199" s="29" t="str">
        <f t="shared" si="103"/>
        <v/>
      </c>
      <c r="P199" s="33" t="str">
        <f t="shared" si="104"/>
        <v/>
      </c>
      <c r="Q199" s="27"/>
      <c r="AG199" s="3">
        <f t="shared" si="105"/>
        <v>0</v>
      </c>
    </row>
    <row r="200" spans="1:33" x14ac:dyDescent="0.45">
      <c r="A200" s="27"/>
      <c r="B200" s="27"/>
      <c r="C200" s="27"/>
      <c r="D200" s="27"/>
      <c r="E200" s="29" t="str">
        <f t="shared" si="106"/>
        <v/>
      </c>
      <c r="F200" s="27"/>
      <c r="G200" s="29"/>
      <c r="H200" s="27"/>
      <c r="I200" s="27"/>
      <c r="J200" s="10"/>
      <c r="K200" s="27"/>
      <c r="L200" s="29" t="str">
        <f t="shared" si="100"/>
        <v/>
      </c>
      <c r="M200" s="29" t="str">
        <f t="shared" si="101"/>
        <v/>
      </c>
      <c r="N200" s="29" t="str">
        <f t="shared" si="102"/>
        <v/>
      </c>
      <c r="O200" s="29" t="str">
        <f t="shared" si="103"/>
        <v/>
      </c>
      <c r="P200" s="33" t="str">
        <f t="shared" si="104"/>
        <v/>
      </c>
      <c r="Q200" s="27"/>
      <c r="AG200" s="3">
        <f t="shared" si="105"/>
        <v>0</v>
      </c>
    </row>
    <row r="201" spans="1:33" x14ac:dyDescent="0.45">
      <c r="AG201" s="3">
        <f t="shared" si="105"/>
        <v>0</v>
      </c>
    </row>
    <row r="202" spans="1:33" x14ac:dyDescent="0.45">
      <c r="AG202" s="3">
        <f t="shared" si="105"/>
        <v>0</v>
      </c>
    </row>
    <row r="203" spans="1:33" x14ac:dyDescent="0.45">
      <c r="AG203" s="3">
        <f t="shared" si="105"/>
        <v>0</v>
      </c>
    </row>
    <row r="204" spans="1:33" x14ac:dyDescent="0.45">
      <c r="AG204" s="3">
        <f t="shared" si="105"/>
        <v>0</v>
      </c>
    </row>
    <row r="205" spans="1:33" x14ac:dyDescent="0.45">
      <c r="AG205" s="3">
        <f t="shared" si="105"/>
        <v>0</v>
      </c>
    </row>
    <row r="206" spans="1:33" x14ac:dyDescent="0.45">
      <c r="AG206" s="3">
        <f t="shared" si="105"/>
        <v>0</v>
      </c>
    </row>
    <row r="207" spans="1:33" x14ac:dyDescent="0.45">
      <c r="AG207" s="3">
        <f t="shared" si="105"/>
        <v>0</v>
      </c>
    </row>
    <row r="208" spans="1:33" x14ac:dyDescent="0.45">
      <c r="AG208" s="3">
        <f t="shared" si="105"/>
        <v>0</v>
      </c>
    </row>
    <row r="209" spans="33:33" x14ac:dyDescent="0.45">
      <c r="AG209" s="3">
        <f t="shared" si="105"/>
        <v>0</v>
      </c>
    </row>
    <row r="210" spans="33:33" x14ac:dyDescent="0.45">
      <c r="AG210" s="3">
        <f t="shared" si="105"/>
        <v>0</v>
      </c>
    </row>
    <row r="211" spans="33:33" x14ac:dyDescent="0.45">
      <c r="AG211" s="3">
        <f t="shared" si="105"/>
        <v>0</v>
      </c>
    </row>
    <row r="212" spans="33:33" x14ac:dyDescent="0.45">
      <c r="AG212" s="3">
        <f t="shared" si="105"/>
        <v>0</v>
      </c>
    </row>
    <row r="213" spans="33:33" x14ac:dyDescent="0.45">
      <c r="AG213" s="3">
        <f t="shared" si="105"/>
        <v>0</v>
      </c>
    </row>
    <row r="214" spans="33:33" x14ac:dyDescent="0.45">
      <c r="AG214" s="3">
        <f t="shared" si="105"/>
        <v>0</v>
      </c>
    </row>
    <row r="215" spans="33:33" x14ac:dyDescent="0.45">
      <c r="AG215" s="3">
        <f t="shared" si="105"/>
        <v>0</v>
      </c>
    </row>
    <row r="216" spans="33:33" x14ac:dyDescent="0.45">
      <c r="AG216" s="3">
        <f t="shared" si="105"/>
        <v>0</v>
      </c>
    </row>
    <row r="217" spans="33:33" x14ac:dyDescent="0.45">
      <c r="AG217" s="3">
        <f t="shared" si="105"/>
        <v>0</v>
      </c>
    </row>
    <row r="218" spans="33:33" x14ac:dyDescent="0.45">
      <c r="AG218" s="3">
        <f t="shared" si="105"/>
        <v>0</v>
      </c>
    </row>
    <row r="219" spans="33:33" x14ac:dyDescent="0.45">
      <c r="AG219" s="3">
        <f t="shared" si="105"/>
        <v>0</v>
      </c>
    </row>
    <row r="220" spans="33:33" x14ac:dyDescent="0.45">
      <c r="AG220" s="3">
        <f t="shared" si="105"/>
        <v>0</v>
      </c>
    </row>
    <row r="221" spans="33:33" x14ac:dyDescent="0.45">
      <c r="AG221" s="3">
        <f t="shared" si="105"/>
        <v>0</v>
      </c>
    </row>
    <row r="222" spans="33:33" x14ac:dyDescent="0.45">
      <c r="AG222" s="3">
        <f t="shared" si="105"/>
        <v>0</v>
      </c>
    </row>
    <row r="223" spans="33:33" x14ac:dyDescent="0.45">
      <c r="AG223" s="3">
        <f t="shared" si="105"/>
        <v>0</v>
      </c>
    </row>
    <row r="224" spans="33:33" x14ac:dyDescent="0.45">
      <c r="AG224" s="3">
        <f t="shared" si="105"/>
        <v>0</v>
      </c>
    </row>
    <row r="225" spans="33:33" x14ac:dyDescent="0.45">
      <c r="AG225" s="3">
        <f t="shared" si="105"/>
        <v>0</v>
      </c>
    </row>
    <row r="226" spans="33:33" x14ac:dyDescent="0.45">
      <c r="AG226" s="3">
        <f t="shared" si="105"/>
        <v>0</v>
      </c>
    </row>
    <row r="227" spans="33:33" x14ac:dyDescent="0.45">
      <c r="AG227" s="3">
        <f t="shared" si="105"/>
        <v>0</v>
      </c>
    </row>
    <row r="228" spans="33:33" x14ac:dyDescent="0.45">
      <c r="AG228" s="3">
        <f t="shared" si="105"/>
        <v>0</v>
      </c>
    </row>
    <row r="229" spans="33:33" x14ac:dyDescent="0.45">
      <c r="AG229" s="3">
        <f t="shared" si="105"/>
        <v>0</v>
      </c>
    </row>
    <row r="230" spans="33:33" x14ac:dyDescent="0.45">
      <c r="AG230" s="3">
        <f t="shared" si="105"/>
        <v>0</v>
      </c>
    </row>
    <row r="231" spans="33:33" x14ac:dyDescent="0.45">
      <c r="AG231" s="3">
        <f t="shared" si="105"/>
        <v>0</v>
      </c>
    </row>
    <row r="232" spans="33:33" x14ac:dyDescent="0.45">
      <c r="AG232" s="3">
        <f t="shared" si="105"/>
        <v>0</v>
      </c>
    </row>
    <row r="233" spans="33:33" x14ac:dyDescent="0.45">
      <c r="AG233" s="3">
        <f t="shared" si="105"/>
        <v>0</v>
      </c>
    </row>
    <row r="234" spans="33:33" x14ac:dyDescent="0.45">
      <c r="AG234" s="3">
        <f t="shared" si="105"/>
        <v>0</v>
      </c>
    </row>
    <row r="235" spans="33:33" x14ac:dyDescent="0.45">
      <c r="AG235" s="3">
        <f t="shared" si="105"/>
        <v>0</v>
      </c>
    </row>
    <row r="236" spans="33:33" x14ac:dyDescent="0.45">
      <c r="AG236" s="3">
        <f t="shared" si="105"/>
        <v>0</v>
      </c>
    </row>
    <row r="237" spans="33:33" x14ac:dyDescent="0.45">
      <c r="AG237" s="3">
        <f t="shared" si="105"/>
        <v>0</v>
      </c>
    </row>
    <row r="238" spans="33:33" x14ac:dyDescent="0.45">
      <c r="AG238" s="3">
        <f t="shared" si="105"/>
        <v>0</v>
      </c>
    </row>
    <row r="239" spans="33:33" x14ac:dyDescent="0.45">
      <c r="AG239" s="3">
        <f t="shared" si="105"/>
        <v>0</v>
      </c>
    </row>
    <row r="240" spans="33:33" x14ac:dyDescent="0.45">
      <c r="AG240" s="3">
        <f t="shared" si="105"/>
        <v>0</v>
      </c>
    </row>
    <row r="241" spans="33:33" x14ac:dyDescent="0.45">
      <c r="AG241" s="3">
        <f t="shared" si="105"/>
        <v>0</v>
      </c>
    </row>
    <row r="242" spans="33:33" x14ac:dyDescent="0.45">
      <c r="AG242" s="3">
        <f t="shared" si="105"/>
        <v>0</v>
      </c>
    </row>
    <row r="243" spans="33:33" x14ac:dyDescent="0.45">
      <c r="AG243" s="3">
        <f t="shared" si="105"/>
        <v>0</v>
      </c>
    </row>
    <row r="244" spans="33:33" x14ac:dyDescent="0.45">
      <c r="AG244" s="3">
        <f t="shared" si="105"/>
        <v>0</v>
      </c>
    </row>
    <row r="245" spans="33:33" x14ac:dyDescent="0.45">
      <c r="AG245" s="3">
        <f t="shared" si="105"/>
        <v>0</v>
      </c>
    </row>
    <row r="246" spans="33:33" x14ac:dyDescent="0.45">
      <c r="AG246" s="3">
        <f t="shared" si="105"/>
        <v>0</v>
      </c>
    </row>
    <row r="247" spans="33:33" x14ac:dyDescent="0.45">
      <c r="AG247" s="3">
        <f t="shared" si="105"/>
        <v>0</v>
      </c>
    </row>
    <row r="248" spans="33:33" x14ac:dyDescent="0.45">
      <c r="AG248" s="3">
        <f t="shared" si="105"/>
        <v>0</v>
      </c>
    </row>
    <row r="249" spans="33:33" x14ac:dyDescent="0.45">
      <c r="AG249" s="3">
        <f t="shared" si="105"/>
        <v>0</v>
      </c>
    </row>
    <row r="250" spans="33:33" x14ac:dyDescent="0.45">
      <c r="AG250" s="3">
        <f t="shared" si="105"/>
        <v>0</v>
      </c>
    </row>
    <row r="251" spans="33:33" x14ac:dyDescent="0.45">
      <c r="AG251" s="3">
        <f t="shared" si="105"/>
        <v>0</v>
      </c>
    </row>
    <row r="252" spans="33:33" x14ac:dyDescent="0.45">
      <c r="AG252" s="3">
        <f t="shared" si="105"/>
        <v>0</v>
      </c>
    </row>
    <row r="253" spans="33:33" x14ac:dyDescent="0.45">
      <c r="AG253" s="3">
        <f t="shared" si="105"/>
        <v>0</v>
      </c>
    </row>
    <row r="254" spans="33:33" x14ac:dyDescent="0.45">
      <c r="AG254" s="3">
        <f t="shared" si="105"/>
        <v>0</v>
      </c>
    </row>
    <row r="255" spans="33:33" x14ac:dyDescent="0.45">
      <c r="AG255" s="3">
        <f t="shared" si="105"/>
        <v>0</v>
      </c>
    </row>
    <row r="256" spans="33:33" x14ac:dyDescent="0.45">
      <c r="AG256" s="3">
        <f t="shared" si="105"/>
        <v>0</v>
      </c>
    </row>
    <row r="257" spans="33:33" x14ac:dyDescent="0.45">
      <c r="AG257" s="3">
        <f t="shared" si="105"/>
        <v>0</v>
      </c>
    </row>
    <row r="258" spans="33:33" x14ac:dyDescent="0.45">
      <c r="AG258" s="3">
        <f t="shared" si="105"/>
        <v>0</v>
      </c>
    </row>
    <row r="259" spans="33:33" x14ac:dyDescent="0.45">
      <c r="AG259" s="3">
        <f t="shared" si="105"/>
        <v>0</v>
      </c>
    </row>
    <row r="260" spans="33:33" x14ac:dyDescent="0.45">
      <c r="AG260" s="3">
        <f t="shared" ref="AG260:AG323" si="107">IF(F260="L",(K260-H260),(H260-K260))</f>
        <v>0</v>
      </c>
    </row>
    <row r="261" spans="33:33" x14ac:dyDescent="0.45">
      <c r="AG261" s="3">
        <f t="shared" si="107"/>
        <v>0</v>
      </c>
    </row>
    <row r="262" spans="33:33" x14ac:dyDescent="0.45">
      <c r="AG262" s="3">
        <f t="shared" si="107"/>
        <v>0</v>
      </c>
    </row>
    <row r="263" spans="33:33" x14ac:dyDescent="0.45">
      <c r="AG263" s="3">
        <f t="shared" si="107"/>
        <v>0</v>
      </c>
    </row>
    <row r="264" spans="33:33" x14ac:dyDescent="0.45">
      <c r="AG264" s="3">
        <f t="shared" si="107"/>
        <v>0</v>
      </c>
    </row>
    <row r="265" spans="33:33" x14ac:dyDescent="0.45">
      <c r="AG265" s="3">
        <f t="shared" si="107"/>
        <v>0</v>
      </c>
    </row>
    <row r="266" spans="33:33" x14ac:dyDescent="0.45">
      <c r="AG266" s="3">
        <f t="shared" si="107"/>
        <v>0</v>
      </c>
    </row>
    <row r="267" spans="33:33" x14ac:dyDescent="0.45">
      <c r="AG267" s="3">
        <f t="shared" si="107"/>
        <v>0</v>
      </c>
    </row>
    <row r="268" spans="33:33" x14ac:dyDescent="0.45">
      <c r="AG268" s="3">
        <f t="shared" si="107"/>
        <v>0</v>
      </c>
    </row>
    <row r="269" spans="33:33" x14ac:dyDescent="0.45">
      <c r="AG269" s="3">
        <f t="shared" si="107"/>
        <v>0</v>
      </c>
    </row>
    <row r="270" spans="33:33" x14ac:dyDescent="0.45">
      <c r="AG270" s="3">
        <f t="shared" si="107"/>
        <v>0</v>
      </c>
    </row>
    <row r="271" spans="33:33" x14ac:dyDescent="0.45">
      <c r="AG271" s="3">
        <f t="shared" si="107"/>
        <v>0</v>
      </c>
    </row>
    <row r="272" spans="33:33" x14ac:dyDescent="0.45">
      <c r="AG272" s="3">
        <f t="shared" si="107"/>
        <v>0</v>
      </c>
    </row>
    <row r="273" spans="33:33" x14ac:dyDescent="0.45">
      <c r="AG273" s="3">
        <f t="shared" si="107"/>
        <v>0</v>
      </c>
    </row>
    <row r="274" spans="33:33" x14ac:dyDescent="0.45">
      <c r="AG274" s="3">
        <f t="shared" si="107"/>
        <v>0</v>
      </c>
    </row>
    <row r="275" spans="33:33" x14ac:dyDescent="0.45">
      <c r="AG275" s="3">
        <f t="shared" si="107"/>
        <v>0</v>
      </c>
    </row>
    <row r="276" spans="33:33" x14ac:dyDescent="0.45">
      <c r="AG276" s="3">
        <f t="shared" si="107"/>
        <v>0</v>
      </c>
    </row>
    <row r="277" spans="33:33" x14ac:dyDescent="0.45">
      <c r="AG277" s="3">
        <f t="shared" si="107"/>
        <v>0</v>
      </c>
    </row>
    <row r="278" spans="33:33" x14ac:dyDescent="0.45">
      <c r="AG278" s="3">
        <f t="shared" si="107"/>
        <v>0</v>
      </c>
    </row>
    <row r="279" spans="33:33" x14ac:dyDescent="0.45">
      <c r="AG279" s="3">
        <f t="shared" si="107"/>
        <v>0</v>
      </c>
    </row>
    <row r="280" spans="33:33" x14ac:dyDescent="0.45">
      <c r="AG280" s="3">
        <f t="shared" si="107"/>
        <v>0</v>
      </c>
    </row>
    <row r="281" spans="33:33" x14ac:dyDescent="0.45">
      <c r="AG281" s="3">
        <f t="shared" si="107"/>
        <v>0</v>
      </c>
    </row>
    <row r="282" spans="33:33" x14ac:dyDescent="0.45">
      <c r="AG282" s="3">
        <f t="shared" si="107"/>
        <v>0</v>
      </c>
    </row>
    <row r="283" spans="33:33" x14ac:dyDescent="0.45">
      <c r="AG283" s="3">
        <f t="shared" si="107"/>
        <v>0</v>
      </c>
    </row>
    <row r="284" spans="33:33" x14ac:dyDescent="0.45">
      <c r="AG284" s="3">
        <f t="shared" si="107"/>
        <v>0</v>
      </c>
    </row>
    <row r="285" spans="33:33" x14ac:dyDescent="0.45">
      <c r="AG285" s="3">
        <f t="shared" si="107"/>
        <v>0</v>
      </c>
    </row>
    <row r="286" spans="33:33" x14ac:dyDescent="0.45">
      <c r="AG286" s="3">
        <f t="shared" si="107"/>
        <v>0</v>
      </c>
    </row>
    <row r="287" spans="33:33" x14ac:dyDescent="0.45">
      <c r="AG287" s="3">
        <f t="shared" si="107"/>
        <v>0</v>
      </c>
    </row>
    <row r="288" spans="33:33" x14ac:dyDescent="0.45">
      <c r="AG288" s="3">
        <f t="shared" si="107"/>
        <v>0</v>
      </c>
    </row>
    <row r="289" spans="33:33" x14ac:dyDescent="0.45">
      <c r="AG289" s="3">
        <f t="shared" si="107"/>
        <v>0</v>
      </c>
    </row>
    <row r="290" spans="33:33" x14ac:dyDescent="0.45">
      <c r="AG290" s="3">
        <f t="shared" si="107"/>
        <v>0</v>
      </c>
    </row>
    <row r="291" spans="33:33" x14ac:dyDescent="0.45">
      <c r="AG291" s="3">
        <f t="shared" si="107"/>
        <v>0</v>
      </c>
    </row>
    <row r="292" spans="33:33" x14ac:dyDescent="0.45">
      <c r="AG292" s="3">
        <f t="shared" si="107"/>
        <v>0</v>
      </c>
    </row>
    <row r="293" spans="33:33" x14ac:dyDescent="0.45">
      <c r="AG293" s="3">
        <f t="shared" si="107"/>
        <v>0</v>
      </c>
    </row>
    <row r="294" spans="33:33" x14ac:dyDescent="0.45">
      <c r="AG294" s="3">
        <f t="shared" si="107"/>
        <v>0</v>
      </c>
    </row>
    <row r="295" spans="33:33" x14ac:dyDescent="0.45">
      <c r="AG295" s="3">
        <f t="shared" si="107"/>
        <v>0</v>
      </c>
    </row>
    <row r="296" spans="33:33" x14ac:dyDescent="0.45">
      <c r="AG296" s="3">
        <f t="shared" si="107"/>
        <v>0</v>
      </c>
    </row>
    <row r="297" spans="33:33" x14ac:dyDescent="0.45">
      <c r="AG297" s="3">
        <f t="shared" si="107"/>
        <v>0</v>
      </c>
    </row>
    <row r="298" spans="33:33" x14ac:dyDescent="0.45">
      <c r="AG298" s="3">
        <f t="shared" si="107"/>
        <v>0</v>
      </c>
    </row>
    <row r="299" spans="33:33" x14ac:dyDescent="0.45">
      <c r="AG299" s="3">
        <f t="shared" si="107"/>
        <v>0</v>
      </c>
    </row>
    <row r="300" spans="33:33" x14ac:dyDescent="0.45">
      <c r="AG300" s="3">
        <f t="shared" si="107"/>
        <v>0</v>
      </c>
    </row>
    <row r="301" spans="33:33" x14ac:dyDescent="0.45">
      <c r="AG301" s="3">
        <f t="shared" si="107"/>
        <v>0</v>
      </c>
    </row>
    <row r="302" spans="33:33" x14ac:dyDescent="0.45">
      <c r="AG302" s="3">
        <f t="shared" si="107"/>
        <v>0</v>
      </c>
    </row>
    <row r="303" spans="33:33" x14ac:dyDescent="0.45">
      <c r="AG303" s="3">
        <f t="shared" si="107"/>
        <v>0</v>
      </c>
    </row>
    <row r="304" spans="33:33" x14ac:dyDescent="0.45">
      <c r="AG304" s="3">
        <f t="shared" si="107"/>
        <v>0</v>
      </c>
    </row>
    <row r="305" spans="33:33" x14ac:dyDescent="0.45">
      <c r="AG305" s="3">
        <f t="shared" si="107"/>
        <v>0</v>
      </c>
    </row>
    <row r="306" spans="33:33" x14ac:dyDescent="0.45">
      <c r="AG306" s="3">
        <f t="shared" si="107"/>
        <v>0</v>
      </c>
    </row>
    <row r="307" spans="33:33" x14ac:dyDescent="0.45">
      <c r="AG307" s="3">
        <f t="shared" si="107"/>
        <v>0</v>
      </c>
    </row>
    <row r="308" spans="33:33" x14ac:dyDescent="0.45">
      <c r="AG308" s="3">
        <f t="shared" si="107"/>
        <v>0</v>
      </c>
    </row>
    <row r="309" spans="33:33" x14ac:dyDescent="0.45">
      <c r="AG309" s="3">
        <f t="shared" si="107"/>
        <v>0</v>
      </c>
    </row>
    <row r="310" spans="33:33" x14ac:dyDescent="0.45">
      <c r="AG310" s="3">
        <f t="shared" si="107"/>
        <v>0</v>
      </c>
    </row>
    <row r="311" spans="33:33" x14ac:dyDescent="0.45">
      <c r="AG311" s="3">
        <f t="shared" si="107"/>
        <v>0</v>
      </c>
    </row>
    <row r="312" spans="33:33" x14ac:dyDescent="0.45">
      <c r="AG312" s="3">
        <f t="shared" si="107"/>
        <v>0</v>
      </c>
    </row>
    <row r="313" spans="33:33" x14ac:dyDescent="0.45">
      <c r="AG313" s="3">
        <f t="shared" si="107"/>
        <v>0</v>
      </c>
    </row>
    <row r="314" spans="33:33" x14ac:dyDescent="0.45">
      <c r="AG314" s="3">
        <f t="shared" si="107"/>
        <v>0</v>
      </c>
    </row>
    <row r="315" spans="33:33" x14ac:dyDescent="0.45">
      <c r="AG315" s="3">
        <f t="shared" si="107"/>
        <v>0</v>
      </c>
    </row>
    <row r="316" spans="33:33" x14ac:dyDescent="0.45">
      <c r="AG316" s="3">
        <f t="shared" si="107"/>
        <v>0</v>
      </c>
    </row>
    <row r="317" spans="33:33" x14ac:dyDescent="0.45">
      <c r="AG317" s="3">
        <f t="shared" si="107"/>
        <v>0</v>
      </c>
    </row>
    <row r="318" spans="33:33" x14ac:dyDescent="0.45">
      <c r="AG318" s="3">
        <f t="shared" si="107"/>
        <v>0</v>
      </c>
    </row>
    <row r="319" spans="33:33" x14ac:dyDescent="0.45">
      <c r="AG319" s="3">
        <f t="shared" si="107"/>
        <v>0</v>
      </c>
    </row>
    <row r="320" spans="33:33" x14ac:dyDescent="0.45">
      <c r="AG320" s="3">
        <f t="shared" si="107"/>
        <v>0</v>
      </c>
    </row>
    <row r="321" spans="33:33" x14ac:dyDescent="0.45">
      <c r="AG321" s="3">
        <f t="shared" si="107"/>
        <v>0</v>
      </c>
    </row>
    <row r="322" spans="33:33" x14ac:dyDescent="0.45">
      <c r="AG322" s="3">
        <f t="shared" si="107"/>
        <v>0</v>
      </c>
    </row>
    <row r="323" spans="33:33" x14ac:dyDescent="0.45">
      <c r="AG323" s="3">
        <f t="shared" si="107"/>
        <v>0</v>
      </c>
    </row>
    <row r="324" spans="33:33" x14ac:dyDescent="0.45">
      <c r="AG324" s="3">
        <f t="shared" ref="AG324:AG387" si="108">IF(F324="L",(K324-H324),(H324-K324))</f>
        <v>0</v>
      </c>
    </row>
    <row r="325" spans="33:33" x14ac:dyDescent="0.45">
      <c r="AG325" s="3">
        <f t="shared" si="108"/>
        <v>0</v>
      </c>
    </row>
    <row r="326" spans="33:33" x14ac:dyDescent="0.45">
      <c r="AG326" s="3">
        <f t="shared" si="108"/>
        <v>0</v>
      </c>
    </row>
    <row r="327" spans="33:33" x14ac:dyDescent="0.45">
      <c r="AG327" s="3">
        <f t="shared" si="108"/>
        <v>0</v>
      </c>
    </row>
    <row r="328" spans="33:33" x14ac:dyDescent="0.45">
      <c r="AG328" s="3">
        <f t="shared" si="108"/>
        <v>0</v>
      </c>
    </row>
    <row r="329" spans="33:33" x14ac:dyDescent="0.45">
      <c r="AG329" s="3">
        <f t="shared" si="108"/>
        <v>0</v>
      </c>
    </row>
    <row r="330" spans="33:33" x14ac:dyDescent="0.45">
      <c r="AG330" s="3">
        <f t="shared" si="108"/>
        <v>0</v>
      </c>
    </row>
    <row r="331" spans="33:33" x14ac:dyDescent="0.45">
      <c r="AG331" s="3">
        <f t="shared" si="108"/>
        <v>0</v>
      </c>
    </row>
    <row r="332" spans="33:33" x14ac:dyDescent="0.45">
      <c r="AG332" s="3">
        <f t="shared" si="108"/>
        <v>0</v>
      </c>
    </row>
    <row r="333" spans="33:33" x14ac:dyDescent="0.45">
      <c r="AG333" s="3">
        <f t="shared" si="108"/>
        <v>0</v>
      </c>
    </row>
    <row r="334" spans="33:33" x14ac:dyDescent="0.45">
      <c r="AG334" s="3">
        <f t="shared" si="108"/>
        <v>0</v>
      </c>
    </row>
    <row r="335" spans="33:33" x14ac:dyDescent="0.45">
      <c r="AG335" s="3">
        <f t="shared" si="108"/>
        <v>0</v>
      </c>
    </row>
    <row r="336" spans="33:33" x14ac:dyDescent="0.45">
      <c r="AG336" s="3">
        <f t="shared" si="108"/>
        <v>0</v>
      </c>
    </row>
    <row r="337" spans="33:33" x14ac:dyDescent="0.45">
      <c r="AG337" s="3">
        <f t="shared" si="108"/>
        <v>0</v>
      </c>
    </row>
    <row r="338" spans="33:33" x14ac:dyDescent="0.45">
      <c r="AG338" s="3">
        <f t="shared" si="108"/>
        <v>0</v>
      </c>
    </row>
    <row r="339" spans="33:33" x14ac:dyDescent="0.45">
      <c r="AG339" s="3">
        <f t="shared" si="108"/>
        <v>0</v>
      </c>
    </row>
    <row r="340" spans="33:33" x14ac:dyDescent="0.45">
      <c r="AG340" s="3">
        <f t="shared" si="108"/>
        <v>0</v>
      </c>
    </row>
    <row r="341" spans="33:33" x14ac:dyDescent="0.45">
      <c r="AG341" s="3">
        <f t="shared" si="108"/>
        <v>0</v>
      </c>
    </row>
    <row r="342" spans="33:33" x14ac:dyDescent="0.45">
      <c r="AG342" s="3">
        <f t="shared" si="108"/>
        <v>0</v>
      </c>
    </row>
    <row r="343" spans="33:33" x14ac:dyDescent="0.45">
      <c r="AG343" s="3">
        <f t="shared" si="108"/>
        <v>0</v>
      </c>
    </row>
    <row r="344" spans="33:33" x14ac:dyDescent="0.45">
      <c r="AG344" s="3">
        <f t="shared" si="108"/>
        <v>0</v>
      </c>
    </row>
    <row r="345" spans="33:33" x14ac:dyDescent="0.45">
      <c r="AG345" s="3">
        <f t="shared" si="108"/>
        <v>0</v>
      </c>
    </row>
    <row r="346" spans="33:33" x14ac:dyDescent="0.45">
      <c r="AG346" s="3">
        <f t="shared" si="108"/>
        <v>0</v>
      </c>
    </row>
    <row r="347" spans="33:33" x14ac:dyDescent="0.45">
      <c r="AG347" s="3">
        <f t="shared" si="108"/>
        <v>0</v>
      </c>
    </row>
    <row r="348" spans="33:33" x14ac:dyDescent="0.45">
      <c r="AG348" s="3">
        <f t="shared" si="108"/>
        <v>0</v>
      </c>
    </row>
    <row r="349" spans="33:33" x14ac:dyDescent="0.45">
      <c r="AG349" s="3">
        <f t="shared" si="108"/>
        <v>0</v>
      </c>
    </row>
    <row r="350" spans="33:33" x14ac:dyDescent="0.45">
      <c r="AG350" s="3">
        <f t="shared" si="108"/>
        <v>0</v>
      </c>
    </row>
    <row r="351" spans="33:33" x14ac:dyDescent="0.45">
      <c r="AG351" s="3">
        <f t="shared" si="108"/>
        <v>0</v>
      </c>
    </row>
    <row r="352" spans="33:33" x14ac:dyDescent="0.45">
      <c r="AG352" s="3">
        <f t="shared" si="108"/>
        <v>0</v>
      </c>
    </row>
    <row r="353" spans="33:33" x14ac:dyDescent="0.45">
      <c r="AG353" s="3">
        <f t="shared" si="108"/>
        <v>0</v>
      </c>
    </row>
    <row r="354" spans="33:33" x14ac:dyDescent="0.45">
      <c r="AG354" s="3">
        <f t="shared" si="108"/>
        <v>0</v>
      </c>
    </row>
    <row r="355" spans="33:33" x14ac:dyDescent="0.45">
      <c r="AG355" s="3">
        <f t="shared" si="108"/>
        <v>0</v>
      </c>
    </row>
    <row r="356" spans="33:33" x14ac:dyDescent="0.45">
      <c r="AG356" s="3">
        <f t="shared" si="108"/>
        <v>0</v>
      </c>
    </row>
    <row r="357" spans="33:33" x14ac:dyDescent="0.45">
      <c r="AG357" s="3">
        <f t="shared" si="108"/>
        <v>0</v>
      </c>
    </row>
    <row r="358" spans="33:33" x14ac:dyDescent="0.45">
      <c r="AG358" s="3">
        <f t="shared" si="108"/>
        <v>0</v>
      </c>
    </row>
    <row r="359" spans="33:33" x14ac:dyDescent="0.45">
      <c r="AG359" s="3">
        <f t="shared" si="108"/>
        <v>0</v>
      </c>
    </row>
    <row r="360" spans="33:33" x14ac:dyDescent="0.45">
      <c r="AG360" s="3">
        <f t="shared" si="108"/>
        <v>0</v>
      </c>
    </row>
    <row r="361" spans="33:33" x14ac:dyDescent="0.45">
      <c r="AG361" s="3">
        <f t="shared" si="108"/>
        <v>0</v>
      </c>
    </row>
    <row r="362" spans="33:33" x14ac:dyDescent="0.45">
      <c r="AG362" s="3">
        <f t="shared" si="108"/>
        <v>0</v>
      </c>
    </row>
    <row r="363" spans="33:33" x14ac:dyDescent="0.45">
      <c r="AG363" s="3">
        <f t="shared" si="108"/>
        <v>0</v>
      </c>
    </row>
    <row r="364" spans="33:33" x14ac:dyDescent="0.45">
      <c r="AG364" s="3">
        <f t="shared" si="108"/>
        <v>0</v>
      </c>
    </row>
    <row r="365" spans="33:33" x14ac:dyDescent="0.45">
      <c r="AG365" s="3">
        <f t="shared" si="108"/>
        <v>0</v>
      </c>
    </row>
    <row r="366" spans="33:33" x14ac:dyDescent="0.45">
      <c r="AG366" s="3">
        <f t="shared" si="108"/>
        <v>0</v>
      </c>
    </row>
    <row r="367" spans="33:33" x14ac:dyDescent="0.45">
      <c r="AG367" s="3">
        <f t="shared" si="108"/>
        <v>0</v>
      </c>
    </row>
    <row r="368" spans="33:33" x14ac:dyDescent="0.45">
      <c r="AG368" s="3">
        <f t="shared" si="108"/>
        <v>0</v>
      </c>
    </row>
    <row r="369" spans="33:33" x14ac:dyDescent="0.45">
      <c r="AG369" s="3">
        <f t="shared" si="108"/>
        <v>0</v>
      </c>
    </row>
    <row r="370" spans="33:33" x14ac:dyDescent="0.45">
      <c r="AG370" s="3">
        <f t="shared" si="108"/>
        <v>0</v>
      </c>
    </row>
    <row r="371" spans="33:33" x14ac:dyDescent="0.45">
      <c r="AG371" s="3">
        <f t="shared" si="108"/>
        <v>0</v>
      </c>
    </row>
    <row r="372" spans="33:33" x14ac:dyDescent="0.45">
      <c r="AG372" s="3">
        <f t="shared" si="108"/>
        <v>0</v>
      </c>
    </row>
    <row r="373" spans="33:33" x14ac:dyDescent="0.45">
      <c r="AG373" s="3">
        <f t="shared" si="108"/>
        <v>0</v>
      </c>
    </row>
    <row r="374" spans="33:33" x14ac:dyDescent="0.45">
      <c r="AG374" s="3">
        <f t="shared" si="108"/>
        <v>0</v>
      </c>
    </row>
    <row r="375" spans="33:33" x14ac:dyDescent="0.45">
      <c r="AG375" s="3">
        <f t="shared" si="108"/>
        <v>0</v>
      </c>
    </row>
    <row r="376" spans="33:33" x14ac:dyDescent="0.45">
      <c r="AG376" s="3">
        <f t="shared" si="108"/>
        <v>0</v>
      </c>
    </row>
    <row r="377" spans="33:33" x14ac:dyDescent="0.45">
      <c r="AG377" s="3">
        <f t="shared" si="108"/>
        <v>0</v>
      </c>
    </row>
    <row r="378" spans="33:33" x14ac:dyDescent="0.45">
      <c r="AG378" s="3">
        <f t="shared" si="108"/>
        <v>0</v>
      </c>
    </row>
    <row r="379" spans="33:33" x14ac:dyDescent="0.45">
      <c r="AG379" s="3">
        <f t="shared" si="108"/>
        <v>0</v>
      </c>
    </row>
    <row r="380" spans="33:33" x14ac:dyDescent="0.45">
      <c r="AG380" s="3">
        <f t="shared" si="108"/>
        <v>0</v>
      </c>
    </row>
    <row r="381" spans="33:33" x14ac:dyDescent="0.45">
      <c r="AG381" s="3">
        <f t="shared" si="108"/>
        <v>0</v>
      </c>
    </row>
    <row r="382" spans="33:33" x14ac:dyDescent="0.45">
      <c r="AG382" s="3">
        <f t="shared" si="108"/>
        <v>0</v>
      </c>
    </row>
    <row r="383" spans="33:33" x14ac:dyDescent="0.45">
      <c r="AG383" s="3">
        <f t="shared" si="108"/>
        <v>0</v>
      </c>
    </row>
    <row r="384" spans="33:33" x14ac:dyDescent="0.45">
      <c r="AG384" s="3">
        <f t="shared" si="108"/>
        <v>0</v>
      </c>
    </row>
    <row r="385" spans="33:33" x14ac:dyDescent="0.45">
      <c r="AG385" s="3">
        <f t="shared" si="108"/>
        <v>0</v>
      </c>
    </row>
    <row r="386" spans="33:33" x14ac:dyDescent="0.45">
      <c r="AG386" s="3">
        <f t="shared" si="108"/>
        <v>0</v>
      </c>
    </row>
    <row r="387" spans="33:33" x14ac:dyDescent="0.45">
      <c r="AG387" s="3">
        <f t="shared" si="108"/>
        <v>0</v>
      </c>
    </row>
    <row r="388" spans="33:33" x14ac:dyDescent="0.45">
      <c r="AG388" s="3">
        <f t="shared" ref="AG388:AG415" si="109">IF(F388="L",(K388-H388),(H388-K388))</f>
        <v>0</v>
      </c>
    </row>
    <row r="389" spans="33:33" x14ac:dyDescent="0.45">
      <c r="AG389" s="3">
        <f t="shared" si="109"/>
        <v>0</v>
      </c>
    </row>
    <row r="390" spans="33:33" x14ac:dyDescent="0.45">
      <c r="AG390" s="3">
        <f t="shared" si="109"/>
        <v>0</v>
      </c>
    </row>
    <row r="391" spans="33:33" x14ac:dyDescent="0.45">
      <c r="AG391" s="3">
        <f t="shared" si="109"/>
        <v>0</v>
      </c>
    </row>
    <row r="392" spans="33:33" x14ac:dyDescent="0.45">
      <c r="AG392" s="3">
        <f t="shared" si="109"/>
        <v>0</v>
      </c>
    </row>
    <row r="393" spans="33:33" x14ac:dyDescent="0.45">
      <c r="AG393" s="3">
        <f t="shared" si="109"/>
        <v>0</v>
      </c>
    </row>
    <row r="394" spans="33:33" x14ac:dyDescent="0.45">
      <c r="AG394" s="3">
        <f t="shared" si="109"/>
        <v>0</v>
      </c>
    </row>
    <row r="395" spans="33:33" x14ac:dyDescent="0.45">
      <c r="AG395" s="3">
        <f t="shared" si="109"/>
        <v>0</v>
      </c>
    </row>
    <row r="396" spans="33:33" x14ac:dyDescent="0.45">
      <c r="AG396" s="3">
        <f t="shared" si="109"/>
        <v>0</v>
      </c>
    </row>
    <row r="397" spans="33:33" x14ac:dyDescent="0.45">
      <c r="AG397" s="3">
        <f t="shared" si="109"/>
        <v>0</v>
      </c>
    </row>
    <row r="398" spans="33:33" x14ac:dyDescent="0.45">
      <c r="AG398" s="3">
        <f t="shared" si="109"/>
        <v>0</v>
      </c>
    </row>
    <row r="399" spans="33:33" x14ac:dyDescent="0.45">
      <c r="AG399" s="3">
        <f t="shared" si="109"/>
        <v>0</v>
      </c>
    </row>
    <row r="400" spans="33:33" x14ac:dyDescent="0.45">
      <c r="AG400" s="3">
        <f t="shared" si="109"/>
        <v>0</v>
      </c>
    </row>
    <row r="401" spans="33:33" x14ac:dyDescent="0.45">
      <c r="AG401" s="3">
        <f t="shared" si="109"/>
        <v>0</v>
      </c>
    </row>
    <row r="402" spans="33:33" x14ac:dyDescent="0.45">
      <c r="AG402" s="3">
        <f t="shared" si="109"/>
        <v>0</v>
      </c>
    </row>
    <row r="403" spans="33:33" x14ac:dyDescent="0.45">
      <c r="AG403" s="3">
        <f t="shared" si="109"/>
        <v>0</v>
      </c>
    </row>
    <row r="404" spans="33:33" x14ac:dyDescent="0.45">
      <c r="AG404" s="3">
        <f t="shared" si="109"/>
        <v>0</v>
      </c>
    </row>
    <row r="405" spans="33:33" x14ac:dyDescent="0.45">
      <c r="AG405" s="3">
        <f t="shared" si="109"/>
        <v>0</v>
      </c>
    </row>
    <row r="406" spans="33:33" x14ac:dyDescent="0.45">
      <c r="AG406" s="3">
        <f t="shared" si="109"/>
        <v>0</v>
      </c>
    </row>
    <row r="407" spans="33:33" x14ac:dyDescent="0.45">
      <c r="AG407" s="3">
        <f t="shared" si="109"/>
        <v>0</v>
      </c>
    </row>
    <row r="408" spans="33:33" x14ac:dyDescent="0.45">
      <c r="AG408" s="3">
        <f t="shared" si="109"/>
        <v>0</v>
      </c>
    </row>
    <row r="409" spans="33:33" x14ac:dyDescent="0.45">
      <c r="AG409" s="3">
        <f t="shared" si="109"/>
        <v>0</v>
      </c>
    </row>
    <row r="410" spans="33:33" x14ac:dyDescent="0.45">
      <c r="AG410" s="3">
        <f t="shared" si="109"/>
        <v>0</v>
      </c>
    </row>
    <row r="411" spans="33:33" x14ac:dyDescent="0.45">
      <c r="AG411" s="3">
        <f t="shared" si="109"/>
        <v>0</v>
      </c>
    </row>
    <row r="412" spans="33:33" x14ac:dyDescent="0.45">
      <c r="AG412" s="3">
        <f t="shared" si="109"/>
        <v>0</v>
      </c>
    </row>
    <row r="413" spans="33:33" x14ac:dyDescent="0.45">
      <c r="AG413" s="3">
        <f t="shared" si="109"/>
        <v>0</v>
      </c>
    </row>
    <row r="414" spans="33:33" x14ac:dyDescent="0.45">
      <c r="AG414" s="3">
        <f t="shared" si="109"/>
        <v>0</v>
      </c>
    </row>
    <row r="415" spans="33:33" x14ac:dyDescent="0.45">
      <c r="AG415" s="3">
        <f t="shared" si="109"/>
        <v>0</v>
      </c>
    </row>
  </sheetData>
  <sheetProtection selectLockedCells="1"/>
  <mergeCells count="10">
    <mergeCell ref="T87:V87"/>
    <mergeCell ref="T3:V3"/>
    <mergeCell ref="T19:V19"/>
    <mergeCell ref="T35:V35"/>
    <mergeCell ref="T51:V51"/>
    <mergeCell ref="T76:V76"/>
    <mergeCell ref="T58:V58"/>
    <mergeCell ref="T59:V59"/>
    <mergeCell ref="T67:V67"/>
    <mergeCell ref="T68:V68"/>
  </mergeCells>
  <pageMargins left="0.7" right="0.7" top="0.75" bottom="0.75" header="0.3" footer="0.3"/>
  <pageSetup scale="2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pageSetUpPr fitToPage="1"/>
  </sheetPr>
  <dimension ref="A1:AH471"/>
  <sheetViews>
    <sheetView showGridLines="0" topLeftCell="A13" zoomScale="85" zoomScaleNormal="100" workbookViewId="0">
      <selection activeCell="A60" sqref="A60"/>
    </sheetView>
  </sheetViews>
  <sheetFormatPr defaultRowHeight="14.25" x14ac:dyDescent="0.45"/>
  <cols>
    <col min="1" max="1" width="12.59765625" customWidth="1"/>
    <col min="2" max="2" width="13.59765625" customWidth="1"/>
    <col min="3" max="3" width="13.1328125" customWidth="1"/>
    <col min="4" max="4" width="13.86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customWidth="1"/>
    <col min="11" max="11" width="12.59765625" customWidth="1"/>
    <col min="12" max="15" width="30.59765625" style="27" customWidth="1"/>
    <col min="16" max="16" width="15.3984375" style="27" customWidth="1"/>
    <col min="17" max="17" width="22.3984375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3" max="33" width="10.1328125" customWidth="1"/>
  </cols>
  <sheetData>
    <row r="1" spans="1:33" ht="19.5" x14ac:dyDescent="0.6"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1" t="s">
        <v>48</v>
      </c>
    </row>
    <row r="3" spans="1:33" ht="14.65" thickTop="1" x14ac:dyDescent="0.45">
      <c r="A3" s="28">
        <v>42922</v>
      </c>
      <c r="B3" s="27" t="s">
        <v>178</v>
      </c>
      <c r="C3" s="27" t="s">
        <v>33</v>
      </c>
      <c r="D3" s="27"/>
      <c r="E3" s="29">
        <f>IF(G3="Y",AG3,"")</f>
        <v>-0.35999999999999943</v>
      </c>
      <c r="F3" s="27" t="s">
        <v>32</v>
      </c>
      <c r="G3" s="29" t="s">
        <v>69</v>
      </c>
      <c r="H3" s="29">
        <v>47.7</v>
      </c>
      <c r="I3" s="29">
        <v>48.06</v>
      </c>
      <c r="J3" s="27">
        <v>47.25</v>
      </c>
      <c r="K3" s="29">
        <v>48.06</v>
      </c>
      <c r="L3" s="29">
        <f t="shared" ref="L3:L66" si="0">IF(G3="Y", (P3*E3),(""))</f>
        <v>-94.339622641509294</v>
      </c>
      <c r="M3" s="29">
        <f t="shared" ref="M3:M66" si="1">IF(G3="Y", (L3*2),(""))</f>
        <v>-188.67924528301859</v>
      </c>
      <c r="N3" s="29">
        <f t="shared" ref="N3:N66" si="2">IF(G3="Y", (L3*3),(""))</f>
        <v>-283.01886792452785</v>
      </c>
      <c r="O3" s="29">
        <f t="shared" ref="O3:O66" si="3">IF(G3="Y", (L3*4),(""))</f>
        <v>-377.35849056603718</v>
      </c>
      <c r="P3" s="33">
        <f t="shared" ref="P3:P66" si="4">IF(Q3&gt;0,((AcctSize/Q3)/H3),(""))</f>
        <v>262.05450733752622</v>
      </c>
      <c r="Q3" s="27">
        <v>4</v>
      </c>
      <c r="T3" s="67" t="s">
        <v>10</v>
      </c>
      <c r="U3" s="67"/>
      <c r="V3" s="67"/>
      <c r="AG3" s="3">
        <f t="shared" ref="AG3:AG49" si="5">IF(F3="L",(K3-H3),(H3-K3))</f>
        <v>-0.35999999999999943</v>
      </c>
    </row>
    <row r="4" spans="1:33" x14ac:dyDescent="0.45">
      <c r="A4" s="28">
        <v>42922</v>
      </c>
      <c r="B4" s="27" t="s">
        <v>295</v>
      </c>
      <c r="C4" s="27" t="s">
        <v>79</v>
      </c>
      <c r="D4" s="27"/>
      <c r="E4" s="29">
        <f>IF(G4="Y",AG4,"")</f>
        <v>0.46000000000000085</v>
      </c>
      <c r="F4" s="27" t="s">
        <v>32</v>
      </c>
      <c r="G4" s="29" t="s">
        <v>69</v>
      </c>
      <c r="H4" s="29">
        <v>42.43</v>
      </c>
      <c r="I4" s="29">
        <v>42.8</v>
      </c>
      <c r="J4" s="27">
        <v>41.97</v>
      </c>
      <c r="K4" s="29">
        <v>41.97</v>
      </c>
      <c r="L4" s="29">
        <f t="shared" si="0"/>
        <v>135.51732264906931</v>
      </c>
      <c r="M4" s="29">
        <f t="shared" si="1"/>
        <v>271.03464529813863</v>
      </c>
      <c r="N4" s="29">
        <f t="shared" si="2"/>
        <v>406.55196794720791</v>
      </c>
      <c r="O4" s="29">
        <f t="shared" si="3"/>
        <v>542.06929059627726</v>
      </c>
      <c r="P4" s="33">
        <f t="shared" si="4"/>
        <v>294.60287532406318</v>
      </c>
      <c r="Q4" s="27">
        <v>4</v>
      </c>
      <c r="T4" t="s">
        <v>11</v>
      </c>
      <c r="V4">
        <f>COUNTIF(C3:C1048576,"FB")</f>
        <v>35</v>
      </c>
      <c r="AG4" s="3">
        <f t="shared" si="5"/>
        <v>0.46000000000000085</v>
      </c>
    </row>
    <row r="5" spans="1:33" x14ac:dyDescent="0.45">
      <c r="A5" s="28">
        <v>42922</v>
      </c>
      <c r="B5" s="27" t="s">
        <v>361</v>
      </c>
      <c r="C5" s="27" t="s">
        <v>33</v>
      </c>
      <c r="D5" s="27"/>
      <c r="E5" s="29">
        <f t="shared" ref="E5:E68" si="6">IF(G5="Y",AG5,"")</f>
        <v>-0.43999999999999773</v>
      </c>
      <c r="F5" s="27" t="s">
        <v>32</v>
      </c>
      <c r="G5" s="29" t="s">
        <v>69</v>
      </c>
      <c r="H5" s="29">
        <v>54.93</v>
      </c>
      <c r="I5" s="29">
        <v>55.37</v>
      </c>
      <c r="J5" s="26">
        <v>54.33</v>
      </c>
      <c r="K5" s="29">
        <v>55.37</v>
      </c>
      <c r="L5" s="29">
        <f t="shared" si="0"/>
        <v>-100.12743491716678</v>
      </c>
      <c r="M5" s="29">
        <f t="shared" si="1"/>
        <v>-200.25486983433356</v>
      </c>
      <c r="N5" s="29">
        <f t="shared" si="2"/>
        <v>-300.38230475150033</v>
      </c>
      <c r="O5" s="29">
        <f t="shared" si="3"/>
        <v>-400.50973966866712</v>
      </c>
      <c r="P5" s="33">
        <f t="shared" si="4"/>
        <v>227.56235208447114</v>
      </c>
      <c r="Q5" s="27">
        <v>4</v>
      </c>
      <c r="T5" t="s">
        <v>12</v>
      </c>
      <c r="V5">
        <f>COUNTIF(C3:C1048576,"IF")</f>
        <v>11</v>
      </c>
      <c r="AG5" s="3">
        <f t="shared" si="5"/>
        <v>-0.43999999999999773</v>
      </c>
    </row>
    <row r="6" spans="1:33" x14ac:dyDescent="0.45">
      <c r="A6" s="28">
        <v>42922</v>
      </c>
      <c r="B6" s="27" t="s">
        <v>349</v>
      </c>
      <c r="C6" s="27" t="s">
        <v>33</v>
      </c>
      <c r="D6" s="27"/>
      <c r="E6" s="29" t="str">
        <f t="shared" si="6"/>
        <v/>
      </c>
      <c r="F6" s="27" t="s">
        <v>32</v>
      </c>
      <c r="G6" s="29" t="s">
        <v>34</v>
      </c>
      <c r="H6" s="29">
        <v>50.4</v>
      </c>
      <c r="I6" s="29">
        <v>50.81</v>
      </c>
      <c r="J6" s="26">
        <v>49.79</v>
      </c>
      <c r="K6" s="29"/>
      <c r="L6" s="29" t="str">
        <f t="shared" si="0"/>
        <v/>
      </c>
      <c r="M6" s="29" t="str">
        <f t="shared" si="1"/>
        <v/>
      </c>
      <c r="N6" s="29" t="str">
        <f t="shared" si="2"/>
        <v/>
      </c>
      <c r="O6" s="29" t="str">
        <f t="shared" si="3"/>
        <v/>
      </c>
      <c r="P6" s="33">
        <f t="shared" si="4"/>
        <v>248.01587301587301</v>
      </c>
      <c r="Q6" s="27">
        <v>4</v>
      </c>
      <c r="T6" t="s">
        <v>13</v>
      </c>
      <c r="V6">
        <f>COUNTIF(C3:C1048576,"LD")</f>
        <v>3</v>
      </c>
      <c r="AG6" s="3">
        <f t="shared" si="5"/>
        <v>50.4</v>
      </c>
    </row>
    <row r="7" spans="1:33" x14ac:dyDescent="0.45">
      <c r="A7" s="28">
        <v>42922</v>
      </c>
      <c r="B7" s="27" t="s">
        <v>178</v>
      </c>
      <c r="C7" s="27" t="s">
        <v>33</v>
      </c>
      <c r="D7" s="27"/>
      <c r="E7" s="29">
        <f>IF(G7="Y",AG7,"")</f>
        <v>0.45000000000000284</v>
      </c>
      <c r="F7" s="27" t="s">
        <v>32</v>
      </c>
      <c r="G7" s="29" t="s">
        <v>69</v>
      </c>
      <c r="H7" s="29">
        <v>47.7</v>
      </c>
      <c r="I7" s="29">
        <v>48.06</v>
      </c>
      <c r="J7" s="27">
        <v>47.25</v>
      </c>
      <c r="K7" s="29">
        <v>47.25</v>
      </c>
      <c r="L7" s="29">
        <f t="shared" ref="L7" si="7">IF(G7="Y", (P7*E7),(""))</f>
        <v>117.92452830188755</v>
      </c>
      <c r="M7" s="29">
        <f t="shared" ref="M7" si="8">IF(G7="Y", (L7*2),(""))</f>
        <v>235.8490566037751</v>
      </c>
      <c r="N7" s="29">
        <f t="shared" ref="N7" si="9">IF(G7="Y", (L7*3),(""))</f>
        <v>353.77358490566263</v>
      </c>
      <c r="O7" s="29">
        <f t="shared" ref="O7" si="10">IF(G7="Y", (L7*4),(""))</f>
        <v>471.69811320755019</v>
      </c>
      <c r="P7" s="33">
        <f t="shared" ref="P7" si="11">IF(Q7&gt;0,((AcctSize/Q7)/H7),(""))</f>
        <v>262.05450733752622</v>
      </c>
      <c r="Q7" s="27">
        <v>4</v>
      </c>
      <c r="T7" t="s">
        <v>14</v>
      </c>
      <c r="V7">
        <f>COUNTIF(C3:C1048576,"32")</f>
        <v>0</v>
      </c>
      <c r="AG7" s="3">
        <f t="shared" si="5"/>
        <v>0.45000000000000284</v>
      </c>
    </row>
    <row r="8" spans="1:33" x14ac:dyDescent="0.45">
      <c r="A8" s="28">
        <v>42923</v>
      </c>
      <c r="B8" s="27" t="s">
        <v>80</v>
      </c>
      <c r="C8" s="27" t="s">
        <v>33</v>
      </c>
      <c r="D8" s="27"/>
      <c r="E8" s="29" t="str">
        <f t="shared" si="6"/>
        <v/>
      </c>
      <c r="F8" s="27" t="s">
        <v>32</v>
      </c>
      <c r="G8" s="29" t="s">
        <v>34</v>
      </c>
      <c r="H8" s="29">
        <v>47.8</v>
      </c>
      <c r="I8" s="29">
        <v>48.03</v>
      </c>
      <c r="J8" s="26">
        <v>47.48</v>
      </c>
      <c r="K8" s="29"/>
      <c r="L8" s="29" t="str">
        <f t="shared" si="0"/>
        <v/>
      </c>
      <c r="M8" s="29" t="str">
        <f t="shared" si="1"/>
        <v/>
      </c>
      <c r="N8" s="29" t="str">
        <f t="shared" si="2"/>
        <v/>
      </c>
      <c r="O8" s="29" t="str">
        <f t="shared" si="3"/>
        <v/>
      </c>
      <c r="P8" s="33">
        <f t="shared" si="4"/>
        <v>174.33751743375177</v>
      </c>
      <c r="Q8" s="27">
        <v>6</v>
      </c>
      <c r="T8" t="s">
        <v>15</v>
      </c>
      <c r="V8">
        <f>COUNTIF(C3:C1048576,"BS")</f>
        <v>2</v>
      </c>
      <c r="AG8" s="3">
        <f t="shared" si="5"/>
        <v>47.8</v>
      </c>
    </row>
    <row r="9" spans="1:33" x14ac:dyDescent="0.45">
      <c r="A9" s="28">
        <v>42923</v>
      </c>
      <c r="B9" s="27" t="s">
        <v>65</v>
      </c>
      <c r="C9" s="27" t="s">
        <v>33</v>
      </c>
      <c r="D9" s="27"/>
      <c r="E9" s="29" t="str">
        <f t="shared" si="6"/>
        <v/>
      </c>
      <c r="F9" s="27" t="s">
        <v>32</v>
      </c>
      <c r="G9" s="29" t="s">
        <v>34</v>
      </c>
      <c r="H9" s="29">
        <v>76.650000000000006</v>
      </c>
      <c r="I9" s="29">
        <v>76.97</v>
      </c>
      <c r="J9" s="26">
        <v>75.97</v>
      </c>
      <c r="K9" s="29"/>
      <c r="L9" s="29" t="str">
        <f t="shared" si="0"/>
        <v/>
      </c>
      <c r="M9" s="29" t="str">
        <f t="shared" si="1"/>
        <v/>
      </c>
      <c r="N9" s="29" t="str">
        <f t="shared" si="2"/>
        <v/>
      </c>
      <c r="O9" s="29" t="str">
        <f t="shared" si="3"/>
        <v/>
      </c>
      <c r="P9" s="33">
        <f t="shared" si="4"/>
        <v>108.71928680147859</v>
      </c>
      <c r="Q9" s="27">
        <v>6</v>
      </c>
      <c r="T9" t="s">
        <v>16</v>
      </c>
      <c r="V9">
        <f>COUNTIF(C3:C1048576,"SH")</f>
        <v>2</v>
      </c>
      <c r="AG9" s="3">
        <f t="shared" si="5"/>
        <v>76.650000000000006</v>
      </c>
    </row>
    <row r="10" spans="1:33" x14ac:dyDescent="0.45">
      <c r="A10" s="28">
        <v>42923</v>
      </c>
      <c r="B10" s="27" t="s">
        <v>362</v>
      </c>
      <c r="C10" s="27" t="s">
        <v>33</v>
      </c>
      <c r="D10" s="27"/>
      <c r="E10" s="29">
        <f t="shared" ref="E10" si="12">IF(G10="Y",AG10,"")</f>
        <v>0.51000000000000512</v>
      </c>
      <c r="F10" s="27" t="s">
        <v>32</v>
      </c>
      <c r="G10" s="29" t="s">
        <v>69</v>
      </c>
      <c r="H10" s="29">
        <v>72.92</v>
      </c>
      <c r="I10" s="29">
        <v>73.239999999999995</v>
      </c>
      <c r="J10" s="26">
        <v>72.41</v>
      </c>
      <c r="K10" s="29">
        <v>72.41</v>
      </c>
      <c r="L10" s="29">
        <f t="shared" ref="L10" si="13">IF(G10="Y", (P10*E10),(""))</f>
        <v>58.283049917718635</v>
      </c>
      <c r="M10" s="29">
        <f t="shared" ref="M10" si="14">IF(G10="Y", (L10*2),(""))</f>
        <v>116.56609983543727</v>
      </c>
      <c r="N10" s="29">
        <f t="shared" ref="N10" si="15">IF(G10="Y", (L10*3),(""))</f>
        <v>174.8491497531559</v>
      </c>
      <c r="O10" s="29">
        <f t="shared" ref="O10" si="16">IF(G10="Y", (L10*4),(""))</f>
        <v>233.13219967087454</v>
      </c>
      <c r="P10" s="33">
        <f t="shared" ref="P10" si="17">IF(Q10&gt;0,((AcctSize/Q10)/H10),(""))</f>
        <v>114.28049003474128</v>
      </c>
      <c r="Q10" s="27">
        <v>6</v>
      </c>
      <c r="T10" t="s">
        <v>17</v>
      </c>
      <c r="V10">
        <f>COUNTIF(C3:C1048576,"DH")</f>
        <v>3</v>
      </c>
      <c r="AG10" s="3">
        <f t="shared" si="5"/>
        <v>0.51000000000000512</v>
      </c>
    </row>
    <row r="11" spans="1:33" x14ac:dyDescent="0.45">
      <c r="A11" s="28">
        <v>42923</v>
      </c>
      <c r="B11" s="27" t="s">
        <v>339</v>
      </c>
      <c r="C11" s="27" t="s">
        <v>33</v>
      </c>
      <c r="D11" s="27"/>
      <c r="E11" s="29" t="str">
        <f t="shared" si="6"/>
        <v/>
      </c>
      <c r="F11" s="27" t="s">
        <v>32</v>
      </c>
      <c r="G11" s="29" t="s">
        <v>34</v>
      </c>
      <c r="H11" s="29">
        <v>35.36</v>
      </c>
      <c r="I11" s="29">
        <v>35.619999999999997</v>
      </c>
      <c r="J11" s="26">
        <v>35.04</v>
      </c>
      <c r="K11" s="29"/>
      <c r="L11" s="29" t="str">
        <f t="shared" si="0"/>
        <v/>
      </c>
      <c r="M11" s="29" t="str">
        <f t="shared" si="1"/>
        <v/>
      </c>
      <c r="N11" s="29" t="str">
        <f t="shared" si="2"/>
        <v/>
      </c>
      <c r="O11" s="29" t="str">
        <f t="shared" si="3"/>
        <v/>
      </c>
      <c r="P11" s="33">
        <f t="shared" si="4"/>
        <v>235.6711915535445</v>
      </c>
      <c r="Q11" s="27">
        <v>6</v>
      </c>
      <c r="T11" t="s">
        <v>19</v>
      </c>
      <c r="V11">
        <f>COUNTIF(C3:C1048576,"S")</f>
        <v>1</v>
      </c>
      <c r="AG11" s="3">
        <f t="shared" si="5"/>
        <v>35.36</v>
      </c>
    </row>
    <row r="12" spans="1:33" x14ac:dyDescent="0.45">
      <c r="A12" s="28">
        <v>42923</v>
      </c>
      <c r="B12" s="27" t="s">
        <v>278</v>
      </c>
      <c r="C12" s="27" t="s">
        <v>33</v>
      </c>
      <c r="D12" s="27"/>
      <c r="E12" s="29" t="str">
        <f t="shared" ref="E12" si="18">IF(G12="Y",AG12,"")</f>
        <v/>
      </c>
      <c r="F12" s="27" t="s">
        <v>32</v>
      </c>
      <c r="G12" s="29" t="s">
        <v>34</v>
      </c>
      <c r="H12" s="29">
        <v>87.16</v>
      </c>
      <c r="I12" s="29">
        <v>87.45</v>
      </c>
      <c r="J12" s="26">
        <v>86.67</v>
      </c>
      <c r="K12" s="29"/>
      <c r="L12" s="29" t="str">
        <f t="shared" ref="L12" si="19">IF(G12="Y", (P12*E12),(""))</f>
        <v/>
      </c>
      <c r="M12" s="29" t="str">
        <f t="shared" ref="M12" si="20">IF(G12="Y", (L12*2),(""))</f>
        <v/>
      </c>
      <c r="N12" s="29" t="str">
        <f t="shared" ref="N12" si="21">IF(G12="Y", (L12*3),(""))</f>
        <v/>
      </c>
      <c r="O12" s="29" t="str">
        <f t="shared" ref="O12" si="22">IF(G12="Y", (L12*4),(""))</f>
        <v/>
      </c>
      <c r="P12" s="33">
        <f t="shared" ref="P12" si="23">IF(Q12&gt;0,((AcctSize/Q12)/H12),(""))</f>
        <v>95.609606853296626</v>
      </c>
      <c r="Q12" s="27">
        <v>6</v>
      </c>
      <c r="AG12" s="3">
        <f t="shared" si="5"/>
        <v>87.16</v>
      </c>
    </row>
    <row r="13" spans="1:33" x14ac:dyDescent="0.45">
      <c r="A13" s="28">
        <v>42923</v>
      </c>
      <c r="B13" s="27" t="s">
        <v>245</v>
      </c>
      <c r="C13" s="27" t="s">
        <v>33</v>
      </c>
      <c r="D13" s="27"/>
      <c r="E13" s="29" t="str">
        <f t="shared" si="6"/>
        <v/>
      </c>
      <c r="F13" s="27" t="s">
        <v>32</v>
      </c>
      <c r="G13" s="29" t="s">
        <v>34</v>
      </c>
      <c r="H13" s="29">
        <v>70.27</v>
      </c>
      <c r="I13" s="29">
        <v>70.72</v>
      </c>
      <c r="J13" s="26">
        <v>69.59</v>
      </c>
      <c r="K13" s="29"/>
      <c r="L13" s="29" t="str">
        <f t="shared" si="0"/>
        <v/>
      </c>
      <c r="M13" s="29" t="str">
        <f t="shared" si="1"/>
        <v/>
      </c>
      <c r="N13" s="29" t="str">
        <f t="shared" si="2"/>
        <v/>
      </c>
      <c r="O13" s="29" t="str">
        <f t="shared" si="3"/>
        <v/>
      </c>
      <c r="P13" s="33">
        <f t="shared" si="4"/>
        <v>118.59019970589632</v>
      </c>
      <c r="Q13" s="27">
        <v>6</v>
      </c>
      <c r="AG13" s="3">
        <f t="shared" si="5"/>
        <v>70.27</v>
      </c>
    </row>
    <row r="14" spans="1:33" x14ac:dyDescent="0.45">
      <c r="A14" s="28">
        <v>42926</v>
      </c>
      <c r="B14" s="27" t="s">
        <v>186</v>
      </c>
      <c r="C14" s="27" t="s">
        <v>33</v>
      </c>
      <c r="D14" s="27"/>
      <c r="E14" s="29" t="str">
        <f t="shared" si="6"/>
        <v/>
      </c>
      <c r="F14" s="27" t="s">
        <v>61</v>
      </c>
      <c r="G14" s="29" t="s">
        <v>34</v>
      </c>
      <c r="H14" s="29">
        <v>82.05</v>
      </c>
      <c r="I14" s="29">
        <v>81.66</v>
      </c>
      <c r="J14" s="26">
        <v>82.6</v>
      </c>
      <c r="K14" s="29"/>
      <c r="L14" s="29" t="str">
        <f t="shared" si="0"/>
        <v/>
      </c>
      <c r="M14" s="29" t="str">
        <f t="shared" si="1"/>
        <v/>
      </c>
      <c r="N14" s="29" t="str">
        <f t="shared" si="2"/>
        <v/>
      </c>
      <c r="O14" s="29" t="str">
        <f t="shared" si="3"/>
        <v/>
      </c>
      <c r="P14" s="33">
        <f t="shared" si="4"/>
        <v>121.87690432663011</v>
      </c>
      <c r="Q14" s="27">
        <v>5</v>
      </c>
      <c r="AG14" s="3">
        <f t="shared" si="5"/>
        <v>-82.05</v>
      </c>
    </row>
    <row r="15" spans="1:33" x14ac:dyDescent="0.45">
      <c r="A15" s="28">
        <v>42926</v>
      </c>
      <c r="B15" s="27" t="s">
        <v>363</v>
      </c>
      <c r="C15" s="27" t="s">
        <v>33</v>
      </c>
      <c r="D15" s="27"/>
      <c r="E15" s="29">
        <f t="shared" si="6"/>
        <v>0.37000000000000455</v>
      </c>
      <c r="F15" s="27" t="s">
        <v>61</v>
      </c>
      <c r="G15" s="29" t="s">
        <v>69</v>
      </c>
      <c r="H15" s="29">
        <v>113.13</v>
      </c>
      <c r="I15" s="29">
        <v>112.79</v>
      </c>
      <c r="J15" s="26">
        <v>113.5</v>
      </c>
      <c r="K15" s="29">
        <v>113.5</v>
      </c>
      <c r="L15" s="29">
        <f t="shared" si="0"/>
        <v>32.705736763016404</v>
      </c>
      <c r="M15" s="29">
        <f t="shared" si="1"/>
        <v>65.411473526032808</v>
      </c>
      <c r="N15" s="29">
        <f t="shared" si="2"/>
        <v>98.117210289049211</v>
      </c>
      <c r="O15" s="29">
        <f t="shared" si="3"/>
        <v>130.82294705206562</v>
      </c>
      <c r="P15" s="33">
        <f t="shared" si="4"/>
        <v>88.393883143286487</v>
      </c>
      <c r="Q15" s="27">
        <v>5</v>
      </c>
      <c r="AG15" s="3">
        <f t="shared" si="5"/>
        <v>0.37000000000000455</v>
      </c>
    </row>
    <row r="16" spans="1:33" x14ac:dyDescent="0.45">
      <c r="A16" s="28">
        <v>42926</v>
      </c>
      <c r="B16" s="27" t="s">
        <v>233</v>
      </c>
      <c r="C16" s="27" t="s">
        <v>33</v>
      </c>
      <c r="D16" s="27"/>
      <c r="E16" s="29">
        <f t="shared" si="6"/>
        <v>0.29999999999999716</v>
      </c>
      <c r="F16" s="27" t="s">
        <v>61</v>
      </c>
      <c r="G16" s="29" t="s">
        <v>243</v>
      </c>
      <c r="H16" s="29">
        <v>40.190000000000005</v>
      </c>
      <c r="I16" s="29">
        <v>39.85</v>
      </c>
      <c r="J16" s="26">
        <v>40.74</v>
      </c>
      <c r="K16" s="29">
        <v>40.49</v>
      </c>
      <c r="L16" s="29">
        <f t="shared" si="0"/>
        <v>74.645434187608146</v>
      </c>
      <c r="M16" s="29">
        <f t="shared" si="1"/>
        <v>149.29086837521629</v>
      </c>
      <c r="N16" s="29">
        <f t="shared" si="2"/>
        <v>223.93630256282444</v>
      </c>
      <c r="O16" s="29">
        <f t="shared" si="3"/>
        <v>298.58173675043258</v>
      </c>
      <c r="P16" s="33">
        <f t="shared" si="4"/>
        <v>248.81811395869616</v>
      </c>
      <c r="Q16" s="27">
        <v>5</v>
      </c>
      <c r="AG16" s="3">
        <f t="shared" si="5"/>
        <v>0.29999999999999716</v>
      </c>
    </row>
    <row r="17" spans="1:33" x14ac:dyDescent="0.45">
      <c r="A17" s="28">
        <v>42926</v>
      </c>
      <c r="B17" s="27" t="s">
        <v>209</v>
      </c>
      <c r="C17" s="27" t="s">
        <v>33</v>
      </c>
      <c r="D17" s="27"/>
      <c r="E17" s="29">
        <f t="shared" si="6"/>
        <v>0.23999999999999488</v>
      </c>
      <c r="F17" s="27" t="s">
        <v>61</v>
      </c>
      <c r="G17" s="29" t="s">
        <v>69</v>
      </c>
      <c r="H17" s="29">
        <v>40.730000000000004</v>
      </c>
      <c r="I17" s="29">
        <v>40.340000000000003</v>
      </c>
      <c r="J17" s="26">
        <v>41.34</v>
      </c>
      <c r="K17" s="29">
        <v>40.97</v>
      </c>
      <c r="L17" s="29">
        <f t="shared" si="0"/>
        <v>58.924625583107009</v>
      </c>
      <c r="M17" s="29">
        <f t="shared" si="1"/>
        <v>117.84925116621402</v>
      </c>
      <c r="N17" s="29">
        <f t="shared" si="2"/>
        <v>176.77387674932103</v>
      </c>
      <c r="O17" s="29">
        <f t="shared" si="3"/>
        <v>235.69850233242803</v>
      </c>
      <c r="P17" s="33">
        <f t="shared" si="4"/>
        <v>245.51927326295112</v>
      </c>
      <c r="Q17" s="27">
        <v>5</v>
      </c>
      <c r="AG17" s="3">
        <f t="shared" si="5"/>
        <v>0.23999999999999488</v>
      </c>
    </row>
    <row r="18" spans="1:33" x14ac:dyDescent="0.45">
      <c r="A18" s="28">
        <v>42926</v>
      </c>
      <c r="B18" s="27" t="s">
        <v>121</v>
      </c>
      <c r="C18" s="27" t="s">
        <v>88</v>
      </c>
      <c r="D18" s="27"/>
      <c r="E18" s="29" t="str">
        <f t="shared" si="6"/>
        <v/>
      </c>
      <c r="F18" s="27" t="s">
        <v>32</v>
      </c>
      <c r="G18" s="29" t="s">
        <v>34</v>
      </c>
      <c r="H18" s="29">
        <v>49.58</v>
      </c>
      <c r="I18" s="29">
        <v>49.95</v>
      </c>
      <c r="J18" s="26">
        <v>48.99</v>
      </c>
      <c r="K18" s="29"/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tr">
        <f t="shared" si="3"/>
        <v/>
      </c>
      <c r="P18" s="33">
        <f t="shared" si="4"/>
        <v>201.69423154497781</v>
      </c>
      <c r="Q18" s="27">
        <v>5</v>
      </c>
      <c r="AG18" s="3">
        <f t="shared" si="5"/>
        <v>49.58</v>
      </c>
    </row>
    <row r="19" spans="1:33" x14ac:dyDescent="0.45">
      <c r="A19" s="28">
        <v>42927</v>
      </c>
      <c r="B19" s="27" t="s">
        <v>336</v>
      </c>
      <c r="C19" s="27" t="s">
        <v>33</v>
      </c>
      <c r="D19" s="27"/>
      <c r="E19" s="29" t="str">
        <f t="shared" ref="E19:E20" si="24">IF(G19="Y",AG19,"")</f>
        <v/>
      </c>
      <c r="F19" s="27" t="s">
        <v>32</v>
      </c>
      <c r="G19" s="29" t="s">
        <v>34</v>
      </c>
      <c r="H19" s="29">
        <v>36.11</v>
      </c>
      <c r="I19" s="29">
        <v>36.5</v>
      </c>
      <c r="J19" s="26">
        <v>35.56</v>
      </c>
      <c r="K19" s="29"/>
      <c r="L19" s="29" t="str">
        <f t="shared" ref="L19:L20" si="25">IF(G19="Y", (P19*E19),(""))</f>
        <v/>
      </c>
      <c r="M19" s="29" t="str">
        <f t="shared" ref="M19:M20" si="26">IF(G19="Y", (L19*2),(""))</f>
        <v/>
      </c>
      <c r="N19" s="29" t="str">
        <f t="shared" ref="N19:N20" si="27">IF(G19="Y", (L19*3),(""))</f>
        <v/>
      </c>
      <c r="O19" s="29" t="str">
        <f t="shared" ref="O19:O20" si="28">IF(G19="Y", (L19*4),(""))</f>
        <v/>
      </c>
      <c r="P19" s="33">
        <f t="shared" ref="P19:P20" si="29">IF(Q19&gt;0,((AcctSize/Q19)/H19),(""))</f>
        <v>346.16449736914984</v>
      </c>
      <c r="Q19" s="27">
        <v>4</v>
      </c>
      <c r="T19" s="68" t="s">
        <v>28</v>
      </c>
      <c r="U19" s="68"/>
      <c r="V19" s="68"/>
      <c r="AG19" s="3">
        <f t="shared" si="5"/>
        <v>36.11</v>
      </c>
    </row>
    <row r="20" spans="1:33" x14ac:dyDescent="0.45">
      <c r="A20" s="28">
        <v>42927</v>
      </c>
      <c r="B20" s="27" t="s">
        <v>131</v>
      </c>
      <c r="C20" s="27" t="s">
        <v>33</v>
      </c>
      <c r="D20" s="27"/>
      <c r="E20" s="29">
        <f t="shared" si="24"/>
        <v>-0.37999999999999545</v>
      </c>
      <c r="F20" s="27" t="s">
        <v>32</v>
      </c>
      <c r="G20" s="29" t="s">
        <v>69</v>
      </c>
      <c r="H20" s="29">
        <v>68.5</v>
      </c>
      <c r="I20" s="29">
        <v>68.88</v>
      </c>
      <c r="J20" s="26">
        <v>67.959999999999994</v>
      </c>
      <c r="K20" s="29">
        <v>68.88</v>
      </c>
      <c r="L20" s="29">
        <f t="shared" si="25"/>
        <v>-69.343065693429821</v>
      </c>
      <c r="M20" s="29">
        <f t="shared" si="26"/>
        <v>-138.68613138685964</v>
      </c>
      <c r="N20" s="29">
        <f t="shared" si="27"/>
        <v>-208.02919708028946</v>
      </c>
      <c r="O20" s="29">
        <f t="shared" si="28"/>
        <v>-277.37226277371929</v>
      </c>
      <c r="P20" s="33">
        <f t="shared" si="29"/>
        <v>182.48175182481751</v>
      </c>
      <c r="Q20" s="27">
        <v>4</v>
      </c>
      <c r="T20" t="s">
        <v>11</v>
      </c>
      <c r="V20">
        <f>COUNTIFS(C3:C1048576,"FB",G3:G1048576,"Y")+COUNTIFS(D3:D1048576,"FB",G3:G1048576,"Y")</f>
        <v>17</v>
      </c>
      <c r="AG20" s="3">
        <f t="shared" si="5"/>
        <v>-0.37999999999999545</v>
      </c>
    </row>
    <row r="21" spans="1:33" x14ac:dyDescent="0.45">
      <c r="A21" s="28">
        <v>42927</v>
      </c>
      <c r="B21" s="27" t="s">
        <v>364</v>
      </c>
      <c r="C21" s="27" t="s">
        <v>33</v>
      </c>
      <c r="D21" s="27"/>
      <c r="E21" s="29">
        <f t="shared" ref="E21" si="30">IF(G21="Y",AG21,"")</f>
        <v>0.61999999999999744</v>
      </c>
      <c r="F21" s="27" t="s">
        <v>32</v>
      </c>
      <c r="G21" s="29" t="s">
        <v>69</v>
      </c>
      <c r="H21" s="29">
        <v>58.98</v>
      </c>
      <c r="I21" s="29">
        <v>59.34</v>
      </c>
      <c r="J21" s="26">
        <v>58.39</v>
      </c>
      <c r="K21" s="29">
        <v>58.36</v>
      </c>
      <c r="L21" s="29">
        <f t="shared" ref="L21" si="31">IF(G21="Y", (P21*E21),(""))</f>
        <v>131.40047473719852</v>
      </c>
      <c r="M21" s="29">
        <f t="shared" ref="M21" si="32">IF(G21="Y", (L21*2),(""))</f>
        <v>262.80094947439704</v>
      </c>
      <c r="N21" s="29">
        <f t="shared" ref="N21" si="33">IF(G21="Y", (L21*3),(""))</f>
        <v>394.20142421159557</v>
      </c>
      <c r="O21" s="29">
        <f t="shared" ref="O21" si="34">IF(G21="Y", (L21*4),(""))</f>
        <v>525.60189894879409</v>
      </c>
      <c r="P21" s="33">
        <f t="shared" ref="P21" si="35">IF(Q21&gt;0,((AcctSize/Q21)/H21),(""))</f>
        <v>211.93624957612752</v>
      </c>
      <c r="Q21" s="27">
        <v>4</v>
      </c>
      <c r="T21" t="s">
        <v>12</v>
      </c>
      <c r="V21">
        <f>COUNTIFS(C3:C1048576,"IF",G3:G1048576,"Y")+COUNTIFS(D3:D1048576,"IF",G3:G1048576,"Y")</f>
        <v>6</v>
      </c>
      <c r="AG21" s="3">
        <f t="shared" si="5"/>
        <v>0.61999999999999744</v>
      </c>
    </row>
    <row r="22" spans="1:33" x14ac:dyDescent="0.45">
      <c r="A22" s="28">
        <v>42927</v>
      </c>
      <c r="B22" s="27" t="s">
        <v>241</v>
      </c>
      <c r="C22" s="27" t="s">
        <v>33</v>
      </c>
      <c r="D22" s="27"/>
      <c r="E22" s="29" t="str">
        <f t="shared" si="6"/>
        <v/>
      </c>
      <c r="F22" s="27" t="s">
        <v>32</v>
      </c>
      <c r="G22" s="29" t="s">
        <v>34</v>
      </c>
      <c r="H22" s="29">
        <v>45.28</v>
      </c>
      <c r="I22" s="29">
        <v>45.62</v>
      </c>
      <c r="J22" s="26">
        <v>44.65</v>
      </c>
      <c r="K22" s="29"/>
      <c r="L22" s="29" t="str">
        <f t="shared" si="0"/>
        <v/>
      </c>
      <c r="M22" s="29" t="str">
        <f t="shared" si="1"/>
        <v/>
      </c>
      <c r="N22" s="29" t="str">
        <f t="shared" si="2"/>
        <v/>
      </c>
      <c r="O22" s="29" t="str">
        <f t="shared" si="3"/>
        <v/>
      </c>
      <c r="P22" s="33">
        <f t="shared" si="4"/>
        <v>276.06007067137807</v>
      </c>
      <c r="Q22" s="27">
        <v>4</v>
      </c>
      <c r="T22" t="s">
        <v>13</v>
      </c>
      <c r="V22">
        <f>COUNTIFS(C3:C1048576,"LD",G3:G1048576,"Y")+COUNTIFS(D3:D1048576,"LD",G3:G1048576,"Y")</f>
        <v>2</v>
      </c>
      <c r="AG22" s="3">
        <f t="shared" si="5"/>
        <v>45.28</v>
      </c>
    </row>
    <row r="23" spans="1:33" x14ac:dyDescent="0.45">
      <c r="A23" s="28">
        <v>42928</v>
      </c>
      <c r="B23" s="27" t="s">
        <v>365</v>
      </c>
      <c r="C23" s="27" t="s">
        <v>33</v>
      </c>
      <c r="D23" s="27"/>
      <c r="E23" s="29">
        <f t="shared" si="6"/>
        <v>-0.56000000000000227</v>
      </c>
      <c r="F23" s="27" t="s">
        <v>32</v>
      </c>
      <c r="G23" s="29" t="s">
        <v>69</v>
      </c>
      <c r="H23" s="29">
        <v>80.7</v>
      </c>
      <c r="I23" s="29">
        <v>81.260000000000005</v>
      </c>
      <c r="J23" s="26">
        <v>79.95</v>
      </c>
      <c r="K23" s="29">
        <v>81.260000000000005</v>
      </c>
      <c r="L23" s="29">
        <f t="shared" si="0"/>
        <v>-86.7410161090462</v>
      </c>
      <c r="M23" s="29">
        <f t="shared" si="1"/>
        <v>-173.4820322180924</v>
      </c>
      <c r="N23" s="29">
        <f t="shared" si="2"/>
        <v>-260.2230483271386</v>
      </c>
      <c r="O23" s="29">
        <f t="shared" si="3"/>
        <v>-346.9640644361848</v>
      </c>
      <c r="P23" s="33">
        <f t="shared" si="4"/>
        <v>154.89467162329615</v>
      </c>
      <c r="Q23" s="27">
        <v>4</v>
      </c>
      <c r="T23" t="s">
        <v>14</v>
      </c>
      <c r="V23">
        <f>COUNTIFS(C3:C1048576,"32",G3:G1048576,"Y")+COUNTIFS(D3:D1048576,"32",G3:G1048576,"Y")</f>
        <v>0</v>
      </c>
      <c r="AG23" s="3">
        <f t="shared" si="5"/>
        <v>-0.56000000000000227</v>
      </c>
    </row>
    <row r="24" spans="1:33" x14ac:dyDescent="0.45">
      <c r="A24" s="28">
        <v>42928</v>
      </c>
      <c r="B24" s="27" t="s">
        <v>366</v>
      </c>
      <c r="C24" s="27" t="s">
        <v>33</v>
      </c>
      <c r="D24" s="27"/>
      <c r="E24" s="29" t="str">
        <f t="shared" si="6"/>
        <v/>
      </c>
      <c r="F24" s="27" t="s">
        <v>32</v>
      </c>
      <c r="G24" s="29" t="s">
        <v>34</v>
      </c>
      <c r="H24" s="29">
        <v>45.54</v>
      </c>
      <c r="I24" s="29">
        <v>45.89</v>
      </c>
      <c r="J24" s="26">
        <v>45.08</v>
      </c>
      <c r="K24" s="29"/>
      <c r="L24" s="29" t="str">
        <f t="shared" si="0"/>
        <v/>
      </c>
      <c r="M24" s="29" t="str">
        <f t="shared" si="1"/>
        <v/>
      </c>
      <c r="N24" s="29" t="str">
        <f t="shared" si="2"/>
        <v/>
      </c>
      <c r="O24" s="29" t="str">
        <f t="shared" si="3"/>
        <v/>
      </c>
      <c r="P24" s="33">
        <f t="shared" si="4"/>
        <v>274.48397013614408</v>
      </c>
      <c r="Q24" s="27">
        <v>4</v>
      </c>
      <c r="T24" t="s">
        <v>15</v>
      </c>
      <c r="V24">
        <f>COUNTIFS(C3:C1048576,"BS",G3:G1048576,"Y")+COUNTIFS(D3:D1048576,"BS",G3:G1048576,"Y")</f>
        <v>1</v>
      </c>
      <c r="AG24" s="3">
        <f t="shared" si="5"/>
        <v>45.54</v>
      </c>
    </row>
    <row r="25" spans="1:33" x14ac:dyDescent="0.45">
      <c r="A25" s="28">
        <v>42928</v>
      </c>
      <c r="B25" s="27" t="s">
        <v>367</v>
      </c>
      <c r="C25" s="27" t="s">
        <v>79</v>
      </c>
      <c r="D25" s="27"/>
      <c r="E25" s="29" t="str">
        <f t="shared" si="6"/>
        <v/>
      </c>
      <c r="F25" s="27" t="s">
        <v>32</v>
      </c>
      <c r="G25" s="29" t="s">
        <v>34</v>
      </c>
      <c r="H25" s="29">
        <v>35.53</v>
      </c>
      <c r="I25" s="29">
        <v>35.83</v>
      </c>
      <c r="J25" s="26">
        <v>35.159999999999997</v>
      </c>
      <c r="K25" s="29"/>
      <c r="L25" s="29" t="str">
        <f t="shared" si="0"/>
        <v/>
      </c>
      <c r="M25" s="29" t="str">
        <f t="shared" si="1"/>
        <v/>
      </c>
      <c r="N25" s="29" t="str">
        <f t="shared" si="2"/>
        <v/>
      </c>
      <c r="O25" s="29" t="str">
        <f t="shared" si="3"/>
        <v/>
      </c>
      <c r="P25" s="33">
        <f t="shared" si="4"/>
        <v>351.81536729524345</v>
      </c>
      <c r="Q25" s="27">
        <v>4</v>
      </c>
      <c r="T25" t="s">
        <v>16</v>
      </c>
      <c r="V25">
        <f>COUNTIFS(C3:C1048576,"SH",G3:G1048576,"Y")+COUNTIFS(D3:D1048576,"SH",G3:G1048576,"Y")</f>
        <v>2</v>
      </c>
      <c r="AG25" s="3">
        <f t="shared" si="5"/>
        <v>35.53</v>
      </c>
    </row>
    <row r="26" spans="1:33" x14ac:dyDescent="0.45">
      <c r="A26" s="28">
        <v>42928</v>
      </c>
      <c r="B26" s="27" t="s">
        <v>230</v>
      </c>
      <c r="C26" s="27" t="s">
        <v>33</v>
      </c>
      <c r="D26" s="27"/>
      <c r="E26" s="29" t="str">
        <f t="shared" si="6"/>
        <v/>
      </c>
      <c r="F26" s="27" t="s">
        <v>32</v>
      </c>
      <c r="G26" s="29" t="s">
        <v>34</v>
      </c>
      <c r="H26" s="29">
        <v>61.66</v>
      </c>
      <c r="I26" s="29">
        <v>62.1</v>
      </c>
      <c r="J26" s="26">
        <v>61.07</v>
      </c>
      <c r="K26" s="29"/>
      <c r="L26" s="29" t="str">
        <f t="shared" si="0"/>
        <v/>
      </c>
      <c r="M26" s="29" t="str">
        <f t="shared" si="1"/>
        <v/>
      </c>
      <c r="N26" s="29" t="str">
        <f t="shared" si="2"/>
        <v/>
      </c>
      <c r="O26" s="29" t="str">
        <f t="shared" si="3"/>
        <v/>
      </c>
      <c r="P26" s="33">
        <f t="shared" si="4"/>
        <v>202.72461887771652</v>
      </c>
      <c r="Q26" s="27">
        <v>4</v>
      </c>
      <c r="T26" t="s">
        <v>17</v>
      </c>
      <c r="V26">
        <f>COUNTIFS(C3:C1048576,"DH",G3:G1048576,"Y")+COUNTIFS(D3:D1048576,"DH",G3:G1048576,"Y")</f>
        <v>2</v>
      </c>
      <c r="AG26" s="3">
        <f t="shared" si="5"/>
        <v>61.66</v>
      </c>
    </row>
    <row r="27" spans="1:33" x14ac:dyDescent="0.45">
      <c r="A27" s="28">
        <v>42929</v>
      </c>
      <c r="B27" s="27" t="s">
        <v>196</v>
      </c>
      <c r="C27" s="27" t="s">
        <v>98</v>
      </c>
      <c r="D27" s="27"/>
      <c r="E27" s="29">
        <f t="shared" si="6"/>
        <v>0.35999999999998522</v>
      </c>
      <c r="F27" s="27" t="s">
        <v>32</v>
      </c>
      <c r="G27" s="29" t="s">
        <v>69</v>
      </c>
      <c r="H27" s="29">
        <v>90.509999999999991</v>
      </c>
      <c r="I27" s="29">
        <v>90.15</v>
      </c>
      <c r="J27" s="26">
        <v>91.11</v>
      </c>
      <c r="K27" s="29">
        <v>90.15</v>
      </c>
      <c r="L27" s="29">
        <f t="shared" si="0"/>
        <v>49.718263175337704</v>
      </c>
      <c r="M27" s="29">
        <f t="shared" si="1"/>
        <v>99.436526350675408</v>
      </c>
      <c r="N27" s="29">
        <f t="shared" si="2"/>
        <v>149.1547895260131</v>
      </c>
      <c r="O27" s="29">
        <f t="shared" si="3"/>
        <v>198.87305270135082</v>
      </c>
      <c r="P27" s="33">
        <f t="shared" si="4"/>
        <v>138.10628659816595</v>
      </c>
      <c r="Q27" s="27">
        <v>4</v>
      </c>
      <c r="T27" t="s">
        <v>19</v>
      </c>
      <c r="V27">
        <f>COUNTIFS(C3:C1048576,"S",G3:G1048576,"Y")+COUNTIFS(D3:D1048576,"S",G3:G1048576,"Y")</f>
        <v>1</v>
      </c>
      <c r="AG27" s="3">
        <f t="shared" si="5"/>
        <v>0.35999999999998522</v>
      </c>
    </row>
    <row r="28" spans="1:33" x14ac:dyDescent="0.45">
      <c r="A28" s="28">
        <v>42929</v>
      </c>
      <c r="B28" s="27" t="s">
        <v>312</v>
      </c>
      <c r="C28" s="27" t="s">
        <v>73</v>
      </c>
      <c r="D28" s="27"/>
      <c r="E28" s="29">
        <f t="shared" si="6"/>
        <v>0.24000000000000909</v>
      </c>
      <c r="F28" s="27" t="s">
        <v>32</v>
      </c>
      <c r="G28" s="29" t="s">
        <v>69</v>
      </c>
      <c r="H28" s="29">
        <v>80.38000000000001</v>
      </c>
      <c r="I28" s="29">
        <v>80.73</v>
      </c>
      <c r="J28" s="26">
        <v>79.91</v>
      </c>
      <c r="K28" s="29">
        <v>80.14</v>
      </c>
      <c r="L28" s="29">
        <f t="shared" si="0"/>
        <v>37.322717093805842</v>
      </c>
      <c r="M28" s="29">
        <f t="shared" si="1"/>
        <v>74.645434187611684</v>
      </c>
      <c r="N28" s="29">
        <f t="shared" si="2"/>
        <v>111.96815128141753</v>
      </c>
      <c r="O28" s="29">
        <f t="shared" si="3"/>
        <v>149.29086837522337</v>
      </c>
      <c r="P28" s="33">
        <f t="shared" si="4"/>
        <v>155.51132122418511</v>
      </c>
      <c r="Q28" s="27">
        <v>4</v>
      </c>
      <c r="AG28" s="3">
        <f t="shared" si="5"/>
        <v>0.24000000000000909</v>
      </c>
    </row>
    <row r="29" spans="1:33" x14ac:dyDescent="0.45">
      <c r="A29" s="28">
        <v>42929</v>
      </c>
      <c r="B29" s="27" t="s">
        <v>277</v>
      </c>
      <c r="C29" s="27" t="s">
        <v>33</v>
      </c>
      <c r="D29" s="27"/>
      <c r="E29" s="29">
        <f t="shared" si="6"/>
        <v>-0.23000000000000398</v>
      </c>
      <c r="F29" s="27" t="s">
        <v>32</v>
      </c>
      <c r="G29" s="29" t="s">
        <v>69</v>
      </c>
      <c r="H29" s="29">
        <v>57.269999999999996</v>
      </c>
      <c r="I29" s="29">
        <v>57.5</v>
      </c>
      <c r="J29" s="26">
        <v>56.91</v>
      </c>
      <c r="K29" s="29">
        <v>57.5</v>
      </c>
      <c r="L29" s="29">
        <f t="shared" si="0"/>
        <v>-50.200803212852279</v>
      </c>
      <c r="M29" s="29">
        <f t="shared" si="1"/>
        <v>-100.40160642570456</v>
      </c>
      <c r="N29" s="29">
        <f t="shared" si="2"/>
        <v>-150.60240963855682</v>
      </c>
      <c r="O29" s="29">
        <f t="shared" si="3"/>
        <v>-200.80321285140911</v>
      </c>
      <c r="P29" s="33">
        <f t="shared" si="4"/>
        <v>218.26436179500612</v>
      </c>
      <c r="Q29" s="27">
        <v>4</v>
      </c>
      <c r="AG29" s="3">
        <f t="shared" si="5"/>
        <v>-0.23000000000000398</v>
      </c>
    </row>
    <row r="30" spans="1:33" x14ac:dyDescent="0.45">
      <c r="A30" s="28">
        <v>42929</v>
      </c>
      <c r="B30" s="27" t="s">
        <v>368</v>
      </c>
      <c r="C30" s="27" t="s">
        <v>73</v>
      </c>
      <c r="D30" s="27"/>
      <c r="E30" s="29" t="str">
        <f t="shared" si="6"/>
        <v/>
      </c>
      <c r="F30" s="27" t="s">
        <v>32</v>
      </c>
      <c r="G30" s="29" t="s">
        <v>34</v>
      </c>
      <c r="H30" s="29">
        <v>139.12</v>
      </c>
      <c r="I30" s="29">
        <v>139.66999999999999</v>
      </c>
      <c r="J30" s="26">
        <v>138.46</v>
      </c>
      <c r="K30" s="29"/>
      <c r="L30" s="29" t="str">
        <f t="shared" si="0"/>
        <v/>
      </c>
      <c r="M30" s="29" t="str">
        <f t="shared" si="1"/>
        <v/>
      </c>
      <c r="N30" s="29" t="str">
        <f t="shared" si="2"/>
        <v/>
      </c>
      <c r="O30" s="29" t="str">
        <f t="shared" si="3"/>
        <v/>
      </c>
      <c r="P30" s="33">
        <f t="shared" si="4"/>
        <v>89.850488786659</v>
      </c>
      <c r="Q30" s="27">
        <v>4</v>
      </c>
      <c r="AG30" s="3">
        <f t="shared" si="5"/>
        <v>139.12</v>
      </c>
    </row>
    <row r="31" spans="1:33" x14ac:dyDescent="0.45">
      <c r="A31" s="28">
        <v>42929</v>
      </c>
      <c r="B31" s="27" t="s">
        <v>196</v>
      </c>
      <c r="C31" s="27" t="s">
        <v>98</v>
      </c>
      <c r="D31" s="27"/>
      <c r="E31" s="29">
        <f t="shared" ref="E31:E32" si="36">IF(G31="Y",AG31,"")</f>
        <v>0.35999999999998522</v>
      </c>
      <c r="F31" s="27" t="s">
        <v>32</v>
      </c>
      <c r="G31" s="29" t="s">
        <v>69</v>
      </c>
      <c r="H31" s="29">
        <v>90.509999999999991</v>
      </c>
      <c r="I31" s="29">
        <v>90.15</v>
      </c>
      <c r="J31" s="26">
        <v>91.11</v>
      </c>
      <c r="K31" s="29">
        <v>90.15</v>
      </c>
      <c r="L31" s="29">
        <f t="shared" ref="L31:L32" si="37">IF(G31="Y", (P31*E31),(""))</f>
        <v>49.718263175337704</v>
      </c>
      <c r="M31" s="29">
        <f t="shared" ref="M31:M32" si="38">IF(G31="Y", (L31*2),(""))</f>
        <v>99.436526350675408</v>
      </c>
      <c r="N31" s="29">
        <f t="shared" ref="N31:N32" si="39">IF(G31="Y", (L31*3),(""))</f>
        <v>149.1547895260131</v>
      </c>
      <c r="O31" s="29">
        <f t="shared" ref="O31:O32" si="40">IF(G31="Y", (L31*4),(""))</f>
        <v>198.87305270135082</v>
      </c>
      <c r="P31" s="33">
        <f t="shared" ref="P31:P32" si="41">IF(Q31&gt;0,((AcctSize/Q31)/H31),(""))</f>
        <v>138.10628659816595</v>
      </c>
      <c r="Q31" s="27">
        <v>4</v>
      </c>
      <c r="AG31" s="3">
        <f t="shared" si="5"/>
        <v>0.35999999999998522</v>
      </c>
    </row>
    <row r="32" spans="1:33" x14ac:dyDescent="0.45">
      <c r="A32" s="28">
        <v>42929</v>
      </c>
      <c r="B32" s="27" t="s">
        <v>312</v>
      </c>
      <c r="C32" s="27" t="s">
        <v>73</v>
      </c>
      <c r="D32" s="27"/>
      <c r="E32" s="29">
        <f t="shared" si="36"/>
        <v>6.0000000000016485E-2</v>
      </c>
      <c r="F32" s="27" t="s">
        <v>32</v>
      </c>
      <c r="G32" s="29" t="s">
        <v>69</v>
      </c>
      <c r="H32" s="29">
        <v>80.38000000000001</v>
      </c>
      <c r="I32" s="29">
        <v>80.73</v>
      </c>
      <c r="J32" s="26">
        <v>79.91</v>
      </c>
      <c r="K32" s="29">
        <v>80.319999999999993</v>
      </c>
      <c r="L32" s="29">
        <f t="shared" si="37"/>
        <v>9.3306792734536703</v>
      </c>
      <c r="M32" s="29">
        <f t="shared" si="38"/>
        <v>18.661358546907341</v>
      </c>
      <c r="N32" s="29">
        <f t="shared" si="39"/>
        <v>27.992037820361013</v>
      </c>
      <c r="O32" s="29">
        <f t="shared" si="40"/>
        <v>37.322717093814681</v>
      </c>
      <c r="P32" s="33">
        <f t="shared" si="41"/>
        <v>155.51132122418511</v>
      </c>
      <c r="Q32" s="27">
        <v>4</v>
      </c>
      <c r="AG32" s="3">
        <f t="shared" si="5"/>
        <v>6.0000000000016485E-2</v>
      </c>
    </row>
    <row r="33" spans="1:34" x14ac:dyDescent="0.45">
      <c r="A33" s="28">
        <v>42930</v>
      </c>
      <c r="B33" s="27" t="s">
        <v>181</v>
      </c>
      <c r="C33" s="27" t="s">
        <v>33</v>
      </c>
      <c r="D33" s="27"/>
      <c r="E33" s="29" t="str">
        <f t="shared" si="6"/>
        <v/>
      </c>
      <c r="F33" s="27" t="s">
        <v>32</v>
      </c>
      <c r="G33" s="29" t="s">
        <v>34</v>
      </c>
      <c r="H33" s="29">
        <v>68.180000000000007</v>
      </c>
      <c r="I33" s="29">
        <v>68.41</v>
      </c>
      <c r="J33" s="26">
        <v>67.849999999999994</v>
      </c>
      <c r="K33" s="29"/>
      <c r="L33" s="29" t="str">
        <f t="shared" si="0"/>
        <v/>
      </c>
      <c r="M33" s="29" t="str">
        <f t="shared" si="1"/>
        <v/>
      </c>
      <c r="N33" s="29" t="str">
        <f t="shared" si="2"/>
        <v/>
      </c>
      <c r="O33" s="29" t="str">
        <f t="shared" si="3"/>
        <v/>
      </c>
      <c r="P33" s="33">
        <f t="shared" si="4"/>
        <v>244.45096313679474</v>
      </c>
      <c r="Q33" s="27">
        <v>3</v>
      </c>
      <c r="AG33" s="3">
        <f t="shared" si="5"/>
        <v>68.180000000000007</v>
      </c>
    </row>
    <row r="34" spans="1:34" x14ac:dyDescent="0.45">
      <c r="A34" s="28">
        <v>42930</v>
      </c>
      <c r="B34" s="27" t="s">
        <v>211</v>
      </c>
      <c r="C34" s="27" t="s">
        <v>73</v>
      </c>
      <c r="D34" s="27"/>
      <c r="E34" s="29" t="str">
        <f t="shared" ref="E34" si="42">IF(G34="Y",AG34,"")</f>
        <v/>
      </c>
      <c r="F34" s="27" t="s">
        <v>32</v>
      </c>
      <c r="G34" s="29" t="s">
        <v>34</v>
      </c>
      <c r="H34" s="29">
        <v>108.65</v>
      </c>
      <c r="I34" s="29">
        <v>109.04</v>
      </c>
      <c r="J34" s="26">
        <v>107.96</v>
      </c>
      <c r="K34" s="29"/>
      <c r="L34" s="29" t="str">
        <f t="shared" ref="L34" si="43">IF(G34="Y", (P34*E34),(""))</f>
        <v/>
      </c>
      <c r="M34" s="29" t="str">
        <f t="shared" ref="M34" si="44">IF(G34="Y", (L34*2),(""))</f>
        <v/>
      </c>
      <c r="N34" s="29" t="str">
        <f t="shared" ref="N34" si="45">IF(G34="Y", (L34*3),(""))</f>
        <v/>
      </c>
      <c r="O34" s="29" t="str">
        <f t="shared" ref="O34" si="46">IF(G34="Y", (L34*4),(""))</f>
        <v/>
      </c>
      <c r="P34" s="33">
        <f t="shared" ref="P34" si="47">IF(Q34&gt;0,((AcctSize/Q34)/H34),(""))</f>
        <v>153.39776039269827</v>
      </c>
      <c r="Q34" s="27">
        <v>3</v>
      </c>
      <c r="AG34" s="3">
        <f t="shared" si="5"/>
        <v>108.65</v>
      </c>
    </row>
    <row r="35" spans="1:34" x14ac:dyDescent="0.45">
      <c r="A35" s="28">
        <v>42930</v>
      </c>
      <c r="B35" s="27" t="s">
        <v>221</v>
      </c>
      <c r="C35" s="27" t="s">
        <v>73</v>
      </c>
      <c r="D35" s="27"/>
      <c r="E35" s="29" t="str">
        <f t="shared" si="6"/>
        <v/>
      </c>
      <c r="F35" s="27" t="s">
        <v>32</v>
      </c>
      <c r="G35" s="29" t="s">
        <v>34</v>
      </c>
      <c r="H35" s="29">
        <v>125.27000000000001</v>
      </c>
      <c r="I35" s="29">
        <v>125.56</v>
      </c>
      <c r="J35" s="26">
        <v>124.72</v>
      </c>
      <c r="K35" s="29"/>
      <c r="L35" s="29" t="str">
        <f t="shared" si="0"/>
        <v/>
      </c>
      <c r="M35" s="29" t="str">
        <f t="shared" si="1"/>
        <v/>
      </c>
      <c r="N35" s="29" t="str">
        <f t="shared" si="2"/>
        <v/>
      </c>
      <c r="O35" s="29" t="str">
        <f t="shared" si="3"/>
        <v/>
      </c>
      <c r="P35" s="33">
        <f t="shared" si="4"/>
        <v>133.04595407253666</v>
      </c>
      <c r="Q35" s="27">
        <v>3</v>
      </c>
      <c r="T35" s="69" t="s">
        <v>18</v>
      </c>
      <c r="U35" s="69"/>
      <c r="V35" s="69"/>
      <c r="AG35" s="3">
        <f t="shared" si="5"/>
        <v>125.27000000000001</v>
      </c>
    </row>
    <row r="36" spans="1:34" x14ac:dyDescent="0.45">
      <c r="A36" s="28">
        <v>42934</v>
      </c>
      <c r="B36" s="27" t="s">
        <v>236</v>
      </c>
      <c r="C36" s="27" t="s">
        <v>33</v>
      </c>
      <c r="D36" s="27"/>
      <c r="E36" s="29">
        <f t="shared" si="6"/>
        <v>0.62000000000000455</v>
      </c>
      <c r="F36" s="27" t="s">
        <v>32</v>
      </c>
      <c r="G36" s="29" t="s">
        <v>69</v>
      </c>
      <c r="H36" s="29">
        <v>96.710000000000008</v>
      </c>
      <c r="I36" s="29">
        <v>97.16</v>
      </c>
      <c r="J36" s="26">
        <v>96.09</v>
      </c>
      <c r="K36" s="29">
        <v>96.09</v>
      </c>
      <c r="L36" s="29">
        <f t="shared" si="0"/>
        <v>80.136490538724601</v>
      </c>
      <c r="M36" s="29">
        <f t="shared" si="1"/>
        <v>160.2729810774492</v>
      </c>
      <c r="N36" s="29">
        <f t="shared" si="2"/>
        <v>240.40947161617379</v>
      </c>
      <c r="O36" s="29">
        <f t="shared" si="3"/>
        <v>320.5459621548984</v>
      </c>
      <c r="P36" s="33">
        <f t="shared" si="4"/>
        <v>129.25240409471616</v>
      </c>
      <c r="Q36" s="27">
        <v>4</v>
      </c>
      <c r="T36" t="s">
        <v>11</v>
      </c>
      <c r="V36" s="2">
        <f>SUMIF(C3:C1048576,"FB",E3:E1048576)+SUMIF(D3:D1048576,"FB",E3:E1048576)</f>
        <v>-0.10000000000000142</v>
      </c>
      <c r="AG36" s="3">
        <f t="shared" si="5"/>
        <v>0.62000000000000455</v>
      </c>
    </row>
    <row r="37" spans="1:34" x14ac:dyDescent="0.45">
      <c r="A37" s="28">
        <v>42934</v>
      </c>
      <c r="B37" s="27" t="s">
        <v>183</v>
      </c>
      <c r="C37" s="27" t="s">
        <v>139</v>
      </c>
      <c r="D37" s="27"/>
      <c r="E37" s="29">
        <f t="shared" si="6"/>
        <v>0</v>
      </c>
      <c r="F37" s="27" t="s">
        <v>32</v>
      </c>
      <c r="G37" s="29" t="s">
        <v>69</v>
      </c>
      <c r="H37" s="29">
        <v>45.32</v>
      </c>
      <c r="I37" s="29">
        <v>45.56</v>
      </c>
      <c r="J37" s="26">
        <v>44.97</v>
      </c>
      <c r="K37" s="29">
        <v>45.32</v>
      </c>
      <c r="L37" s="29">
        <f t="shared" si="0"/>
        <v>0</v>
      </c>
      <c r="M37" s="29">
        <f t="shared" si="1"/>
        <v>0</v>
      </c>
      <c r="N37" s="29">
        <f t="shared" si="2"/>
        <v>0</v>
      </c>
      <c r="O37" s="29">
        <f t="shared" si="3"/>
        <v>0</v>
      </c>
      <c r="P37" s="33">
        <f t="shared" si="4"/>
        <v>275.8164165931156</v>
      </c>
      <c r="Q37" s="27">
        <v>4</v>
      </c>
      <c r="T37" t="s">
        <v>12</v>
      </c>
      <c r="V37" s="2">
        <f>SUMIF(C3:C1048576,"IF",E3:E1048576)+SUMIF(D3:D1048576,"IF",E3:E1048576)</f>
        <v>0.49000000000003041</v>
      </c>
      <c r="AG37" s="3">
        <f t="shared" si="5"/>
        <v>0</v>
      </c>
    </row>
    <row r="38" spans="1:34" x14ac:dyDescent="0.45">
      <c r="A38" s="28">
        <v>42934</v>
      </c>
      <c r="B38" s="27" t="s">
        <v>369</v>
      </c>
      <c r="C38" s="27" t="s">
        <v>79</v>
      </c>
      <c r="D38" s="27"/>
      <c r="E38" s="29">
        <f t="shared" si="6"/>
        <v>0</v>
      </c>
      <c r="F38" s="27" t="s">
        <v>32</v>
      </c>
      <c r="G38" s="29" t="s">
        <v>69</v>
      </c>
      <c r="H38" s="29">
        <v>80.760000000000005</v>
      </c>
      <c r="I38" s="29">
        <v>81.17</v>
      </c>
      <c r="J38" s="26">
        <v>80.12</v>
      </c>
      <c r="K38" s="29">
        <v>80.760000000000005</v>
      </c>
      <c r="L38" s="29">
        <f t="shared" si="0"/>
        <v>0</v>
      </c>
      <c r="M38" s="29">
        <f t="shared" si="1"/>
        <v>0</v>
      </c>
      <c r="N38" s="29">
        <f t="shared" si="2"/>
        <v>0</v>
      </c>
      <c r="O38" s="29">
        <f t="shared" si="3"/>
        <v>0</v>
      </c>
      <c r="P38" s="33">
        <f t="shared" si="4"/>
        <v>154.77959385834572</v>
      </c>
      <c r="Q38" s="27">
        <v>4</v>
      </c>
      <c r="T38" t="s">
        <v>13</v>
      </c>
      <c r="V38" s="2">
        <f>SUMIF(C3:C1048576,"LD",E3:E1048576)+SUMIF(D3:D1048576,"LD",E3:E1048576)</f>
        <v>0.71999999999997044</v>
      </c>
      <c r="AG38" s="3">
        <f t="shared" si="5"/>
        <v>0</v>
      </c>
    </row>
    <row r="39" spans="1:34" x14ac:dyDescent="0.45">
      <c r="A39" s="28">
        <v>42934</v>
      </c>
      <c r="B39" s="27" t="s">
        <v>370</v>
      </c>
      <c r="C39" s="27" t="s">
        <v>33</v>
      </c>
      <c r="D39" s="29"/>
      <c r="E39" s="29" t="str">
        <f t="shared" si="6"/>
        <v/>
      </c>
      <c r="F39" s="27" t="s">
        <v>61</v>
      </c>
      <c r="G39" s="29" t="s">
        <v>34</v>
      </c>
      <c r="H39" s="29">
        <v>91.24</v>
      </c>
      <c r="I39" s="29">
        <v>90.84</v>
      </c>
      <c r="J39" s="26">
        <v>91.79</v>
      </c>
      <c r="K39" s="29"/>
      <c r="L39" s="29" t="str">
        <f t="shared" si="0"/>
        <v/>
      </c>
      <c r="M39" s="29" t="str">
        <f t="shared" si="1"/>
        <v/>
      </c>
      <c r="N39" s="29" t="str">
        <f t="shared" si="2"/>
        <v/>
      </c>
      <c r="O39" s="29" t="str">
        <f t="shared" si="3"/>
        <v/>
      </c>
      <c r="P39" s="33">
        <f t="shared" si="4"/>
        <v>137.00131521262605</v>
      </c>
      <c r="Q39" s="27">
        <v>4</v>
      </c>
      <c r="T39" t="s">
        <v>14</v>
      </c>
      <c r="V39" s="2">
        <f>SUMIF(C3:C1048576,"32",E3:E1048576)+SUMIF(D3:D1048576,"32",E3:E1048576)</f>
        <v>0</v>
      </c>
      <c r="AG39" s="3">
        <f t="shared" si="5"/>
        <v>-91.24</v>
      </c>
    </row>
    <row r="40" spans="1:34" x14ac:dyDescent="0.45">
      <c r="A40" s="28">
        <v>42934</v>
      </c>
      <c r="B40" s="27" t="s">
        <v>183</v>
      </c>
      <c r="C40" s="27" t="s">
        <v>139</v>
      </c>
      <c r="D40" s="27"/>
      <c r="E40" s="29">
        <f t="shared" ref="E40" si="48">IF(G40="Y",AG40,"")</f>
        <v>0.35000000000000142</v>
      </c>
      <c r="F40" s="27" t="s">
        <v>32</v>
      </c>
      <c r="G40" s="29" t="s">
        <v>69</v>
      </c>
      <c r="H40" s="29">
        <v>45.32</v>
      </c>
      <c r="I40" s="29">
        <v>45.56</v>
      </c>
      <c r="J40" s="26">
        <v>44.97</v>
      </c>
      <c r="K40" s="29">
        <v>44.97</v>
      </c>
      <c r="L40" s="29">
        <f t="shared" ref="L40" si="49">IF(G40="Y", (P40*E40),(""))</f>
        <v>96.535745807590857</v>
      </c>
      <c r="M40" s="29">
        <f t="shared" ref="M40" si="50">IF(G40="Y", (L40*2),(""))</f>
        <v>193.07149161518171</v>
      </c>
      <c r="N40" s="29">
        <f t="shared" ref="N40" si="51">IF(G40="Y", (L40*3),(""))</f>
        <v>289.60723742277258</v>
      </c>
      <c r="O40" s="29">
        <f t="shared" ref="O40" si="52">IF(G40="Y", (L40*4),(""))</f>
        <v>386.14298323036343</v>
      </c>
      <c r="P40" s="33">
        <f t="shared" ref="P40" si="53">IF(Q40&gt;0,((AcctSize/Q40)/H40),(""))</f>
        <v>275.8164165931156</v>
      </c>
      <c r="Q40" s="27">
        <v>4</v>
      </c>
      <c r="T40" t="s">
        <v>15</v>
      </c>
      <c r="V40" s="2">
        <f>SUMIF(C3:C1048576,"BS",E3:E1048576)+SUMIF(D3:D1048576,"BS",E3:E1048576)</f>
        <v>3.0000000000001137E-2</v>
      </c>
      <c r="AG40" s="3">
        <f t="shared" si="5"/>
        <v>0.35000000000000142</v>
      </c>
    </row>
    <row r="41" spans="1:34" x14ac:dyDescent="0.45">
      <c r="A41" s="28">
        <v>42935</v>
      </c>
      <c r="B41" s="27" t="s">
        <v>278</v>
      </c>
      <c r="C41" s="27" t="s">
        <v>88</v>
      </c>
      <c r="D41" s="27"/>
      <c r="E41" s="29">
        <f t="shared" si="6"/>
        <v>3.0000000000001137E-2</v>
      </c>
      <c r="F41" s="27" t="s">
        <v>32</v>
      </c>
      <c r="G41" s="29" t="s">
        <v>69</v>
      </c>
      <c r="H41" s="29">
        <v>85.68</v>
      </c>
      <c r="I41" s="29">
        <v>85.96</v>
      </c>
      <c r="J41" s="26">
        <v>85.15</v>
      </c>
      <c r="K41" s="29">
        <v>85.65</v>
      </c>
      <c r="L41" s="29">
        <f t="shared" si="0"/>
        <v>17.507002801121111</v>
      </c>
      <c r="M41" s="29">
        <f t="shared" si="1"/>
        <v>35.014005602242221</v>
      </c>
      <c r="N41" s="29">
        <f t="shared" si="2"/>
        <v>52.521008403363332</v>
      </c>
      <c r="O41" s="29">
        <f t="shared" si="3"/>
        <v>70.028011204484443</v>
      </c>
      <c r="P41" s="33">
        <f t="shared" si="4"/>
        <v>583.56676003734822</v>
      </c>
      <c r="Q41" s="27">
        <v>1</v>
      </c>
      <c r="T41" t="s">
        <v>16</v>
      </c>
      <c r="V41" s="2">
        <f>SUMIF(C3:C1048576,"SH",E3:E1048576)+SUMIF(D3:D1048576,"SH",E3:E1048576)</f>
        <v>0.35000000000000142</v>
      </c>
      <c r="AG41" s="3">
        <f t="shared" si="5"/>
        <v>3.0000000000001137E-2</v>
      </c>
      <c r="AH41" s="3">
        <f>IF(G41="L",(Q41-I41),(I41-Q41))</f>
        <v>84.96</v>
      </c>
    </row>
    <row r="42" spans="1:34" x14ac:dyDescent="0.45">
      <c r="A42" s="28">
        <v>42936</v>
      </c>
      <c r="B42" s="27" t="s">
        <v>195</v>
      </c>
      <c r="C42" s="27" t="s">
        <v>73</v>
      </c>
      <c r="D42" s="27"/>
      <c r="E42" s="29">
        <f t="shared" ref="E42" si="54">IF(G42="Y",AG42,"")</f>
        <v>-0.35000000000000142</v>
      </c>
      <c r="F42" s="27" t="s">
        <v>32</v>
      </c>
      <c r="G42" s="29" t="s">
        <v>69</v>
      </c>
      <c r="H42" s="29">
        <v>56.1</v>
      </c>
      <c r="I42" s="29">
        <v>56.45</v>
      </c>
      <c r="J42" s="26">
        <v>55.53</v>
      </c>
      <c r="K42" s="29">
        <v>56.45</v>
      </c>
      <c r="L42" s="29">
        <f t="shared" ref="L42" si="55">IF(G42="Y", (P42*E42),(""))</f>
        <v>-77.985739750445944</v>
      </c>
      <c r="M42" s="29">
        <f t="shared" ref="M42" si="56">IF(G42="Y", (L42*2),(""))</f>
        <v>-155.97147950089189</v>
      </c>
      <c r="N42" s="29">
        <f t="shared" ref="N42" si="57">IF(G42="Y", (L42*3),(""))</f>
        <v>-233.95721925133785</v>
      </c>
      <c r="O42" s="29">
        <f t="shared" ref="O42" si="58">IF(G42="Y", (L42*4),(""))</f>
        <v>-311.94295900178378</v>
      </c>
      <c r="P42" s="33">
        <f t="shared" ref="P42" si="59">IF(Q42&gt;0,((AcctSize/Q42)/H42),(""))</f>
        <v>222.81639928698752</v>
      </c>
      <c r="Q42" s="27">
        <v>4</v>
      </c>
      <c r="T42" t="s">
        <v>17</v>
      </c>
      <c r="V42" s="2">
        <f>SUMIF(C3:C1048576,"DH",E3:E1048576)+SUMIF(D3:D1048576,"DH",E3:E1048576)</f>
        <v>0.46000000000000085</v>
      </c>
      <c r="AG42" s="3">
        <f t="shared" si="5"/>
        <v>-0.35000000000000142</v>
      </c>
    </row>
    <row r="43" spans="1:34" x14ac:dyDescent="0.45">
      <c r="A43" s="28">
        <v>42936</v>
      </c>
      <c r="B43" s="27" t="s">
        <v>295</v>
      </c>
      <c r="C43" s="27" t="s">
        <v>33</v>
      </c>
      <c r="D43" s="27"/>
      <c r="E43" s="29">
        <f t="shared" si="6"/>
        <v>-0.44000000000000483</v>
      </c>
      <c r="F43" s="27" t="s">
        <v>61</v>
      </c>
      <c r="G43" s="29" t="s">
        <v>69</v>
      </c>
      <c r="H43" s="29">
        <v>45.92</v>
      </c>
      <c r="I43" s="29">
        <v>45.48</v>
      </c>
      <c r="J43" s="26">
        <v>46.65</v>
      </c>
      <c r="K43" s="29">
        <v>45.48</v>
      </c>
      <c r="L43" s="29">
        <f t="shared" si="0"/>
        <v>-119.77351916376438</v>
      </c>
      <c r="M43" s="29">
        <f t="shared" si="1"/>
        <v>-239.54703832752875</v>
      </c>
      <c r="N43" s="29">
        <f t="shared" si="2"/>
        <v>-359.32055749129313</v>
      </c>
      <c r="O43" s="29">
        <f t="shared" si="3"/>
        <v>-479.09407665505751</v>
      </c>
      <c r="P43" s="33">
        <f t="shared" si="4"/>
        <v>272.21254355400697</v>
      </c>
      <c r="Q43" s="27">
        <v>4</v>
      </c>
      <c r="T43" t="s">
        <v>19</v>
      </c>
      <c r="V43" s="2">
        <f>SUMIF(C3:C1048576,"S",E3:E1048576)+SUMIF(D3:D1048576,"S",E3:E1048576)</f>
        <v>0</v>
      </c>
      <c r="AG43" s="3">
        <f t="shared" si="5"/>
        <v>-0.44000000000000483</v>
      </c>
    </row>
    <row r="44" spans="1:34" x14ac:dyDescent="0.45">
      <c r="A44" s="28">
        <v>42936</v>
      </c>
      <c r="B44" s="27" t="s">
        <v>371</v>
      </c>
      <c r="C44" s="27" t="s">
        <v>33</v>
      </c>
      <c r="D44" s="27"/>
      <c r="E44" s="29">
        <f t="shared" ref="E44" si="60">IF(G44="Y",AG44,"")</f>
        <v>-0.3300000000000054</v>
      </c>
      <c r="F44" s="27" t="s">
        <v>61</v>
      </c>
      <c r="G44" s="29" t="s">
        <v>69</v>
      </c>
      <c r="H44" s="29">
        <v>58.59</v>
      </c>
      <c r="I44" s="29">
        <v>58.26</v>
      </c>
      <c r="J44" s="26">
        <v>59.27</v>
      </c>
      <c r="K44" s="29">
        <v>58.26</v>
      </c>
      <c r="L44" s="29">
        <f t="shared" ref="L44" si="61">IF(G44="Y", (P44*E44),(""))</f>
        <v>-70.404505888377997</v>
      </c>
      <c r="M44" s="29">
        <f t="shared" ref="M44" si="62">IF(G44="Y", (L44*2),(""))</f>
        <v>-140.80901177675599</v>
      </c>
      <c r="N44" s="29">
        <f t="shared" ref="N44" si="63">IF(G44="Y", (L44*3),(""))</f>
        <v>-211.21351766513399</v>
      </c>
      <c r="O44" s="29">
        <f t="shared" ref="O44" si="64">IF(G44="Y", (L44*4),(""))</f>
        <v>-281.61802355351199</v>
      </c>
      <c r="P44" s="33">
        <f t="shared" ref="P44" si="65">IF(Q44&gt;0,((AcctSize/Q44)/H44),(""))</f>
        <v>213.34698754053591</v>
      </c>
      <c r="Q44" s="27">
        <v>4</v>
      </c>
      <c r="AG44" s="3">
        <f t="shared" si="5"/>
        <v>-0.3300000000000054</v>
      </c>
    </row>
    <row r="45" spans="1:34" x14ac:dyDescent="0.45">
      <c r="A45" s="28">
        <v>42936</v>
      </c>
      <c r="B45" s="27" t="s">
        <v>244</v>
      </c>
      <c r="C45" s="27" t="s">
        <v>33</v>
      </c>
      <c r="D45" s="27"/>
      <c r="E45" s="29">
        <f t="shared" si="6"/>
        <v>3.0000000000001137E-2</v>
      </c>
      <c r="F45" s="27" t="s">
        <v>61</v>
      </c>
      <c r="G45" s="29" t="s">
        <v>69</v>
      </c>
      <c r="H45" s="29">
        <v>41.51</v>
      </c>
      <c r="I45" s="29">
        <v>41.2</v>
      </c>
      <c r="J45" s="26">
        <v>41.93</v>
      </c>
      <c r="K45" s="29">
        <v>41.54</v>
      </c>
      <c r="L45" s="29">
        <f t="shared" si="0"/>
        <v>9.0339677186223621</v>
      </c>
      <c r="M45" s="29">
        <f t="shared" si="1"/>
        <v>18.067935437244724</v>
      </c>
      <c r="N45" s="29">
        <f t="shared" si="2"/>
        <v>27.101903155867085</v>
      </c>
      <c r="O45" s="29">
        <f t="shared" si="3"/>
        <v>36.135870874489449</v>
      </c>
      <c r="P45" s="33">
        <f t="shared" si="4"/>
        <v>301.13225728740065</v>
      </c>
      <c r="Q45" s="27">
        <v>4</v>
      </c>
      <c r="V45" s="2"/>
      <c r="AG45" s="3">
        <f t="shared" si="5"/>
        <v>3.0000000000001137E-2</v>
      </c>
    </row>
    <row r="46" spans="1:34" x14ac:dyDescent="0.45">
      <c r="A46" s="28">
        <v>42937</v>
      </c>
      <c r="B46" s="27" t="s">
        <v>271</v>
      </c>
      <c r="C46" s="27" t="s">
        <v>73</v>
      </c>
      <c r="D46" s="27"/>
      <c r="E46" s="29">
        <f t="shared" si="6"/>
        <v>0.51000000000000512</v>
      </c>
      <c r="F46" s="27" t="s">
        <v>32</v>
      </c>
      <c r="G46" s="29" t="s">
        <v>69</v>
      </c>
      <c r="H46" s="29">
        <v>121.85000000000001</v>
      </c>
      <c r="I46" s="29">
        <v>122.23</v>
      </c>
      <c r="J46" s="26">
        <v>121.34</v>
      </c>
      <c r="K46" s="29">
        <v>121.34</v>
      </c>
      <c r="L46" s="29">
        <f t="shared" si="0"/>
        <v>52.318424292163016</v>
      </c>
      <c r="M46" s="29">
        <f t="shared" si="1"/>
        <v>104.63684858432603</v>
      </c>
      <c r="N46" s="29">
        <f t="shared" si="2"/>
        <v>156.95527287648906</v>
      </c>
      <c r="O46" s="29">
        <f t="shared" si="3"/>
        <v>209.27369716865206</v>
      </c>
      <c r="P46" s="33">
        <f t="shared" si="4"/>
        <v>102.58514567090684</v>
      </c>
      <c r="Q46" s="27">
        <v>4</v>
      </c>
      <c r="AG46" s="3">
        <f t="shared" si="5"/>
        <v>0.51000000000000512</v>
      </c>
    </row>
    <row r="47" spans="1:34" x14ac:dyDescent="0.45">
      <c r="A47" s="28">
        <v>42937</v>
      </c>
      <c r="B47" s="27" t="s">
        <v>141</v>
      </c>
      <c r="C47" s="27" t="s">
        <v>33</v>
      </c>
      <c r="D47" s="27"/>
      <c r="E47" s="29">
        <f t="shared" si="6"/>
        <v>-6.0000000000002274E-2</v>
      </c>
      <c r="F47" s="27" t="s">
        <v>32</v>
      </c>
      <c r="G47" s="29" t="s">
        <v>69</v>
      </c>
      <c r="H47" s="29">
        <v>58.25</v>
      </c>
      <c r="I47" s="29">
        <v>58.52</v>
      </c>
      <c r="J47" s="26">
        <v>57.75</v>
      </c>
      <c r="K47" s="29">
        <v>58.31</v>
      </c>
      <c r="L47" s="29">
        <f t="shared" si="0"/>
        <v>-12.875536480687183</v>
      </c>
      <c r="M47" s="29">
        <f t="shared" si="1"/>
        <v>-25.751072961374366</v>
      </c>
      <c r="N47" s="29">
        <f t="shared" si="2"/>
        <v>-38.62660944206155</v>
      </c>
      <c r="O47" s="29">
        <f t="shared" si="3"/>
        <v>-51.502145922748731</v>
      </c>
      <c r="P47" s="33">
        <f t="shared" si="4"/>
        <v>214.59227467811158</v>
      </c>
      <c r="Q47" s="27">
        <v>4</v>
      </c>
      <c r="AG47" s="3">
        <f t="shared" si="5"/>
        <v>-6.0000000000002274E-2</v>
      </c>
    </row>
    <row r="48" spans="1:34" x14ac:dyDescent="0.45">
      <c r="A48" s="28">
        <v>42937</v>
      </c>
      <c r="B48" s="27" t="s">
        <v>227</v>
      </c>
      <c r="C48" s="27" t="s">
        <v>73</v>
      </c>
      <c r="D48" s="27"/>
      <c r="E48" s="29">
        <f t="shared" si="6"/>
        <v>-0.42000000000000171</v>
      </c>
      <c r="F48" s="27" t="s">
        <v>32</v>
      </c>
      <c r="G48" s="29" t="s">
        <v>69</v>
      </c>
      <c r="H48" s="29">
        <v>96.92</v>
      </c>
      <c r="I48" s="29">
        <v>97.34</v>
      </c>
      <c r="J48" s="26">
        <v>96.25</v>
      </c>
      <c r="K48" s="29">
        <v>97.34</v>
      </c>
      <c r="L48" s="29">
        <f t="shared" si="0"/>
        <v>-54.168386297977932</v>
      </c>
      <c r="M48" s="29">
        <f t="shared" si="1"/>
        <v>-108.33677259595586</v>
      </c>
      <c r="N48" s="29">
        <f t="shared" si="2"/>
        <v>-162.50515889393381</v>
      </c>
      <c r="O48" s="29">
        <f t="shared" si="3"/>
        <v>-216.67354519191173</v>
      </c>
      <c r="P48" s="33">
        <f t="shared" si="4"/>
        <v>128.97234832851836</v>
      </c>
      <c r="Q48" s="27">
        <v>4</v>
      </c>
      <c r="AG48" s="3">
        <f t="shared" si="5"/>
        <v>-0.42000000000000171</v>
      </c>
    </row>
    <row r="49" spans="1:33" x14ac:dyDescent="0.45">
      <c r="A49" s="28">
        <v>42937</v>
      </c>
      <c r="B49" s="27" t="s">
        <v>351</v>
      </c>
      <c r="C49" s="27" t="s">
        <v>73</v>
      </c>
      <c r="D49" s="27"/>
      <c r="E49" s="29" t="str">
        <f t="shared" si="6"/>
        <v/>
      </c>
      <c r="F49" s="27" t="s">
        <v>32</v>
      </c>
      <c r="G49" s="29" t="s">
        <v>34</v>
      </c>
      <c r="H49" s="29">
        <v>97.830000000000013</v>
      </c>
      <c r="I49" s="29">
        <v>98.31</v>
      </c>
      <c r="J49" s="26">
        <v>97.28</v>
      </c>
      <c r="K49" s="29"/>
      <c r="L49" s="29" t="str">
        <f t="shared" si="0"/>
        <v/>
      </c>
      <c r="M49" s="29" t="str">
        <f t="shared" si="1"/>
        <v/>
      </c>
      <c r="N49" s="29" t="str">
        <f t="shared" si="2"/>
        <v/>
      </c>
      <c r="O49" s="29" t="str">
        <f t="shared" si="3"/>
        <v/>
      </c>
      <c r="P49" s="33">
        <f t="shared" si="4"/>
        <v>127.77266687110291</v>
      </c>
      <c r="Q49" s="27">
        <v>4</v>
      </c>
      <c r="AG49" s="3">
        <f t="shared" si="5"/>
        <v>97.830000000000013</v>
      </c>
    </row>
    <row r="50" spans="1:33" x14ac:dyDescent="0.45">
      <c r="A50" s="28">
        <v>42940</v>
      </c>
      <c r="B50" s="27" t="s">
        <v>365</v>
      </c>
      <c r="C50" s="27" t="s">
        <v>98</v>
      </c>
      <c r="D50" s="27"/>
      <c r="E50" s="29" t="str">
        <f t="shared" si="6"/>
        <v/>
      </c>
      <c r="F50" s="27" t="s">
        <v>61</v>
      </c>
      <c r="G50" s="29" t="s">
        <v>34</v>
      </c>
      <c r="H50" s="29">
        <v>88.339999999999989</v>
      </c>
      <c r="I50" s="29">
        <v>87.86</v>
      </c>
      <c r="J50" s="26">
        <v>89.02</v>
      </c>
      <c r="K50" s="29"/>
      <c r="L50" s="29" t="str">
        <f t="shared" si="0"/>
        <v/>
      </c>
      <c r="M50" s="29" t="str">
        <f t="shared" si="1"/>
        <v/>
      </c>
      <c r="N50" s="29" t="str">
        <f t="shared" si="2"/>
        <v/>
      </c>
      <c r="O50" s="29" t="str">
        <f t="shared" si="3"/>
        <v/>
      </c>
      <c r="P50" s="33">
        <f t="shared" si="4"/>
        <v>141.49875481095768</v>
      </c>
      <c r="Q50" s="27">
        <v>4</v>
      </c>
      <c r="AG50" s="3">
        <f t="shared" ref="AG50:AG67" si="66">IF(F50="L",(K50-H50),(H50-K50))</f>
        <v>-88.339999999999989</v>
      </c>
    </row>
    <row r="51" spans="1:33" x14ac:dyDescent="0.45">
      <c r="A51" s="28">
        <v>42940</v>
      </c>
      <c r="B51" s="27" t="s">
        <v>309</v>
      </c>
      <c r="C51" s="27" t="s">
        <v>32</v>
      </c>
      <c r="D51" s="27"/>
      <c r="E51" s="29">
        <f t="shared" ref="E51" si="67">IF(G51="Y",AG51,"")</f>
        <v>0</v>
      </c>
      <c r="F51" s="27" t="s">
        <v>32</v>
      </c>
      <c r="G51" s="29" t="s">
        <v>69</v>
      </c>
      <c r="H51" s="29">
        <v>67.81</v>
      </c>
      <c r="I51" s="29">
        <v>68.17</v>
      </c>
      <c r="J51" s="26">
        <v>67.02</v>
      </c>
      <c r="K51" s="29">
        <v>67.81</v>
      </c>
      <c r="L51" s="29">
        <f t="shared" ref="L51" si="68">IF(G51="Y", (P51*E51),(""))</f>
        <v>0</v>
      </c>
      <c r="M51" s="29">
        <f t="shared" ref="M51" si="69">IF(G51="Y", (L51*2),(""))</f>
        <v>0</v>
      </c>
      <c r="N51" s="29">
        <f t="shared" ref="N51" si="70">IF(G51="Y", (L51*3),(""))</f>
        <v>0</v>
      </c>
      <c r="O51" s="29">
        <f t="shared" ref="O51" si="71">IF(G51="Y", (L51*4),(""))</f>
        <v>0</v>
      </c>
      <c r="P51" s="33">
        <f t="shared" ref="P51" si="72">IF(Q51&gt;0,((AcctSize/Q51)/H51),(""))</f>
        <v>184.33859312785725</v>
      </c>
      <c r="Q51" s="27">
        <v>4</v>
      </c>
      <c r="T51" s="70" t="s">
        <v>20</v>
      </c>
      <c r="U51" s="70"/>
      <c r="V51" s="70"/>
      <c r="AG51" s="3">
        <f t="shared" si="66"/>
        <v>0</v>
      </c>
    </row>
    <row r="52" spans="1:33" x14ac:dyDescent="0.45">
      <c r="A52" s="28">
        <v>42940</v>
      </c>
      <c r="B52" s="27" t="s">
        <v>371</v>
      </c>
      <c r="C52" s="27" t="s">
        <v>33</v>
      </c>
      <c r="D52" s="27"/>
      <c r="E52" s="29">
        <f t="shared" si="6"/>
        <v>-0.43999999999999773</v>
      </c>
      <c r="F52" s="27" t="s">
        <v>32</v>
      </c>
      <c r="G52" s="29" t="s">
        <v>69</v>
      </c>
      <c r="H52" s="29">
        <v>53.93</v>
      </c>
      <c r="I52" s="29">
        <v>54.37</v>
      </c>
      <c r="J52" s="26">
        <v>53.31</v>
      </c>
      <c r="K52" s="29">
        <v>54.37</v>
      </c>
      <c r="L52" s="29">
        <f t="shared" si="0"/>
        <v>-101.98405340255835</v>
      </c>
      <c r="M52" s="29">
        <f t="shared" si="1"/>
        <v>-203.96810680511669</v>
      </c>
      <c r="N52" s="29">
        <f t="shared" si="2"/>
        <v>-305.95216020767504</v>
      </c>
      <c r="O52" s="29">
        <f t="shared" si="3"/>
        <v>-407.93621361023338</v>
      </c>
      <c r="P52" s="33">
        <f t="shared" si="4"/>
        <v>231.78193955127017</v>
      </c>
      <c r="Q52" s="27">
        <v>4</v>
      </c>
      <c r="T52" t="s">
        <v>21</v>
      </c>
      <c r="V52">
        <f>COUNTIF(E3:E1048576,"&gt;0")</f>
        <v>17</v>
      </c>
      <c r="AG52" s="3">
        <f t="shared" si="66"/>
        <v>-0.43999999999999773</v>
      </c>
    </row>
    <row r="53" spans="1:33" x14ac:dyDescent="0.45">
      <c r="A53" s="28">
        <v>42940</v>
      </c>
      <c r="B53" s="27" t="s">
        <v>240</v>
      </c>
      <c r="C53" s="27" t="s">
        <v>33</v>
      </c>
      <c r="D53" s="27"/>
      <c r="E53" s="29" t="str">
        <f t="shared" si="6"/>
        <v/>
      </c>
      <c r="F53" s="27" t="s">
        <v>61</v>
      </c>
      <c r="G53" s="29" t="s">
        <v>34</v>
      </c>
      <c r="H53" s="29">
        <v>66.289999999999992</v>
      </c>
      <c r="I53" s="29">
        <v>65.959999999999994</v>
      </c>
      <c r="J53" s="26">
        <v>66.73</v>
      </c>
      <c r="K53" s="29"/>
      <c r="L53" s="29" t="str">
        <f t="shared" si="0"/>
        <v/>
      </c>
      <c r="M53" s="29" t="str">
        <f t="shared" si="1"/>
        <v/>
      </c>
      <c r="N53" s="29" t="str">
        <f t="shared" si="2"/>
        <v/>
      </c>
      <c r="O53" s="29" t="str">
        <f t="shared" si="3"/>
        <v/>
      </c>
      <c r="P53" s="33">
        <f t="shared" si="4"/>
        <v>188.56539447880527</v>
      </c>
      <c r="Q53" s="27">
        <v>4</v>
      </c>
      <c r="T53" t="s">
        <v>22</v>
      </c>
      <c r="V53">
        <f>COUNTIF(E3:E1048576,"&lt;-.101")</f>
        <v>10</v>
      </c>
      <c r="AG53" s="3">
        <f t="shared" si="66"/>
        <v>-66.289999999999992</v>
      </c>
    </row>
    <row r="54" spans="1:33" x14ac:dyDescent="0.45">
      <c r="A54" s="28">
        <v>42941</v>
      </c>
      <c r="B54" s="27" t="s">
        <v>156</v>
      </c>
      <c r="C54" s="27" t="s">
        <v>33</v>
      </c>
      <c r="D54" s="27"/>
      <c r="E54" s="29" t="str">
        <f t="shared" si="6"/>
        <v/>
      </c>
      <c r="F54" s="27" t="s">
        <v>32</v>
      </c>
      <c r="G54" s="29" t="s">
        <v>34</v>
      </c>
      <c r="H54" s="29">
        <v>86.45</v>
      </c>
      <c r="I54" s="29">
        <v>86.82</v>
      </c>
      <c r="J54" s="26">
        <v>85.96</v>
      </c>
      <c r="K54" s="29"/>
      <c r="L54" s="29" t="str">
        <f t="shared" si="0"/>
        <v/>
      </c>
      <c r="M54" s="29" t="str">
        <f t="shared" si="1"/>
        <v/>
      </c>
      <c r="N54" s="29" t="str">
        <f t="shared" si="2"/>
        <v/>
      </c>
      <c r="O54" s="29" t="str">
        <f t="shared" si="3"/>
        <v/>
      </c>
      <c r="P54" s="33">
        <f t="shared" si="4"/>
        <v>578.36899942163097</v>
      </c>
      <c r="Q54" s="27">
        <v>1</v>
      </c>
      <c r="T54" t="s">
        <v>23</v>
      </c>
      <c r="V54">
        <f>COUNTIFS(E3:E1048576,"&gt;-.109",E3:E1048576,"&lt;=0")</f>
        <v>4</v>
      </c>
      <c r="AG54" s="3">
        <f t="shared" si="66"/>
        <v>86.45</v>
      </c>
    </row>
    <row r="55" spans="1:33" x14ac:dyDescent="0.45">
      <c r="A55" s="28">
        <v>42942</v>
      </c>
      <c r="B55" s="27" t="s">
        <v>372</v>
      </c>
      <c r="C55" s="27" t="s">
        <v>73</v>
      </c>
      <c r="D55" s="27"/>
      <c r="E55" s="29" t="str">
        <f t="shared" si="6"/>
        <v/>
      </c>
      <c r="F55" s="27" t="s">
        <v>32</v>
      </c>
      <c r="G55" s="29" t="s">
        <v>34</v>
      </c>
      <c r="H55" s="29">
        <v>47.059999999999995</v>
      </c>
      <c r="I55" s="29">
        <v>47.4</v>
      </c>
      <c r="J55" s="26">
        <v>46.59</v>
      </c>
      <c r="K55" s="29"/>
      <c r="L55" s="29" t="str">
        <f t="shared" si="0"/>
        <v/>
      </c>
      <c r="M55" s="29" t="str">
        <f t="shared" si="1"/>
        <v/>
      </c>
      <c r="N55" s="29" t="str">
        <f t="shared" si="2"/>
        <v/>
      </c>
      <c r="O55" s="29" t="str">
        <f t="shared" si="3"/>
        <v/>
      </c>
      <c r="P55" s="33">
        <f t="shared" si="4"/>
        <v>354.15781272134871</v>
      </c>
      <c r="Q55" s="27">
        <v>3</v>
      </c>
      <c r="T55" t="s">
        <v>3</v>
      </c>
      <c r="V55" s="5">
        <f>SUM(E3:E1048576)</f>
        <v>1.9500000000000028</v>
      </c>
      <c r="AG55" s="3">
        <f t="shared" si="66"/>
        <v>47.059999999999995</v>
      </c>
    </row>
    <row r="56" spans="1:33" x14ac:dyDescent="0.45">
      <c r="A56" s="28">
        <v>42942</v>
      </c>
      <c r="B56" s="27" t="s">
        <v>373</v>
      </c>
      <c r="C56" s="27" t="s">
        <v>33</v>
      </c>
      <c r="D56" s="27"/>
      <c r="E56" s="29" t="str">
        <f t="shared" si="6"/>
        <v/>
      </c>
      <c r="F56" s="27" t="s">
        <v>61</v>
      </c>
      <c r="G56" s="29" t="s">
        <v>34</v>
      </c>
      <c r="H56" s="29">
        <v>61.81</v>
      </c>
      <c r="I56" s="29">
        <v>61.32</v>
      </c>
      <c r="J56" s="26">
        <v>62.42</v>
      </c>
      <c r="K56" s="29"/>
      <c r="L56" s="29" t="str">
        <f t="shared" si="0"/>
        <v/>
      </c>
      <c r="M56" s="29" t="str">
        <f t="shared" si="1"/>
        <v/>
      </c>
      <c r="N56" s="29" t="str">
        <f t="shared" si="2"/>
        <v/>
      </c>
      <c r="O56" s="29" t="str">
        <f t="shared" si="3"/>
        <v/>
      </c>
      <c r="P56" s="33">
        <f t="shared" si="4"/>
        <v>269.64353125168526</v>
      </c>
      <c r="Q56" s="27">
        <v>3</v>
      </c>
      <c r="V56" s="4"/>
      <c r="AG56" s="3">
        <f t="shared" si="66"/>
        <v>-61.81</v>
      </c>
    </row>
    <row r="57" spans="1:33" x14ac:dyDescent="0.45">
      <c r="A57" s="28">
        <v>42942</v>
      </c>
      <c r="B57" s="29" t="s">
        <v>324</v>
      </c>
      <c r="C57" s="27" t="s">
        <v>33</v>
      </c>
      <c r="D57" s="27"/>
      <c r="E57" s="29" t="str">
        <f t="shared" si="6"/>
        <v/>
      </c>
      <c r="F57" s="27" t="s">
        <v>32</v>
      </c>
      <c r="G57" s="29" t="s">
        <v>34</v>
      </c>
      <c r="H57" s="29">
        <v>61.019999999999996</v>
      </c>
      <c r="I57" s="29">
        <v>61.45</v>
      </c>
      <c r="J57" s="26">
        <v>60.33</v>
      </c>
      <c r="K57" s="29"/>
      <c r="L57" s="29" t="str">
        <f t="shared" si="0"/>
        <v/>
      </c>
      <c r="M57" s="29" t="str">
        <f t="shared" si="1"/>
        <v/>
      </c>
      <c r="N57" s="29" t="str">
        <f t="shared" si="2"/>
        <v/>
      </c>
      <c r="O57" s="29" t="str">
        <f t="shared" si="3"/>
        <v/>
      </c>
      <c r="P57" s="33">
        <f t="shared" si="4"/>
        <v>273.134491423577</v>
      </c>
      <c r="Q57" s="27">
        <v>3</v>
      </c>
      <c r="T57" s="72" t="s">
        <v>41</v>
      </c>
      <c r="U57" s="72"/>
      <c r="V57" s="72"/>
      <c r="AG57" s="3">
        <f t="shared" si="66"/>
        <v>61.019999999999996</v>
      </c>
    </row>
    <row r="58" spans="1:33" x14ac:dyDescent="0.45">
      <c r="A58" s="28">
        <v>42947</v>
      </c>
      <c r="B58" s="27" t="s">
        <v>374</v>
      </c>
      <c r="C58" s="27" t="s">
        <v>33</v>
      </c>
      <c r="D58" s="27"/>
      <c r="E58" s="29" t="str">
        <f t="shared" si="6"/>
        <v/>
      </c>
      <c r="F58" s="27" t="s">
        <v>61</v>
      </c>
      <c r="G58" s="29" t="s">
        <v>34</v>
      </c>
      <c r="H58" s="29">
        <v>55.300000000000004</v>
      </c>
      <c r="I58" s="29">
        <v>55.06</v>
      </c>
      <c r="J58" s="26">
        <v>55.67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4"/>
        <v>452.07956600361661</v>
      </c>
      <c r="Q58" s="27">
        <v>2</v>
      </c>
      <c r="T58" s="73" t="s">
        <v>42</v>
      </c>
      <c r="U58" s="73"/>
      <c r="V58" s="73"/>
      <c r="AG58" s="3">
        <f t="shared" si="66"/>
        <v>-55.300000000000004</v>
      </c>
    </row>
    <row r="59" spans="1:33" x14ac:dyDescent="0.45">
      <c r="A59" s="28">
        <v>42947</v>
      </c>
      <c r="B59" s="27" t="s">
        <v>349</v>
      </c>
      <c r="C59" s="27" t="s">
        <v>73</v>
      </c>
      <c r="D59" s="27"/>
      <c r="E59" s="29">
        <f t="shared" si="6"/>
        <v>0.45000000000000284</v>
      </c>
      <c r="F59" s="27" t="s">
        <v>32</v>
      </c>
      <c r="G59" s="29" t="s">
        <v>69</v>
      </c>
      <c r="H59" s="29">
        <v>56.35</v>
      </c>
      <c r="I59" s="29">
        <v>56.63</v>
      </c>
      <c r="J59" s="26">
        <v>55.9</v>
      </c>
      <c r="K59" s="29">
        <v>55.9</v>
      </c>
      <c r="L59" s="29">
        <f t="shared" si="0"/>
        <v>199.64507542147419</v>
      </c>
      <c r="M59" s="29">
        <f t="shared" si="1"/>
        <v>399.29015084294838</v>
      </c>
      <c r="N59" s="29">
        <f t="shared" si="2"/>
        <v>598.93522626442257</v>
      </c>
      <c r="O59" s="29">
        <f t="shared" si="3"/>
        <v>798.58030168589676</v>
      </c>
      <c r="P59" s="33">
        <f t="shared" si="4"/>
        <v>443.65572315882872</v>
      </c>
      <c r="Q59" s="27">
        <v>2</v>
      </c>
      <c r="T59" s="12" t="s">
        <v>43</v>
      </c>
      <c r="U59" s="27"/>
      <c r="V59" s="14">
        <f>SUM(L2:L453)</f>
        <v>372.72411787942059</v>
      </c>
      <c r="AG59" s="3">
        <f t="shared" si="66"/>
        <v>0.45000000000000284</v>
      </c>
    </row>
    <row r="60" spans="1:33" x14ac:dyDescent="0.45">
      <c r="A60" s="28"/>
      <c r="B60" s="27"/>
      <c r="C60" s="27"/>
      <c r="D60" s="27"/>
      <c r="E60" s="29" t="str">
        <f t="shared" si="6"/>
        <v/>
      </c>
      <c r="F60" s="27"/>
      <c r="G60" s="29"/>
      <c r="H60" s="29"/>
      <c r="I60" s="29"/>
      <c r="J60" s="26"/>
      <c r="K60" s="29"/>
      <c r="L60" s="29" t="str">
        <f t="shared" si="0"/>
        <v/>
      </c>
      <c r="M60" s="29" t="str">
        <f t="shared" si="1"/>
        <v/>
      </c>
      <c r="N60" s="29" t="str">
        <f t="shared" si="2"/>
        <v/>
      </c>
      <c r="O60" s="29" t="str">
        <f t="shared" si="3"/>
        <v/>
      </c>
      <c r="P60" s="33" t="str">
        <f t="shared" si="4"/>
        <v/>
      </c>
      <c r="Q60" s="27"/>
      <c r="T60" s="12" t="s">
        <v>44</v>
      </c>
      <c r="U60" s="27"/>
      <c r="V60" s="4">
        <f>V59*2</f>
        <v>745.44823575884118</v>
      </c>
      <c r="AG60" s="3">
        <f t="shared" si="66"/>
        <v>0</v>
      </c>
    </row>
    <row r="61" spans="1:33" x14ac:dyDescent="0.45">
      <c r="A61" s="28"/>
      <c r="B61" s="27"/>
      <c r="C61" s="27"/>
      <c r="D61" s="27"/>
      <c r="E61" s="29" t="str">
        <f t="shared" si="6"/>
        <v/>
      </c>
      <c r="F61" s="27"/>
      <c r="G61" s="29"/>
      <c r="H61" s="29"/>
      <c r="I61" s="29"/>
      <c r="J61" s="26"/>
      <c r="K61" s="29"/>
      <c r="L61" s="29" t="str">
        <f t="shared" si="0"/>
        <v/>
      </c>
      <c r="M61" s="29" t="str">
        <f t="shared" si="1"/>
        <v/>
      </c>
      <c r="N61" s="29" t="str">
        <f t="shared" si="2"/>
        <v/>
      </c>
      <c r="O61" s="29" t="str">
        <f t="shared" si="3"/>
        <v/>
      </c>
      <c r="P61" s="33" t="str">
        <f t="shared" si="4"/>
        <v/>
      </c>
      <c r="Q61" s="27"/>
      <c r="T61" s="12" t="s">
        <v>45</v>
      </c>
      <c r="U61" s="27"/>
      <c r="V61" s="4">
        <f>V59*3</f>
        <v>1118.1723536382617</v>
      </c>
      <c r="AG61" s="3">
        <f t="shared" si="66"/>
        <v>0</v>
      </c>
    </row>
    <row r="62" spans="1:33" x14ac:dyDescent="0.45">
      <c r="A62" s="28"/>
      <c r="B62" s="27"/>
      <c r="C62" s="27"/>
      <c r="D62" s="27"/>
      <c r="E62" s="29" t="str">
        <f t="shared" si="6"/>
        <v/>
      </c>
      <c r="F62" s="27"/>
      <c r="G62" s="29"/>
      <c r="H62" s="29"/>
      <c r="I62" s="29"/>
      <c r="J62" s="26"/>
      <c r="K62" s="29"/>
      <c r="L62" s="29" t="str">
        <f t="shared" si="0"/>
        <v/>
      </c>
      <c r="M62" s="29" t="str">
        <f t="shared" si="1"/>
        <v/>
      </c>
      <c r="N62" s="29" t="str">
        <f t="shared" si="2"/>
        <v/>
      </c>
      <c r="O62" s="29" t="str">
        <f t="shared" si="3"/>
        <v/>
      </c>
      <c r="P62" s="33" t="str">
        <f t="shared" si="4"/>
        <v/>
      </c>
      <c r="Q62" s="27"/>
      <c r="T62" s="12" t="s">
        <v>46</v>
      </c>
      <c r="U62" s="27"/>
      <c r="V62" s="4">
        <f>V59*4</f>
        <v>1490.8964715176824</v>
      </c>
      <c r="AG62" s="3">
        <f t="shared" si="66"/>
        <v>0</v>
      </c>
    </row>
    <row r="63" spans="1:33" x14ac:dyDescent="0.45">
      <c r="A63" s="28"/>
      <c r="B63" s="27"/>
      <c r="C63" s="27"/>
      <c r="D63" s="27"/>
      <c r="E63" s="29" t="str">
        <f t="shared" si="6"/>
        <v/>
      </c>
      <c r="F63" s="27"/>
      <c r="G63" s="29"/>
      <c r="H63" s="29"/>
      <c r="I63" s="29"/>
      <c r="J63" s="26"/>
      <c r="K63" s="29"/>
      <c r="L63" s="29" t="str">
        <f t="shared" si="0"/>
        <v/>
      </c>
      <c r="M63" s="29" t="str">
        <f t="shared" si="1"/>
        <v/>
      </c>
      <c r="N63" s="29" t="str">
        <f t="shared" si="2"/>
        <v/>
      </c>
      <c r="O63" s="29" t="str">
        <f t="shared" si="3"/>
        <v/>
      </c>
      <c r="P63" s="33" t="str">
        <f t="shared" si="4"/>
        <v/>
      </c>
      <c r="Q63" s="27"/>
      <c r="T63" s="27"/>
      <c r="U63" s="27"/>
      <c r="V63" s="27"/>
      <c r="AG63" s="3">
        <f t="shared" si="66"/>
        <v>0</v>
      </c>
    </row>
    <row r="64" spans="1:33" x14ac:dyDescent="0.45">
      <c r="A64" s="28"/>
      <c r="B64" s="27"/>
      <c r="C64" s="27"/>
      <c r="D64" s="27"/>
      <c r="E64" s="29" t="str">
        <f t="shared" si="6"/>
        <v/>
      </c>
      <c r="F64" s="27"/>
      <c r="G64" s="29"/>
      <c r="H64" s="29"/>
      <c r="I64" s="29"/>
      <c r="J64" s="26"/>
      <c r="K64" s="29"/>
      <c r="L64" s="29" t="str">
        <f t="shared" si="0"/>
        <v/>
      </c>
      <c r="M64" s="29" t="str">
        <f t="shared" si="1"/>
        <v/>
      </c>
      <c r="N64" s="29" t="str">
        <f t="shared" si="2"/>
        <v/>
      </c>
      <c r="O64" s="29" t="str">
        <f t="shared" si="3"/>
        <v/>
      </c>
      <c r="P64" s="33" t="str">
        <f t="shared" si="4"/>
        <v/>
      </c>
      <c r="Q64" s="27"/>
      <c r="T64" s="27"/>
      <c r="U64" s="27"/>
      <c r="V64" s="27"/>
      <c r="AG64" s="3">
        <f t="shared" si="66"/>
        <v>0</v>
      </c>
    </row>
    <row r="65" spans="1:33" x14ac:dyDescent="0.45">
      <c r="A65" s="28"/>
      <c r="B65" s="27"/>
      <c r="C65" s="27"/>
      <c r="D65" s="27"/>
      <c r="E65" s="29" t="str">
        <f t="shared" si="6"/>
        <v/>
      </c>
      <c r="F65" s="27"/>
      <c r="G65" s="29"/>
      <c r="H65" s="29"/>
      <c r="I65" s="29"/>
      <c r="J65" s="26"/>
      <c r="K65" s="29"/>
      <c r="L65" s="29" t="str">
        <f t="shared" si="0"/>
        <v/>
      </c>
      <c r="M65" s="29" t="str">
        <f t="shared" si="1"/>
        <v/>
      </c>
      <c r="N65" s="29" t="str">
        <f t="shared" si="2"/>
        <v/>
      </c>
      <c r="O65" s="29" t="str">
        <f t="shared" si="3"/>
        <v/>
      </c>
      <c r="P65" s="33" t="str">
        <f t="shared" si="4"/>
        <v/>
      </c>
      <c r="Q65" s="27"/>
      <c r="T65" s="27"/>
      <c r="U65" s="27"/>
      <c r="V65" s="27"/>
      <c r="AG65" s="3">
        <f t="shared" si="66"/>
        <v>0</v>
      </c>
    </row>
    <row r="66" spans="1:33" x14ac:dyDescent="0.45">
      <c r="A66" s="28"/>
      <c r="B66" s="27"/>
      <c r="C66" s="27"/>
      <c r="D66" s="27"/>
      <c r="E66" s="29" t="str">
        <f t="shared" si="6"/>
        <v/>
      </c>
      <c r="F66" s="27"/>
      <c r="G66" s="29"/>
      <c r="H66" s="29"/>
      <c r="I66" s="29"/>
      <c r="J66" s="26"/>
      <c r="K66" s="29"/>
      <c r="L66" s="29" t="str">
        <f t="shared" si="0"/>
        <v/>
      </c>
      <c r="M66" s="29" t="str">
        <f t="shared" si="1"/>
        <v/>
      </c>
      <c r="N66" s="29" t="str">
        <f t="shared" si="2"/>
        <v/>
      </c>
      <c r="O66" s="29" t="str">
        <f t="shared" si="3"/>
        <v/>
      </c>
      <c r="P66" s="33" t="str">
        <f t="shared" si="4"/>
        <v/>
      </c>
      <c r="Q66" s="27"/>
      <c r="T66" s="74" t="s">
        <v>41</v>
      </c>
      <c r="U66" s="74"/>
      <c r="V66" s="74"/>
      <c r="AG66" s="3">
        <f t="shared" si="66"/>
        <v>0</v>
      </c>
    </row>
    <row r="67" spans="1:33" x14ac:dyDescent="0.45">
      <c r="A67" s="28"/>
      <c r="B67" s="27"/>
      <c r="C67" s="27"/>
      <c r="D67" s="27"/>
      <c r="E67" s="29" t="str">
        <f t="shared" si="6"/>
        <v/>
      </c>
      <c r="F67" s="27"/>
      <c r="G67" s="29"/>
      <c r="H67" s="29"/>
      <c r="I67" s="29"/>
      <c r="J67" s="26"/>
      <c r="K67" s="29"/>
      <c r="L67" s="29" t="str">
        <f t="shared" ref="L67:L130" si="73">IF(G67="Y", (P67*E67),(""))</f>
        <v/>
      </c>
      <c r="M67" s="29" t="str">
        <f t="shared" ref="M67:M130" si="74">IF(G67="Y", (L67*2),(""))</f>
        <v/>
      </c>
      <c r="N67" s="29" t="str">
        <f t="shared" ref="N67:N130" si="75">IF(G67="Y", (L67*3),(""))</f>
        <v/>
      </c>
      <c r="O67" s="29" t="str">
        <f t="shared" ref="O67:O130" si="76">IF(G67="Y", (L67*4),(""))</f>
        <v/>
      </c>
      <c r="P67" s="33" t="str">
        <f t="shared" ref="P67:P130" si="77">IF(Q67&gt;0,((AcctSize/Q67)/H67),(""))</f>
        <v/>
      </c>
      <c r="Q67" s="27"/>
      <c r="T67" s="75" t="s">
        <v>47</v>
      </c>
      <c r="U67" s="75"/>
      <c r="V67" s="75"/>
      <c r="AG67" s="3">
        <f t="shared" si="66"/>
        <v>0</v>
      </c>
    </row>
    <row r="68" spans="1:33" x14ac:dyDescent="0.45">
      <c r="A68" s="28"/>
      <c r="B68" s="27"/>
      <c r="C68" s="27"/>
      <c r="D68" s="27"/>
      <c r="E68" s="29" t="str">
        <f t="shared" si="6"/>
        <v/>
      </c>
      <c r="F68" s="27"/>
      <c r="G68" s="29"/>
      <c r="H68" s="29"/>
      <c r="I68" s="29"/>
      <c r="J68" s="26"/>
      <c r="K68" s="29"/>
      <c r="L68" s="29" t="str">
        <f t="shared" si="73"/>
        <v/>
      </c>
      <c r="M68" s="29" t="str">
        <f t="shared" si="74"/>
        <v/>
      </c>
      <c r="N68" s="29" t="str">
        <f t="shared" si="75"/>
        <v/>
      </c>
      <c r="O68" s="29" t="str">
        <f t="shared" si="76"/>
        <v/>
      </c>
      <c r="P68" s="33" t="str">
        <f t="shared" si="77"/>
        <v/>
      </c>
      <c r="Q68" s="27"/>
      <c r="T68" s="12" t="s">
        <v>43</v>
      </c>
      <c r="U68" s="27"/>
      <c r="V68" s="14">
        <f>V59*2</f>
        <v>745.44823575884118</v>
      </c>
      <c r="AG68" s="3">
        <f t="shared" ref="AG68:AG113" si="78">IF(F68="L",(K68-H68),(H68-K68))</f>
        <v>0</v>
      </c>
    </row>
    <row r="69" spans="1:33" x14ac:dyDescent="0.45">
      <c r="A69" s="28"/>
      <c r="B69" s="27"/>
      <c r="C69" s="27"/>
      <c r="D69" s="27"/>
      <c r="E69" s="29" t="str">
        <f t="shared" ref="E69:E132" si="79">IF(G69="Y",AG69,"")</f>
        <v/>
      </c>
      <c r="F69" s="27"/>
      <c r="G69" s="29"/>
      <c r="H69" s="29"/>
      <c r="I69" s="29"/>
      <c r="J69" s="26"/>
      <c r="K69" s="29"/>
      <c r="L69" s="29" t="str">
        <f t="shared" si="73"/>
        <v/>
      </c>
      <c r="M69" s="29" t="str">
        <f t="shared" si="74"/>
        <v/>
      </c>
      <c r="N69" s="29" t="str">
        <f t="shared" si="75"/>
        <v/>
      </c>
      <c r="O69" s="29" t="str">
        <f t="shared" si="76"/>
        <v/>
      </c>
      <c r="P69" s="33" t="str">
        <f t="shared" si="77"/>
        <v/>
      </c>
      <c r="Q69" s="27"/>
      <c r="T69" s="12" t="s">
        <v>44</v>
      </c>
      <c r="U69" s="27"/>
      <c r="V69" s="4">
        <f>V60*2</f>
        <v>1490.8964715176824</v>
      </c>
      <c r="AG69" s="3">
        <f t="shared" si="78"/>
        <v>0</v>
      </c>
    </row>
    <row r="70" spans="1:33" x14ac:dyDescent="0.45">
      <c r="A70" s="28"/>
      <c r="B70" s="27"/>
      <c r="C70" s="27"/>
      <c r="D70" s="27"/>
      <c r="E70" s="29" t="str">
        <f t="shared" si="79"/>
        <v/>
      </c>
      <c r="F70" s="27"/>
      <c r="G70" s="29"/>
      <c r="H70" s="29"/>
      <c r="I70" s="29"/>
      <c r="J70" s="26"/>
      <c r="K70" s="29"/>
      <c r="L70" s="29" t="str">
        <f t="shared" si="73"/>
        <v/>
      </c>
      <c r="M70" s="29" t="str">
        <f t="shared" si="74"/>
        <v/>
      </c>
      <c r="N70" s="29" t="str">
        <f t="shared" si="75"/>
        <v/>
      </c>
      <c r="O70" s="29" t="str">
        <f t="shared" si="76"/>
        <v/>
      </c>
      <c r="P70" s="33" t="str">
        <f t="shared" si="77"/>
        <v/>
      </c>
      <c r="Q70" s="27"/>
      <c r="T70" s="12" t="s">
        <v>45</v>
      </c>
      <c r="U70" s="27"/>
      <c r="V70" s="4">
        <f>V61*2</f>
        <v>2236.3447072765234</v>
      </c>
      <c r="AG70" s="3">
        <f t="shared" si="78"/>
        <v>0</v>
      </c>
    </row>
    <row r="71" spans="1:33" x14ac:dyDescent="0.45">
      <c r="A71" s="28"/>
      <c r="B71" s="27"/>
      <c r="C71" s="27"/>
      <c r="D71" s="27"/>
      <c r="E71" s="29" t="str">
        <f t="shared" si="79"/>
        <v/>
      </c>
      <c r="F71" s="27"/>
      <c r="G71" s="29"/>
      <c r="H71" s="29"/>
      <c r="I71" s="29"/>
      <c r="J71" s="26"/>
      <c r="K71" s="27"/>
      <c r="L71" s="29" t="str">
        <f t="shared" si="73"/>
        <v/>
      </c>
      <c r="M71" s="29" t="str">
        <f t="shared" si="74"/>
        <v/>
      </c>
      <c r="N71" s="29" t="str">
        <f t="shared" si="75"/>
        <v/>
      </c>
      <c r="O71" s="29" t="str">
        <f t="shared" si="76"/>
        <v/>
      </c>
      <c r="P71" s="33" t="str">
        <f t="shared" si="77"/>
        <v/>
      </c>
      <c r="Q71" s="27"/>
      <c r="T71" s="12" t="s">
        <v>46</v>
      </c>
      <c r="U71" s="27"/>
      <c r="V71" s="4">
        <f>V62*2</f>
        <v>2981.7929430353647</v>
      </c>
      <c r="AG71" s="3">
        <f t="shared" si="78"/>
        <v>0</v>
      </c>
    </row>
    <row r="72" spans="1:33" x14ac:dyDescent="0.45">
      <c r="A72" s="28"/>
      <c r="B72" s="27"/>
      <c r="C72" s="27"/>
      <c r="D72" s="27"/>
      <c r="E72" s="29" t="str">
        <f t="shared" si="79"/>
        <v/>
      </c>
      <c r="F72" s="27"/>
      <c r="G72" s="29"/>
      <c r="H72" s="29"/>
      <c r="I72" s="29"/>
      <c r="J72" s="26"/>
      <c r="K72" s="29"/>
      <c r="L72" s="29" t="str">
        <f t="shared" si="73"/>
        <v/>
      </c>
      <c r="M72" s="29" t="str">
        <f t="shared" si="74"/>
        <v/>
      </c>
      <c r="N72" s="29" t="str">
        <f t="shared" si="75"/>
        <v/>
      </c>
      <c r="O72" s="29" t="str">
        <f t="shared" si="76"/>
        <v/>
      </c>
      <c r="P72" s="33" t="str">
        <f t="shared" si="77"/>
        <v/>
      </c>
      <c r="Q72" s="27"/>
      <c r="AG72" s="3">
        <f t="shared" si="78"/>
        <v>0</v>
      </c>
    </row>
    <row r="73" spans="1:33" x14ac:dyDescent="0.45">
      <c r="A73" s="28"/>
      <c r="B73" s="27"/>
      <c r="C73" s="27"/>
      <c r="D73" s="27"/>
      <c r="E73" s="29" t="str">
        <f t="shared" si="79"/>
        <v/>
      </c>
      <c r="F73" s="27"/>
      <c r="G73" s="29"/>
      <c r="H73" s="29"/>
      <c r="I73" s="29"/>
      <c r="J73" s="26"/>
      <c r="K73" s="29"/>
      <c r="L73" s="29" t="str">
        <f t="shared" si="73"/>
        <v/>
      </c>
      <c r="M73" s="29" t="str">
        <f t="shared" si="74"/>
        <v/>
      </c>
      <c r="N73" s="29" t="str">
        <f t="shared" si="75"/>
        <v/>
      </c>
      <c r="O73" s="29" t="str">
        <f t="shared" si="76"/>
        <v/>
      </c>
      <c r="P73" s="33" t="str">
        <f t="shared" si="77"/>
        <v/>
      </c>
      <c r="Q73" s="27"/>
      <c r="AG73" s="3">
        <f t="shared" si="78"/>
        <v>0</v>
      </c>
    </row>
    <row r="74" spans="1:33" x14ac:dyDescent="0.45">
      <c r="A74" s="28"/>
      <c r="B74" s="27"/>
      <c r="C74" s="27"/>
      <c r="D74" s="27"/>
      <c r="E74" s="29" t="str">
        <f t="shared" si="79"/>
        <v/>
      </c>
      <c r="F74" s="27"/>
      <c r="G74" s="29"/>
      <c r="H74" s="29"/>
      <c r="I74" s="29"/>
      <c r="J74" s="26"/>
      <c r="K74" s="29"/>
      <c r="L74" s="29" t="str">
        <f t="shared" si="73"/>
        <v/>
      </c>
      <c r="M74" s="29" t="str">
        <f t="shared" si="74"/>
        <v/>
      </c>
      <c r="N74" s="29" t="str">
        <f t="shared" si="75"/>
        <v/>
      </c>
      <c r="O74" s="29" t="str">
        <f t="shared" si="76"/>
        <v/>
      </c>
      <c r="P74" s="33" t="str">
        <f t="shared" si="77"/>
        <v/>
      </c>
      <c r="Q74" s="27"/>
      <c r="T74" s="76" t="s">
        <v>24</v>
      </c>
      <c r="U74" s="77"/>
      <c r="V74" s="78"/>
      <c r="AG74" s="3">
        <f t="shared" si="78"/>
        <v>0</v>
      </c>
    </row>
    <row r="75" spans="1:33" x14ac:dyDescent="0.45">
      <c r="A75" s="28"/>
      <c r="B75" s="27"/>
      <c r="C75" s="27"/>
      <c r="D75" s="27"/>
      <c r="E75" s="29" t="str">
        <f t="shared" si="79"/>
        <v/>
      </c>
      <c r="F75" s="27"/>
      <c r="G75" s="29"/>
      <c r="H75" s="29"/>
      <c r="I75" s="29"/>
      <c r="J75" s="26"/>
      <c r="K75" s="29"/>
      <c r="L75" s="29" t="str">
        <f t="shared" si="73"/>
        <v/>
      </c>
      <c r="M75" s="29" t="str">
        <f t="shared" si="74"/>
        <v/>
      </c>
      <c r="N75" s="29" t="str">
        <f t="shared" si="75"/>
        <v/>
      </c>
      <c r="O75" s="29" t="str">
        <f t="shared" si="76"/>
        <v/>
      </c>
      <c r="P75" s="33" t="str">
        <f t="shared" si="77"/>
        <v/>
      </c>
      <c r="Q75" s="27"/>
      <c r="T75" s="27" t="s">
        <v>25</v>
      </c>
      <c r="U75" s="27"/>
      <c r="V75" s="27">
        <f>COUNTIFS(F3:F1048576,"L",G3:G1048576,"Y")</f>
        <v>6</v>
      </c>
      <c r="AG75" s="3">
        <f t="shared" si="78"/>
        <v>0</v>
      </c>
    </row>
    <row r="76" spans="1:33" x14ac:dyDescent="0.45">
      <c r="A76" s="28"/>
      <c r="B76" s="27"/>
      <c r="C76" s="27"/>
      <c r="D76" s="27"/>
      <c r="E76" s="29" t="str">
        <f t="shared" si="79"/>
        <v/>
      </c>
      <c r="F76" s="27"/>
      <c r="G76" s="29"/>
      <c r="H76" s="29"/>
      <c r="I76" s="29"/>
      <c r="J76" s="26"/>
      <c r="K76" s="29"/>
      <c r="L76" s="29" t="str">
        <f t="shared" si="73"/>
        <v/>
      </c>
      <c r="M76" s="29" t="str">
        <f t="shared" si="74"/>
        <v/>
      </c>
      <c r="N76" s="29" t="str">
        <f t="shared" si="75"/>
        <v/>
      </c>
      <c r="O76" s="29" t="str">
        <f t="shared" si="76"/>
        <v/>
      </c>
      <c r="P76" s="33" t="str">
        <f t="shared" si="77"/>
        <v/>
      </c>
      <c r="Q76" s="27"/>
      <c r="T76" s="27" t="s">
        <v>26</v>
      </c>
      <c r="U76" s="27"/>
      <c r="V76" s="27">
        <f>COUNTIFS(F3:F1048576,"S",G3:G1048576,"Y")</f>
        <v>25</v>
      </c>
      <c r="AG76" s="3">
        <f t="shared" si="78"/>
        <v>0</v>
      </c>
    </row>
    <row r="77" spans="1:33" x14ac:dyDescent="0.45">
      <c r="A77" s="28"/>
      <c r="B77" s="27"/>
      <c r="C77" s="27"/>
      <c r="D77" s="27"/>
      <c r="E77" s="29" t="str">
        <f t="shared" si="79"/>
        <v/>
      </c>
      <c r="F77" s="27"/>
      <c r="G77" s="29"/>
      <c r="H77" s="29"/>
      <c r="I77" s="29"/>
      <c r="J77" s="26"/>
      <c r="K77" s="29"/>
      <c r="L77" s="29" t="str">
        <f t="shared" si="73"/>
        <v/>
      </c>
      <c r="M77" s="29" t="str">
        <f t="shared" si="74"/>
        <v/>
      </c>
      <c r="N77" s="29" t="str">
        <f t="shared" si="75"/>
        <v/>
      </c>
      <c r="O77" s="29" t="str">
        <f t="shared" si="76"/>
        <v/>
      </c>
      <c r="P77" s="33" t="str">
        <f t="shared" si="77"/>
        <v/>
      </c>
      <c r="Q77" s="27"/>
      <c r="T77" s="27"/>
      <c r="U77" s="27"/>
      <c r="V77" s="27"/>
      <c r="AG77" s="3">
        <f t="shared" si="78"/>
        <v>0</v>
      </c>
    </row>
    <row r="78" spans="1:33" x14ac:dyDescent="0.45">
      <c r="A78" s="28"/>
      <c r="B78" s="27"/>
      <c r="C78" s="27"/>
      <c r="D78" s="27"/>
      <c r="E78" s="29" t="str">
        <f t="shared" si="79"/>
        <v/>
      </c>
      <c r="F78" s="27"/>
      <c r="G78" s="29"/>
      <c r="H78" s="29"/>
      <c r="I78" s="29"/>
      <c r="J78" s="26"/>
      <c r="K78" s="29"/>
      <c r="L78" s="29" t="str">
        <f t="shared" si="73"/>
        <v/>
      </c>
      <c r="M78" s="29" t="str">
        <f t="shared" si="74"/>
        <v/>
      </c>
      <c r="N78" s="29" t="str">
        <f t="shared" si="75"/>
        <v/>
      </c>
      <c r="O78" s="29" t="str">
        <f t="shared" si="76"/>
        <v/>
      </c>
      <c r="P78" s="33" t="str">
        <f t="shared" si="77"/>
        <v/>
      </c>
      <c r="Q78" s="27"/>
      <c r="T78" s="27"/>
      <c r="U78" s="27"/>
      <c r="V78" s="27"/>
      <c r="AG78" s="3">
        <f t="shared" si="78"/>
        <v>0</v>
      </c>
    </row>
    <row r="79" spans="1:33" x14ac:dyDescent="0.45">
      <c r="A79" s="28"/>
      <c r="B79" s="27"/>
      <c r="C79" s="27"/>
      <c r="D79" s="27"/>
      <c r="E79" s="29" t="str">
        <f t="shared" si="79"/>
        <v/>
      </c>
      <c r="F79" s="27"/>
      <c r="G79" s="29"/>
      <c r="H79" s="29"/>
      <c r="I79" s="29"/>
      <c r="J79" s="26"/>
      <c r="K79" s="29"/>
      <c r="L79" s="29" t="str">
        <f t="shared" si="73"/>
        <v/>
      </c>
      <c r="M79" s="29" t="str">
        <f t="shared" si="74"/>
        <v/>
      </c>
      <c r="N79" s="29" t="str">
        <f t="shared" si="75"/>
        <v/>
      </c>
      <c r="O79" s="29" t="str">
        <f t="shared" si="76"/>
        <v/>
      </c>
      <c r="P79" s="33" t="str">
        <f t="shared" si="77"/>
        <v/>
      </c>
      <c r="Q79" s="27"/>
      <c r="T79" s="66" t="s">
        <v>27</v>
      </c>
      <c r="U79" s="66"/>
      <c r="V79" s="66"/>
      <c r="AG79" s="3">
        <f t="shared" si="78"/>
        <v>0</v>
      </c>
    </row>
    <row r="80" spans="1:33" x14ac:dyDescent="0.45">
      <c r="A80" s="28"/>
      <c r="B80" s="27"/>
      <c r="C80" s="27"/>
      <c r="D80" s="27"/>
      <c r="E80" s="29" t="str">
        <f t="shared" ref="E80" si="80">IF(G80="Y",AG80,"")</f>
        <v/>
      </c>
      <c r="F80" s="27"/>
      <c r="G80" s="29"/>
      <c r="H80" s="29"/>
      <c r="I80" s="29"/>
      <c r="J80" s="26"/>
      <c r="K80" s="29"/>
      <c r="L80" s="29" t="str">
        <f t="shared" ref="L80" si="81">IF(G80="Y", (P80*E80),(""))</f>
        <v/>
      </c>
      <c r="M80" s="29" t="str">
        <f t="shared" ref="M80" si="82">IF(G80="Y", (L80*2),(""))</f>
        <v/>
      </c>
      <c r="N80" s="29" t="str">
        <f t="shared" ref="N80" si="83">IF(G80="Y", (L80*3),(""))</f>
        <v/>
      </c>
      <c r="O80" s="29" t="str">
        <f t="shared" ref="O80" si="84">IF(G80="Y", (L80*4),(""))</f>
        <v/>
      </c>
      <c r="P80" s="33" t="str">
        <f t="shared" ref="P80" si="85">IF(Q80&gt;0,((AcctSize/Q80)/H80),(""))</f>
        <v/>
      </c>
      <c r="Q80" s="27"/>
      <c r="T80" t="s">
        <v>25</v>
      </c>
      <c r="V80">
        <f>SUMIFS(E3:E1048576,F3:F1048576,"L",G3:G1048576,"Y")</f>
        <v>0.16999999999998749</v>
      </c>
      <c r="AG80" s="3">
        <f t="shared" si="78"/>
        <v>0</v>
      </c>
    </row>
    <row r="81" spans="1:33" x14ac:dyDescent="0.45">
      <c r="A81" s="28"/>
      <c r="B81" s="27"/>
      <c r="C81" s="27"/>
      <c r="D81" s="27"/>
      <c r="E81" s="29" t="str">
        <f t="shared" si="79"/>
        <v/>
      </c>
      <c r="F81" s="27"/>
      <c r="G81" s="29"/>
      <c r="H81" s="29"/>
      <c r="I81" s="29"/>
      <c r="J81" s="26"/>
      <c r="K81" s="29"/>
      <c r="L81" s="29" t="str">
        <f t="shared" si="73"/>
        <v/>
      </c>
      <c r="M81" s="29" t="str">
        <f t="shared" si="74"/>
        <v/>
      </c>
      <c r="N81" s="29" t="str">
        <f t="shared" si="75"/>
        <v/>
      </c>
      <c r="O81" s="29" t="str">
        <f t="shared" si="76"/>
        <v/>
      </c>
      <c r="P81" s="33" t="str">
        <f t="shared" si="77"/>
        <v/>
      </c>
      <c r="Q81" s="27"/>
      <c r="T81" t="s">
        <v>26</v>
      </c>
      <c r="V81" s="29">
        <f>SUMIFS(E3:E1048576,F3:F1048576,"S",G3:G1048576,"Y")</f>
        <v>1.7800000000000153</v>
      </c>
      <c r="AG81" s="3">
        <f t="shared" si="78"/>
        <v>0</v>
      </c>
    </row>
    <row r="82" spans="1:33" x14ac:dyDescent="0.45">
      <c r="A82" s="28"/>
      <c r="B82" s="27"/>
      <c r="C82" s="27"/>
      <c r="D82" s="27"/>
      <c r="E82" s="29" t="str">
        <f t="shared" si="79"/>
        <v/>
      </c>
      <c r="F82" s="27"/>
      <c r="G82" s="29"/>
      <c r="H82" s="29"/>
      <c r="I82" s="29"/>
      <c r="J82" s="26"/>
      <c r="K82" s="29"/>
      <c r="L82" s="29" t="str">
        <f t="shared" si="73"/>
        <v/>
      </c>
      <c r="M82" s="29" t="str">
        <f t="shared" si="74"/>
        <v/>
      </c>
      <c r="N82" s="29" t="str">
        <f t="shared" si="75"/>
        <v/>
      </c>
      <c r="O82" s="29" t="str">
        <f t="shared" si="76"/>
        <v/>
      </c>
      <c r="P82" s="33" t="str">
        <f t="shared" si="77"/>
        <v/>
      </c>
      <c r="Q82" s="27"/>
      <c r="AG82" s="3">
        <f t="shared" si="78"/>
        <v>0</v>
      </c>
    </row>
    <row r="83" spans="1:33" x14ac:dyDescent="0.45">
      <c r="A83" s="28"/>
      <c r="B83" s="27"/>
      <c r="C83" s="27"/>
      <c r="D83" s="27"/>
      <c r="E83" s="29" t="str">
        <f t="shared" si="79"/>
        <v/>
      </c>
      <c r="F83" s="27"/>
      <c r="G83" s="29"/>
      <c r="H83" s="29"/>
      <c r="I83" s="29"/>
      <c r="J83" s="26"/>
      <c r="K83" s="29"/>
      <c r="L83" s="29" t="str">
        <f t="shared" si="73"/>
        <v/>
      </c>
      <c r="M83" s="29" t="str">
        <f t="shared" si="74"/>
        <v/>
      </c>
      <c r="N83" s="29" t="str">
        <f t="shared" si="75"/>
        <v/>
      </c>
      <c r="O83" s="29" t="str">
        <f t="shared" si="76"/>
        <v/>
      </c>
      <c r="P83" s="33" t="str">
        <f t="shared" si="77"/>
        <v/>
      </c>
      <c r="Q83" s="27"/>
      <c r="AG83" s="3">
        <f t="shared" si="78"/>
        <v>0</v>
      </c>
    </row>
    <row r="84" spans="1:33" x14ac:dyDescent="0.45">
      <c r="A84" s="28"/>
      <c r="B84" s="27"/>
      <c r="C84" s="27"/>
      <c r="D84" s="27"/>
      <c r="E84" s="29" t="str">
        <f t="shared" si="79"/>
        <v/>
      </c>
      <c r="F84" s="27"/>
      <c r="G84" s="29"/>
      <c r="H84" s="29"/>
      <c r="I84" s="29"/>
      <c r="J84" s="26"/>
      <c r="K84" s="29"/>
      <c r="L84" s="29" t="str">
        <f t="shared" si="73"/>
        <v/>
      </c>
      <c r="M84" s="29" t="str">
        <f t="shared" si="74"/>
        <v/>
      </c>
      <c r="N84" s="29" t="str">
        <f t="shared" si="75"/>
        <v/>
      </c>
      <c r="O84" s="29" t="str">
        <f t="shared" si="76"/>
        <v/>
      </c>
      <c r="P84" s="33" t="str">
        <f t="shared" si="77"/>
        <v/>
      </c>
      <c r="Q84" s="27"/>
      <c r="T84" s="27"/>
      <c r="U84" s="27"/>
      <c r="V84" s="27"/>
      <c r="AG84" s="3">
        <f t="shared" si="78"/>
        <v>0</v>
      </c>
    </row>
    <row r="85" spans="1:33" x14ac:dyDescent="0.45">
      <c r="A85" s="28"/>
      <c r="B85" s="27"/>
      <c r="C85" s="27"/>
      <c r="D85" s="27"/>
      <c r="E85" s="29" t="str">
        <f t="shared" si="79"/>
        <v/>
      </c>
      <c r="F85" s="27"/>
      <c r="G85" s="29"/>
      <c r="H85" s="29"/>
      <c r="I85" s="29"/>
      <c r="J85" s="26"/>
      <c r="K85" s="29"/>
      <c r="L85" s="29" t="str">
        <f t="shared" si="73"/>
        <v/>
      </c>
      <c r="M85" s="29" t="str">
        <f t="shared" si="74"/>
        <v/>
      </c>
      <c r="N85" s="29" t="str">
        <f t="shared" si="75"/>
        <v/>
      </c>
      <c r="O85" s="29" t="str">
        <f t="shared" si="76"/>
        <v/>
      </c>
      <c r="P85" s="33" t="str">
        <f t="shared" si="77"/>
        <v/>
      </c>
      <c r="Q85" s="27"/>
      <c r="AG85" s="3">
        <f t="shared" si="78"/>
        <v>0</v>
      </c>
    </row>
    <row r="86" spans="1:33" x14ac:dyDescent="0.45">
      <c r="A86" s="28"/>
      <c r="B86" s="27"/>
      <c r="C86" s="27"/>
      <c r="D86" s="27"/>
      <c r="E86" s="29" t="str">
        <f t="shared" si="79"/>
        <v/>
      </c>
      <c r="F86" s="27"/>
      <c r="G86" s="29"/>
      <c r="H86" s="29"/>
      <c r="I86" s="29"/>
      <c r="J86" s="26"/>
      <c r="K86" s="29"/>
      <c r="L86" s="29" t="str">
        <f t="shared" si="73"/>
        <v/>
      </c>
      <c r="M86" s="29" t="str">
        <f t="shared" si="74"/>
        <v/>
      </c>
      <c r="N86" s="29" t="str">
        <f t="shared" si="75"/>
        <v/>
      </c>
      <c r="O86" s="29" t="str">
        <f t="shared" si="76"/>
        <v/>
      </c>
      <c r="P86" s="33" t="str">
        <f t="shared" si="77"/>
        <v/>
      </c>
      <c r="Q86" s="27"/>
      <c r="AG86" s="3">
        <f t="shared" si="78"/>
        <v>0</v>
      </c>
    </row>
    <row r="87" spans="1:33" x14ac:dyDescent="0.45">
      <c r="A87" s="28"/>
      <c r="B87" s="27"/>
      <c r="C87" s="27"/>
      <c r="D87" s="27"/>
      <c r="E87" s="29" t="str">
        <f t="shared" si="79"/>
        <v/>
      </c>
      <c r="F87" s="27"/>
      <c r="G87" s="29"/>
      <c r="H87" s="29"/>
      <c r="I87" s="29"/>
      <c r="J87" s="26"/>
      <c r="K87" s="29"/>
      <c r="L87" s="29" t="str">
        <f t="shared" si="73"/>
        <v/>
      </c>
      <c r="M87" s="29" t="str">
        <f t="shared" si="74"/>
        <v/>
      </c>
      <c r="N87" s="29" t="str">
        <f t="shared" si="75"/>
        <v/>
      </c>
      <c r="O87" s="29" t="str">
        <f t="shared" si="76"/>
        <v/>
      </c>
      <c r="P87" s="33" t="str">
        <f t="shared" si="77"/>
        <v/>
      </c>
      <c r="Q87" s="27"/>
      <c r="AG87" s="3">
        <f t="shared" si="78"/>
        <v>0</v>
      </c>
    </row>
    <row r="88" spans="1:33" x14ac:dyDescent="0.45">
      <c r="A88" s="28"/>
      <c r="B88" s="27"/>
      <c r="C88" s="27"/>
      <c r="D88" s="27"/>
      <c r="E88" s="29" t="str">
        <f t="shared" ref="E88" si="86">IF(G88="Y",AG88,"")</f>
        <v/>
      </c>
      <c r="F88" s="27"/>
      <c r="G88" s="29"/>
      <c r="H88" s="29"/>
      <c r="I88" s="29"/>
      <c r="J88" s="26"/>
      <c r="K88" s="29"/>
      <c r="L88" s="29" t="str">
        <f t="shared" ref="L88" si="87">IF(G88="Y", (P88*E88),(""))</f>
        <v/>
      </c>
      <c r="M88" s="29" t="str">
        <f t="shared" ref="M88" si="88">IF(G88="Y", (L88*2),(""))</f>
        <v/>
      </c>
      <c r="N88" s="29" t="str">
        <f t="shared" ref="N88" si="89">IF(G88="Y", (L88*3),(""))</f>
        <v/>
      </c>
      <c r="O88" s="29" t="str">
        <f t="shared" ref="O88" si="90">IF(G88="Y", (L88*4),(""))</f>
        <v/>
      </c>
      <c r="P88" s="33" t="str">
        <f t="shared" ref="P88" si="91">IF(Q88&gt;0,((AcctSize/Q88)/H88),(""))</f>
        <v/>
      </c>
      <c r="Q88" s="27"/>
      <c r="AG88" s="3">
        <f t="shared" si="78"/>
        <v>0</v>
      </c>
    </row>
    <row r="89" spans="1:33" x14ac:dyDescent="0.45">
      <c r="A89" s="28"/>
      <c r="B89" s="27"/>
      <c r="C89" s="27"/>
      <c r="D89" s="27"/>
      <c r="E89" s="29" t="str">
        <f t="shared" si="79"/>
        <v/>
      </c>
      <c r="F89" s="27"/>
      <c r="G89" s="29"/>
      <c r="H89" s="29"/>
      <c r="I89" s="29"/>
      <c r="J89" s="26"/>
      <c r="K89" s="29"/>
      <c r="L89" s="29" t="str">
        <f t="shared" si="73"/>
        <v/>
      </c>
      <c r="M89" s="29" t="str">
        <f t="shared" si="74"/>
        <v/>
      </c>
      <c r="N89" s="29" t="str">
        <f t="shared" si="75"/>
        <v/>
      </c>
      <c r="O89" s="29" t="str">
        <f t="shared" si="76"/>
        <v/>
      </c>
      <c r="P89" s="33" t="str">
        <f t="shared" si="77"/>
        <v/>
      </c>
      <c r="Q89" s="27"/>
      <c r="AG89" s="3">
        <f t="shared" si="78"/>
        <v>0</v>
      </c>
    </row>
    <row r="90" spans="1:33" x14ac:dyDescent="0.45">
      <c r="A90" s="28"/>
      <c r="B90" s="27"/>
      <c r="C90" s="27"/>
      <c r="D90" s="27"/>
      <c r="E90" s="29" t="str">
        <f t="shared" si="79"/>
        <v/>
      </c>
      <c r="F90" s="27"/>
      <c r="G90" s="29"/>
      <c r="H90" s="29"/>
      <c r="I90" s="29"/>
      <c r="J90" s="26"/>
      <c r="K90" s="29"/>
      <c r="L90" s="29" t="str">
        <f t="shared" si="73"/>
        <v/>
      </c>
      <c r="M90" s="29" t="str">
        <f t="shared" si="74"/>
        <v/>
      </c>
      <c r="N90" s="29" t="str">
        <f t="shared" si="75"/>
        <v/>
      </c>
      <c r="O90" s="29" t="str">
        <f t="shared" si="76"/>
        <v/>
      </c>
      <c r="P90" s="33" t="str">
        <f t="shared" si="77"/>
        <v/>
      </c>
      <c r="Q90" s="27"/>
      <c r="AG90" s="3">
        <f t="shared" si="78"/>
        <v>0</v>
      </c>
    </row>
    <row r="91" spans="1:33" x14ac:dyDescent="0.45">
      <c r="A91" s="28"/>
      <c r="B91" s="27"/>
      <c r="C91" s="27"/>
      <c r="D91" s="27"/>
      <c r="E91" s="29" t="str">
        <f t="shared" si="79"/>
        <v/>
      </c>
      <c r="F91" s="27"/>
      <c r="G91" s="29"/>
      <c r="H91" s="29"/>
      <c r="I91" s="29"/>
      <c r="J91" s="26"/>
      <c r="K91" s="29"/>
      <c r="L91" s="29" t="str">
        <f t="shared" si="73"/>
        <v/>
      </c>
      <c r="M91" s="29" t="str">
        <f t="shared" si="74"/>
        <v/>
      </c>
      <c r="N91" s="29" t="str">
        <f t="shared" si="75"/>
        <v/>
      </c>
      <c r="O91" s="29" t="str">
        <f t="shared" si="76"/>
        <v/>
      </c>
      <c r="P91" s="33" t="str">
        <f t="shared" si="77"/>
        <v/>
      </c>
      <c r="Q91" s="27"/>
      <c r="AG91" s="3">
        <f t="shared" si="78"/>
        <v>0</v>
      </c>
    </row>
    <row r="92" spans="1:33" x14ac:dyDescent="0.45">
      <c r="A92" s="28"/>
      <c r="B92" s="27"/>
      <c r="C92" s="27"/>
      <c r="D92" s="27"/>
      <c r="E92" s="29" t="str">
        <f t="shared" si="79"/>
        <v/>
      </c>
      <c r="F92" s="27"/>
      <c r="G92" s="29"/>
      <c r="H92" s="29"/>
      <c r="I92" s="29"/>
      <c r="J92" s="26"/>
      <c r="K92" s="27"/>
      <c r="L92" s="29" t="str">
        <f t="shared" si="73"/>
        <v/>
      </c>
      <c r="M92" s="29" t="str">
        <f t="shared" si="74"/>
        <v/>
      </c>
      <c r="N92" s="29" t="str">
        <f t="shared" si="75"/>
        <v/>
      </c>
      <c r="O92" s="29" t="str">
        <f t="shared" si="76"/>
        <v/>
      </c>
      <c r="P92" s="33" t="str">
        <f t="shared" si="77"/>
        <v/>
      </c>
      <c r="Q92" s="27"/>
      <c r="AG92" s="3">
        <f t="shared" si="78"/>
        <v>0</v>
      </c>
    </row>
    <row r="93" spans="1:33" x14ac:dyDescent="0.45">
      <c r="A93" s="28"/>
      <c r="B93" s="27"/>
      <c r="C93" s="27"/>
      <c r="D93" s="27"/>
      <c r="E93" s="29" t="str">
        <f t="shared" si="79"/>
        <v/>
      </c>
      <c r="F93" s="27"/>
      <c r="G93" s="29"/>
      <c r="H93" s="29"/>
      <c r="I93" s="29"/>
      <c r="J93" s="26"/>
      <c r="K93" s="26"/>
      <c r="L93" s="29" t="str">
        <f t="shared" si="73"/>
        <v/>
      </c>
      <c r="M93" s="29" t="str">
        <f t="shared" si="74"/>
        <v/>
      </c>
      <c r="N93" s="29" t="str">
        <f t="shared" si="75"/>
        <v/>
      </c>
      <c r="O93" s="29" t="str">
        <f t="shared" si="76"/>
        <v/>
      </c>
      <c r="P93" s="33" t="str">
        <f t="shared" si="77"/>
        <v/>
      </c>
      <c r="Q93" s="33"/>
      <c r="AG93" s="3">
        <f t="shared" si="78"/>
        <v>0</v>
      </c>
    </row>
    <row r="94" spans="1:33" x14ac:dyDescent="0.45">
      <c r="A94" s="28"/>
      <c r="B94" s="27"/>
      <c r="C94" s="27"/>
      <c r="D94" s="27"/>
      <c r="E94" s="29" t="str">
        <f t="shared" ref="E94" si="92">IF(G94="Y",AG94,"")</f>
        <v/>
      </c>
      <c r="F94" s="27"/>
      <c r="G94" s="29"/>
      <c r="H94" s="29"/>
      <c r="I94" s="29"/>
      <c r="J94" s="26"/>
      <c r="K94" s="29"/>
      <c r="L94" s="29" t="str">
        <f t="shared" ref="L94" si="93">IF(G94="Y", (P94*E94),(""))</f>
        <v/>
      </c>
      <c r="M94" s="29" t="str">
        <f t="shared" ref="M94" si="94">IF(G94="Y", (L94*2),(""))</f>
        <v/>
      </c>
      <c r="N94" s="29" t="str">
        <f t="shared" ref="N94" si="95">IF(G94="Y", (L94*3),(""))</f>
        <v/>
      </c>
      <c r="O94" s="29" t="str">
        <f t="shared" ref="O94" si="96">IF(G94="Y", (L94*4),(""))</f>
        <v/>
      </c>
      <c r="P94" s="33" t="str">
        <f t="shared" ref="P94" si="97">IF(Q94&gt;0,((AcctSize/Q94)/H94),(""))</f>
        <v/>
      </c>
      <c r="Q94" s="27"/>
      <c r="R94" s="27"/>
      <c r="AG94" s="3">
        <f t="shared" si="78"/>
        <v>0</v>
      </c>
    </row>
    <row r="95" spans="1:33" x14ac:dyDescent="0.45">
      <c r="A95" s="28"/>
      <c r="B95" s="27"/>
      <c r="C95" s="27"/>
      <c r="D95" s="27"/>
      <c r="E95" s="29" t="str">
        <f t="shared" si="79"/>
        <v/>
      </c>
      <c r="F95" s="27"/>
      <c r="G95" s="29"/>
      <c r="H95" s="29"/>
      <c r="I95" s="29"/>
      <c r="J95" s="26"/>
      <c r="K95" s="27"/>
      <c r="L95" s="29" t="str">
        <f t="shared" si="73"/>
        <v/>
      </c>
      <c r="M95" s="29" t="str">
        <f t="shared" si="74"/>
        <v/>
      </c>
      <c r="N95" s="29" t="str">
        <f t="shared" si="75"/>
        <v/>
      </c>
      <c r="O95" s="29" t="str">
        <f t="shared" si="76"/>
        <v/>
      </c>
      <c r="P95" s="33" t="str">
        <f t="shared" si="77"/>
        <v/>
      </c>
      <c r="Q95" s="27"/>
      <c r="AG95" s="3">
        <f t="shared" si="78"/>
        <v>0</v>
      </c>
    </row>
    <row r="96" spans="1:33" x14ac:dyDescent="0.45">
      <c r="A96" s="28"/>
      <c r="B96" s="27"/>
      <c r="C96" s="27"/>
      <c r="D96" s="27"/>
      <c r="E96" s="29" t="str">
        <f t="shared" si="79"/>
        <v/>
      </c>
      <c r="F96" s="27"/>
      <c r="G96" s="29"/>
      <c r="H96" s="29"/>
      <c r="I96" s="29"/>
      <c r="J96" s="26"/>
      <c r="K96" s="29"/>
      <c r="L96" s="29" t="str">
        <f t="shared" si="73"/>
        <v/>
      </c>
      <c r="M96" s="29" t="str">
        <f t="shared" si="74"/>
        <v/>
      </c>
      <c r="N96" s="29" t="str">
        <f t="shared" si="75"/>
        <v/>
      </c>
      <c r="O96" s="29" t="str">
        <f t="shared" si="76"/>
        <v/>
      </c>
      <c r="P96" s="33" t="str">
        <f t="shared" si="77"/>
        <v/>
      </c>
      <c r="Q96" s="27"/>
      <c r="AG96" s="3">
        <f t="shared" si="78"/>
        <v>0</v>
      </c>
    </row>
    <row r="97" spans="1:33" x14ac:dyDescent="0.45">
      <c r="A97" s="28"/>
      <c r="B97" s="27"/>
      <c r="C97" s="27"/>
      <c r="D97" s="27"/>
      <c r="E97" s="29" t="str">
        <f t="shared" si="79"/>
        <v/>
      </c>
      <c r="F97" s="27"/>
      <c r="G97" s="29"/>
      <c r="H97" s="29"/>
      <c r="I97" s="29"/>
      <c r="J97" s="26"/>
      <c r="K97" s="27"/>
      <c r="L97" s="29" t="str">
        <f t="shared" si="73"/>
        <v/>
      </c>
      <c r="M97" s="29" t="str">
        <f t="shared" si="74"/>
        <v/>
      </c>
      <c r="N97" s="29" t="str">
        <f t="shared" si="75"/>
        <v/>
      </c>
      <c r="O97" s="29" t="str">
        <f t="shared" si="76"/>
        <v/>
      </c>
      <c r="P97" s="33" t="str">
        <f t="shared" si="77"/>
        <v/>
      </c>
      <c r="Q97" s="27"/>
      <c r="AG97" s="3">
        <f t="shared" si="78"/>
        <v>0</v>
      </c>
    </row>
    <row r="98" spans="1:33" x14ac:dyDescent="0.45">
      <c r="A98" s="28"/>
      <c r="B98" s="27"/>
      <c r="C98" s="27"/>
      <c r="D98" s="27"/>
      <c r="E98" s="29" t="str">
        <f t="shared" si="79"/>
        <v/>
      </c>
      <c r="F98" s="27"/>
      <c r="G98" s="29"/>
      <c r="H98" s="29"/>
      <c r="I98" s="29"/>
      <c r="J98" s="26"/>
      <c r="K98" s="27"/>
      <c r="L98" s="29" t="str">
        <f t="shared" si="73"/>
        <v/>
      </c>
      <c r="M98" s="29" t="str">
        <f t="shared" si="74"/>
        <v/>
      </c>
      <c r="N98" s="29" t="str">
        <f t="shared" si="75"/>
        <v/>
      </c>
      <c r="O98" s="29" t="str">
        <f t="shared" si="76"/>
        <v/>
      </c>
      <c r="P98" s="33" t="str">
        <f t="shared" si="77"/>
        <v/>
      </c>
      <c r="Q98" s="27"/>
      <c r="AG98" s="3">
        <f t="shared" si="78"/>
        <v>0</v>
      </c>
    </row>
    <row r="99" spans="1:33" x14ac:dyDescent="0.45">
      <c r="A99" s="28"/>
      <c r="B99" s="27"/>
      <c r="C99" s="27"/>
      <c r="D99" s="27"/>
      <c r="E99" s="29" t="str">
        <f t="shared" si="79"/>
        <v/>
      </c>
      <c r="F99" s="27"/>
      <c r="G99" s="29"/>
      <c r="H99" s="29"/>
      <c r="I99" s="29"/>
      <c r="J99" s="26"/>
      <c r="K99" s="29"/>
      <c r="L99" s="29" t="str">
        <f t="shared" si="73"/>
        <v/>
      </c>
      <c r="M99" s="29" t="str">
        <f t="shared" si="74"/>
        <v/>
      </c>
      <c r="N99" s="29" t="str">
        <f t="shared" si="75"/>
        <v/>
      </c>
      <c r="O99" s="29" t="str">
        <f t="shared" si="76"/>
        <v/>
      </c>
      <c r="P99" s="33" t="str">
        <f t="shared" si="77"/>
        <v/>
      </c>
      <c r="Q99" s="27"/>
      <c r="AG99" s="3">
        <f t="shared" si="78"/>
        <v>0</v>
      </c>
    </row>
    <row r="100" spans="1:33" x14ac:dyDescent="0.45">
      <c r="A100" s="28"/>
      <c r="B100" s="27"/>
      <c r="C100" s="27"/>
      <c r="D100" s="27"/>
      <c r="E100" s="29" t="str">
        <f t="shared" si="79"/>
        <v/>
      </c>
      <c r="F100" s="27"/>
      <c r="G100" s="29"/>
      <c r="H100" s="29"/>
      <c r="I100" s="29"/>
      <c r="J100" s="26"/>
      <c r="K100" s="29"/>
      <c r="L100" s="29" t="str">
        <f t="shared" si="73"/>
        <v/>
      </c>
      <c r="M100" s="29" t="str">
        <f t="shared" si="74"/>
        <v/>
      </c>
      <c r="N100" s="29" t="str">
        <f t="shared" si="75"/>
        <v/>
      </c>
      <c r="O100" s="29" t="str">
        <f t="shared" si="76"/>
        <v/>
      </c>
      <c r="P100" s="33" t="str">
        <f t="shared" si="77"/>
        <v/>
      </c>
      <c r="Q100" s="27"/>
      <c r="AG100" s="3">
        <f t="shared" si="78"/>
        <v>0</v>
      </c>
    </row>
    <row r="101" spans="1:33" x14ac:dyDescent="0.45">
      <c r="A101" s="28"/>
      <c r="B101" s="27"/>
      <c r="C101" s="27"/>
      <c r="D101" s="27"/>
      <c r="E101" s="29" t="str">
        <f t="shared" si="79"/>
        <v/>
      </c>
      <c r="F101" s="27"/>
      <c r="G101" s="29"/>
      <c r="H101" s="29"/>
      <c r="I101" s="29"/>
      <c r="J101" s="26"/>
      <c r="K101" s="27"/>
      <c r="L101" s="29" t="str">
        <f t="shared" si="73"/>
        <v/>
      </c>
      <c r="M101" s="29" t="str">
        <f t="shared" si="74"/>
        <v/>
      </c>
      <c r="N101" s="29" t="str">
        <f t="shared" si="75"/>
        <v/>
      </c>
      <c r="O101" s="29" t="str">
        <f t="shared" si="76"/>
        <v/>
      </c>
      <c r="P101" s="33" t="str">
        <f t="shared" si="77"/>
        <v/>
      </c>
      <c r="Q101" s="27"/>
      <c r="AG101" s="3">
        <f t="shared" si="78"/>
        <v>0</v>
      </c>
    </row>
    <row r="102" spans="1:33" x14ac:dyDescent="0.45">
      <c r="A102" s="28"/>
      <c r="B102" s="27"/>
      <c r="C102" s="27"/>
      <c r="D102" s="27"/>
      <c r="E102" s="29" t="str">
        <f t="shared" si="79"/>
        <v/>
      </c>
      <c r="F102" s="27"/>
      <c r="G102" s="29"/>
      <c r="H102" s="29"/>
      <c r="I102" s="29"/>
      <c r="J102" s="26"/>
      <c r="K102" s="29"/>
      <c r="L102" s="29" t="str">
        <f t="shared" si="73"/>
        <v/>
      </c>
      <c r="M102" s="29" t="str">
        <f t="shared" si="74"/>
        <v/>
      </c>
      <c r="N102" s="29" t="str">
        <f t="shared" si="75"/>
        <v/>
      </c>
      <c r="O102" s="29" t="str">
        <f t="shared" si="76"/>
        <v/>
      </c>
      <c r="P102" s="33" t="str">
        <f t="shared" si="77"/>
        <v/>
      </c>
      <c r="Q102" s="27"/>
      <c r="AG102" s="3">
        <f t="shared" si="78"/>
        <v>0</v>
      </c>
    </row>
    <row r="103" spans="1:33" x14ac:dyDescent="0.45">
      <c r="A103" s="28"/>
      <c r="B103" s="27"/>
      <c r="C103" s="27"/>
      <c r="D103" s="27"/>
      <c r="E103" s="29" t="str">
        <f t="shared" si="79"/>
        <v/>
      </c>
      <c r="F103" s="27"/>
      <c r="G103" s="29"/>
      <c r="H103" s="29"/>
      <c r="I103" s="29"/>
      <c r="J103" s="26"/>
      <c r="K103" s="27"/>
      <c r="L103" s="29" t="str">
        <f t="shared" si="73"/>
        <v/>
      </c>
      <c r="M103" s="29" t="str">
        <f t="shared" si="74"/>
        <v/>
      </c>
      <c r="N103" s="29" t="str">
        <f t="shared" si="75"/>
        <v/>
      </c>
      <c r="O103" s="29" t="str">
        <f t="shared" si="76"/>
        <v/>
      </c>
      <c r="P103" s="33" t="str">
        <f t="shared" si="77"/>
        <v/>
      </c>
      <c r="Q103" s="27"/>
      <c r="AG103" s="3">
        <f t="shared" si="78"/>
        <v>0</v>
      </c>
    </row>
    <row r="104" spans="1:33" x14ac:dyDescent="0.45">
      <c r="A104" s="28"/>
      <c r="B104" s="27"/>
      <c r="C104" s="27"/>
      <c r="D104" s="27"/>
      <c r="E104" s="29" t="str">
        <f t="shared" si="79"/>
        <v/>
      </c>
      <c r="F104" s="27"/>
      <c r="G104" s="29"/>
      <c r="H104" s="29"/>
      <c r="I104" s="29"/>
      <c r="J104" s="26"/>
      <c r="K104" s="27"/>
      <c r="L104" s="29" t="str">
        <f t="shared" si="73"/>
        <v/>
      </c>
      <c r="M104" s="29" t="str">
        <f t="shared" si="74"/>
        <v/>
      </c>
      <c r="N104" s="29" t="str">
        <f t="shared" si="75"/>
        <v/>
      </c>
      <c r="O104" s="29" t="str">
        <f t="shared" si="76"/>
        <v/>
      </c>
      <c r="P104" s="33" t="str">
        <f t="shared" si="77"/>
        <v/>
      </c>
      <c r="Q104" s="27"/>
      <c r="AG104" s="3">
        <f t="shared" si="78"/>
        <v>0</v>
      </c>
    </row>
    <row r="105" spans="1:33" x14ac:dyDescent="0.45">
      <c r="A105" s="28"/>
      <c r="B105" s="27"/>
      <c r="C105" s="27"/>
      <c r="D105" s="27"/>
      <c r="E105" s="29" t="str">
        <f t="shared" si="79"/>
        <v/>
      </c>
      <c r="F105" s="27"/>
      <c r="G105" s="29"/>
      <c r="H105" s="29"/>
      <c r="I105" s="29"/>
      <c r="J105" s="26"/>
      <c r="K105" s="29"/>
      <c r="L105" s="29" t="str">
        <f t="shared" si="73"/>
        <v/>
      </c>
      <c r="M105" s="29" t="str">
        <f t="shared" si="74"/>
        <v/>
      </c>
      <c r="N105" s="29" t="str">
        <f t="shared" si="75"/>
        <v/>
      </c>
      <c r="O105" s="29" t="str">
        <f t="shared" si="76"/>
        <v/>
      </c>
      <c r="P105" s="33" t="str">
        <f t="shared" si="77"/>
        <v/>
      </c>
      <c r="Q105" s="27"/>
      <c r="AG105" s="3">
        <f t="shared" si="78"/>
        <v>0</v>
      </c>
    </row>
    <row r="106" spans="1:33" x14ac:dyDescent="0.45">
      <c r="A106" s="28"/>
      <c r="B106" s="27"/>
      <c r="C106" s="27"/>
      <c r="D106" s="27"/>
      <c r="E106" s="29" t="str">
        <f t="shared" si="79"/>
        <v/>
      </c>
      <c r="F106" s="27"/>
      <c r="G106" s="29"/>
      <c r="H106" s="29"/>
      <c r="I106" s="29"/>
      <c r="J106" s="26"/>
      <c r="K106" s="29"/>
      <c r="L106" s="29" t="str">
        <f t="shared" si="73"/>
        <v/>
      </c>
      <c r="M106" s="29" t="str">
        <f t="shared" si="74"/>
        <v/>
      </c>
      <c r="N106" s="29" t="str">
        <f t="shared" si="75"/>
        <v/>
      </c>
      <c r="O106" s="29" t="str">
        <f t="shared" si="76"/>
        <v/>
      </c>
      <c r="P106" s="33" t="str">
        <f t="shared" si="77"/>
        <v/>
      </c>
      <c r="Q106" s="27"/>
      <c r="AG106" s="3">
        <f t="shared" si="78"/>
        <v>0</v>
      </c>
    </row>
    <row r="107" spans="1:33" x14ac:dyDescent="0.45">
      <c r="A107" s="28"/>
      <c r="B107" s="27"/>
      <c r="C107" s="27"/>
      <c r="D107" s="27"/>
      <c r="E107" s="29" t="str">
        <f t="shared" si="79"/>
        <v/>
      </c>
      <c r="F107" s="27"/>
      <c r="G107" s="29"/>
      <c r="H107" s="29"/>
      <c r="I107" s="29"/>
      <c r="J107" s="26"/>
      <c r="K107" s="27"/>
      <c r="L107" s="29" t="str">
        <f t="shared" si="73"/>
        <v/>
      </c>
      <c r="M107" s="29" t="str">
        <f t="shared" si="74"/>
        <v/>
      </c>
      <c r="N107" s="29" t="str">
        <f t="shared" si="75"/>
        <v/>
      </c>
      <c r="O107" s="29" t="str">
        <f t="shared" si="76"/>
        <v/>
      </c>
      <c r="P107" s="33" t="str">
        <f t="shared" si="77"/>
        <v/>
      </c>
      <c r="Q107" s="27"/>
      <c r="AG107" s="3">
        <f t="shared" si="78"/>
        <v>0</v>
      </c>
    </row>
    <row r="108" spans="1:33" x14ac:dyDescent="0.45">
      <c r="A108" s="28"/>
      <c r="B108" s="27"/>
      <c r="C108" s="27"/>
      <c r="D108" s="27"/>
      <c r="E108" s="29" t="str">
        <f t="shared" si="79"/>
        <v/>
      </c>
      <c r="F108" s="27"/>
      <c r="G108" s="29"/>
      <c r="H108" s="29"/>
      <c r="I108" s="29"/>
      <c r="J108" s="26"/>
      <c r="K108" s="29"/>
      <c r="L108" s="29" t="str">
        <f t="shared" si="73"/>
        <v/>
      </c>
      <c r="M108" s="29" t="str">
        <f t="shared" si="74"/>
        <v/>
      </c>
      <c r="N108" s="29" t="str">
        <f t="shared" si="75"/>
        <v/>
      </c>
      <c r="O108" s="29" t="str">
        <f t="shared" si="76"/>
        <v/>
      </c>
      <c r="P108" s="33" t="str">
        <f t="shared" si="77"/>
        <v/>
      </c>
      <c r="Q108" s="27"/>
      <c r="AG108" s="3">
        <f t="shared" si="78"/>
        <v>0</v>
      </c>
    </row>
    <row r="109" spans="1:33" x14ac:dyDescent="0.45">
      <c r="A109" s="28"/>
      <c r="B109" s="27"/>
      <c r="C109" s="27"/>
      <c r="D109" s="27"/>
      <c r="E109" s="29" t="str">
        <f t="shared" si="79"/>
        <v/>
      </c>
      <c r="F109" s="27"/>
      <c r="G109" s="29"/>
      <c r="H109" s="29"/>
      <c r="I109" s="29"/>
      <c r="J109" s="26"/>
      <c r="K109" s="29"/>
      <c r="L109" s="29" t="str">
        <f t="shared" si="73"/>
        <v/>
      </c>
      <c r="M109" s="29" t="str">
        <f t="shared" si="74"/>
        <v/>
      </c>
      <c r="N109" s="29" t="str">
        <f t="shared" si="75"/>
        <v/>
      </c>
      <c r="O109" s="29" t="str">
        <f t="shared" si="76"/>
        <v/>
      </c>
      <c r="P109" s="33" t="str">
        <f t="shared" si="77"/>
        <v/>
      </c>
      <c r="Q109" s="27"/>
      <c r="AG109" s="3">
        <f t="shared" si="78"/>
        <v>0</v>
      </c>
    </row>
    <row r="110" spans="1:33" x14ac:dyDescent="0.45">
      <c r="A110" s="27"/>
      <c r="B110" s="27"/>
      <c r="C110" s="27"/>
      <c r="D110" s="27"/>
      <c r="E110" s="29" t="str">
        <f t="shared" si="79"/>
        <v/>
      </c>
      <c r="F110" s="27"/>
      <c r="G110" s="29"/>
      <c r="H110" s="27"/>
      <c r="I110" s="27"/>
      <c r="J110" s="26"/>
      <c r="K110" s="27"/>
      <c r="L110" s="29" t="str">
        <f t="shared" si="73"/>
        <v/>
      </c>
      <c r="M110" s="29" t="str">
        <f t="shared" si="74"/>
        <v/>
      </c>
      <c r="N110" s="29" t="str">
        <f t="shared" si="75"/>
        <v/>
      </c>
      <c r="O110" s="29" t="str">
        <f t="shared" si="76"/>
        <v/>
      </c>
      <c r="P110" s="33" t="str">
        <f t="shared" si="77"/>
        <v/>
      </c>
      <c r="Q110" s="27"/>
      <c r="AG110" s="3">
        <f t="shared" si="78"/>
        <v>0</v>
      </c>
    </row>
    <row r="111" spans="1:33" x14ac:dyDescent="0.45">
      <c r="A111" s="27"/>
      <c r="B111" s="27"/>
      <c r="C111" s="27"/>
      <c r="D111" s="27"/>
      <c r="E111" s="29" t="str">
        <f t="shared" si="79"/>
        <v/>
      </c>
      <c r="F111" s="27"/>
      <c r="G111" s="29"/>
      <c r="H111" s="27"/>
      <c r="I111" s="27"/>
      <c r="J111" s="26"/>
      <c r="K111" s="27"/>
      <c r="L111" s="29" t="str">
        <f t="shared" si="73"/>
        <v/>
      </c>
      <c r="M111" s="29" t="str">
        <f t="shared" si="74"/>
        <v/>
      </c>
      <c r="N111" s="29" t="str">
        <f t="shared" si="75"/>
        <v/>
      </c>
      <c r="O111" s="29" t="str">
        <f t="shared" si="76"/>
        <v/>
      </c>
      <c r="P111" s="33" t="str">
        <f t="shared" si="77"/>
        <v/>
      </c>
      <c r="Q111" s="27"/>
      <c r="AG111" s="3">
        <f t="shared" si="78"/>
        <v>0</v>
      </c>
    </row>
    <row r="112" spans="1:33" x14ac:dyDescent="0.45">
      <c r="A112" s="27"/>
      <c r="B112" s="27"/>
      <c r="C112" s="27"/>
      <c r="D112" s="27"/>
      <c r="E112" s="29" t="str">
        <f t="shared" si="79"/>
        <v/>
      </c>
      <c r="F112" s="27"/>
      <c r="G112" s="29"/>
      <c r="H112" s="27"/>
      <c r="I112" s="27"/>
      <c r="J112" s="26"/>
      <c r="K112" s="27"/>
      <c r="L112" s="29" t="str">
        <f t="shared" si="73"/>
        <v/>
      </c>
      <c r="M112" s="29" t="str">
        <f t="shared" si="74"/>
        <v/>
      </c>
      <c r="N112" s="29" t="str">
        <f t="shared" si="75"/>
        <v/>
      </c>
      <c r="O112" s="29" t="str">
        <f t="shared" si="76"/>
        <v/>
      </c>
      <c r="P112" s="33" t="str">
        <f t="shared" si="77"/>
        <v/>
      </c>
      <c r="Q112" s="27"/>
      <c r="AG112" s="3">
        <f t="shared" si="78"/>
        <v>0</v>
      </c>
    </row>
    <row r="113" spans="1:33" x14ac:dyDescent="0.45">
      <c r="A113" s="27"/>
      <c r="B113" s="27"/>
      <c r="C113" s="27"/>
      <c r="D113" s="27"/>
      <c r="E113" s="29" t="str">
        <f t="shared" si="79"/>
        <v/>
      </c>
      <c r="F113" s="27"/>
      <c r="G113" s="29"/>
      <c r="H113" s="27"/>
      <c r="I113" s="27"/>
      <c r="J113" s="26"/>
      <c r="K113" s="27"/>
      <c r="L113" s="29" t="str">
        <f t="shared" si="73"/>
        <v/>
      </c>
      <c r="M113" s="29" t="str">
        <f t="shared" si="74"/>
        <v/>
      </c>
      <c r="N113" s="29" t="str">
        <f t="shared" si="75"/>
        <v/>
      </c>
      <c r="O113" s="29" t="str">
        <f t="shared" si="76"/>
        <v/>
      </c>
      <c r="P113" s="33" t="str">
        <f t="shared" si="77"/>
        <v/>
      </c>
      <c r="Q113" s="27"/>
      <c r="AG113" s="3">
        <f t="shared" si="78"/>
        <v>0</v>
      </c>
    </row>
    <row r="114" spans="1:33" x14ac:dyDescent="0.45">
      <c r="A114" s="27"/>
      <c r="B114" s="27"/>
      <c r="C114" s="27"/>
      <c r="D114" s="27"/>
      <c r="E114" s="29" t="str">
        <f t="shared" si="79"/>
        <v/>
      </c>
      <c r="F114" s="27"/>
      <c r="G114" s="29"/>
      <c r="H114" s="27"/>
      <c r="I114" s="27"/>
      <c r="J114" s="26"/>
      <c r="K114" s="27"/>
      <c r="L114" s="29" t="str">
        <f t="shared" si="73"/>
        <v/>
      </c>
      <c r="M114" s="29" t="str">
        <f t="shared" si="74"/>
        <v/>
      </c>
      <c r="N114" s="29" t="str">
        <f t="shared" si="75"/>
        <v/>
      </c>
      <c r="O114" s="29" t="str">
        <f t="shared" si="76"/>
        <v/>
      </c>
      <c r="P114" s="33" t="str">
        <f t="shared" si="77"/>
        <v/>
      </c>
      <c r="Q114" s="27"/>
    </row>
    <row r="115" spans="1:33" x14ac:dyDescent="0.45">
      <c r="A115" s="27"/>
      <c r="B115" s="27"/>
      <c r="C115" s="27"/>
      <c r="D115" s="27"/>
      <c r="E115" s="29" t="str">
        <f t="shared" si="79"/>
        <v/>
      </c>
      <c r="F115" s="27"/>
      <c r="G115" s="29"/>
      <c r="H115" s="27"/>
      <c r="I115" s="27"/>
      <c r="J115" s="26"/>
      <c r="K115" s="27"/>
      <c r="L115" s="29" t="str">
        <f t="shared" si="73"/>
        <v/>
      </c>
      <c r="M115" s="29" t="str">
        <f t="shared" si="74"/>
        <v/>
      </c>
      <c r="N115" s="29" t="str">
        <f t="shared" si="75"/>
        <v/>
      </c>
      <c r="O115" s="29" t="str">
        <f t="shared" si="76"/>
        <v/>
      </c>
      <c r="P115" s="33" t="str">
        <f t="shared" si="77"/>
        <v/>
      </c>
      <c r="Q115" s="27"/>
    </row>
    <row r="116" spans="1:33" x14ac:dyDescent="0.45">
      <c r="A116" s="27"/>
      <c r="B116" s="27"/>
      <c r="C116" s="27"/>
      <c r="D116" s="27"/>
      <c r="E116" s="29" t="str">
        <f t="shared" si="79"/>
        <v/>
      </c>
      <c r="F116" s="27"/>
      <c r="G116" s="29"/>
      <c r="H116" s="27"/>
      <c r="I116" s="27"/>
      <c r="J116" s="26"/>
      <c r="K116" s="27"/>
      <c r="L116" s="29" t="str">
        <f t="shared" si="73"/>
        <v/>
      </c>
      <c r="M116" s="29" t="str">
        <f t="shared" si="74"/>
        <v/>
      </c>
      <c r="N116" s="29" t="str">
        <f t="shared" si="75"/>
        <v/>
      </c>
      <c r="O116" s="29" t="str">
        <f t="shared" si="76"/>
        <v/>
      </c>
      <c r="P116" s="33" t="str">
        <f t="shared" si="77"/>
        <v/>
      </c>
      <c r="Q116" s="27"/>
    </row>
    <row r="117" spans="1:33" x14ac:dyDescent="0.45">
      <c r="A117" s="27"/>
      <c r="B117" s="27"/>
      <c r="C117" s="27"/>
      <c r="D117" s="27"/>
      <c r="E117" s="29" t="str">
        <f t="shared" si="79"/>
        <v/>
      </c>
      <c r="F117" s="27"/>
      <c r="G117" s="29"/>
      <c r="H117" s="27"/>
      <c r="I117" s="27"/>
      <c r="J117" s="26"/>
      <c r="K117" s="27"/>
      <c r="L117" s="29" t="str">
        <f t="shared" si="73"/>
        <v/>
      </c>
      <c r="M117" s="29" t="str">
        <f t="shared" si="74"/>
        <v/>
      </c>
      <c r="N117" s="29" t="str">
        <f t="shared" si="75"/>
        <v/>
      </c>
      <c r="O117" s="29" t="str">
        <f t="shared" si="76"/>
        <v/>
      </c>
      <c r="P117" s="33" t="str">
        <f t="shared" si="77"/>
        <v/>
      </c>
      <c r="Q117" s="27"/>
    </row>
    <row r="118" spans="1:33" x14ac:dyDescent="0.45">
      <c r="A118" s="27"/>
      <c r="B118" s="27"/>
      <c r="C118" s="27"/>
      <c r="D118" s="27"/>
      <c r="E118" s="29" t="str">
        <f t="shared" si="79"/>
        <v/>
      </c>
      <c r="F118" s="27"/>
      <c r="G118" s="29"/>
      <c r="H118" s="27"/>
      <c r="I118" s="27"/>
      <c r="J118" s="26"/>
      <c r="K118" s="27"/>
      <c r="L118" s="29" t="str">
        <f t="shared" si="73"/>
        <v/>
      </c>
      <c r="M118" s="29" t="str">
        <f t="shared" si="74"/>
        <v/>
      </c>
      <c r="N118" s="29" t="str">
        <f t="shared" si="75"/>
        <v/>
      </c>
      <c r="O118" s="29" t="str">
        <f t="shared" si="76"/>
        <v/>
      </c>
      <c r="P118" s="33" t="str">
        <f t="shared" si="77"/>
        <v/>
      </c>
      <c r="Q118" s="27"/>
    </row>
    <row r="119" spans="1:33" x14ac:dyDescent="0.45">
      <c r="A119" s="27"/>
      <c r="B119" s="27"/>
      <c r="C119" s="27"/>
      <c r="D119" s="27"/>
      <c r="E119" s="29" t="str">
        <f t="shared" si="79"/>
        <v/>
      </c>
      <c r="F119" s="27"/>
      <c r="G119" s="29"/>
      <c r="H119" s="27"/>
      <c r="I119" s="27"/>
      <c r="J119" s="26"/>
      <c r="K119" s="27"/>
      <c r="L119" s="29" t="str">
        <f t="shared" si="73"/>
        <v/>
      </c>
      <c r="M119" s="29" t="str">
        <f t="shared" si="74"/>
        <v/>
      </c>
      <c r="N119" s="29" t="str">
        <f t="shared" si="75"/>
        <v/>
      </c>
      <c r="O119" s="29" t="str">
        <f t="shared" si="76"/>
        <v/>
      </c>
      <c r="P119" s="33" t="str">
        <f t="shared" si="77"/>
        <v/>
      </c>
      <c r="Q119" s="27"/>
    </row>
    <row r="120" spans="1:33" x14ac:dyDescent="0.45">
      <c r="A120" s="27"/>
      <c r="B120" s="27"/>
      <c r="C120" s="27"/>
      <c r="D120" s="27"/>
      <c r="E120" s="29" t="str">
        <f t="shared" si="79"/>
        <v/>
      </c>
      <c r="F120" s="27"/>
      <c r="G120" s="29"/>
      <c r="H120" s="27"/>
      <c r="I120" s="27"/>
      <c r="J120" s="26"/>
      <c r="K120" s="27"/>
      <c r="L120" s="29" t="str">
        <f t="shared" si="73"/>
        <v/>
      </c>
      <c r="M120" s="29" t="str">
        <f t="shared" si="74"/>
        <v/>
      </c>
      <c r="N120" s="29" t="str">
        <f t="shared" si="75"/>
        <v/>
      </c>
      <c r="O120" s="29" t="str">
        <f t="shared" si="76"/>
        <v/>
      </c>
      <c r="P120" s="33" t="str">
        <f t="shared" si="77"/>
        <v/>
      </c>
      <c r="Q120" s="27"/>
    </row>
    <row r="121" spans="1:33" x14ac:dyDescent="0.45">
      <c r="A121" s="27"/>
      <c r="B121" s="27"/>
      <c r="C121" s="27"/>
      <c r="D121" s="27"/>
      <c r="E121" s="29" t="str">
        <f t="shared" si="79"/>
        <v/>
      </c>
      <c r="F121" s="27"/>
      <c r="G121" s="29"/>
      <c r="H121" s="27"/>
      <c r="I121" s="27"/>
      <c r="J121" s="26"/>
      <c r="K121" s="27"/>
      <c r="L121" s="29" t="str">
        <f t="shared" si="73"/>
        <v/>
      </c>
      <c r="M121" s="29" t="str">
        <f t="shared" si="74"/>
        <v/>
      </c>
      <c r="N121" s="29" t="str">
        <f t="shared" si="75"/>
        <v/>
      </c>
      <c r="O121" s="29" t="str">
        <f t="shared" si="76"/>
        <v/>
      </c>
      <c r="P121" s="33" t="str">
        <f t="shared" si="77"/>
        <v/>
      </c>
      <c r="Q121" s="27"/>
    </row>
    <row r="122" spans="1:33" x14ac:dyDescent="0.45">
      <c r="A122" s="27"/>
      <c r="B122" s="27"/>
      <c r="C122" s="27"/>
      <c r="D122" s="27"/>
      <c r="E122" s="29" t="str">
        <f t="shared" si="79"/>
        <v/>
      </c>
      <c r="F122" s="27"/>
      <c r="G122" s="29"/>
      <c r="H122" s="27"/>
      <c r="I122" s="27"/>
      <c r="J122" s="26"/>
      <c r="K122" s="27"/>
      <c r="L122" s="29" t="str">
        <f t="shared" si="73"/>
        <v/>
      </c>
      <c r="M122" s="29" t="str">
        <f t="shared" si="74"/>
        <v/>
      </c>
      <c r="N122" s="29" t="str">
        <f t="shared" si="75"/>
        <v/>
      </c>
      <c r="O122" s="29" t="str">
        <f t="shared" si="76"/>
        <v/>
      </c>
      <c r="P122" s="33" t="str">
        <f t="shared" si="77"/>
        <v/>
      </c>
      <c r="Q122" s="27"/>
    </row>
    <row r="123" spans="1:33" x14ac:dyDescent="0.45">
      <c r="A123" s="27"/>
      <c r="B123" s="27"/>
      <c r="C123" s="27"/>
      <c r="D123" s="27"/>
      <c r="E123" s="29" t="str">
        <f t="shared" si="79"/>
        <v/>
      </c>
      <c r="F123" s="27"/>
      <c r="G123" s="29"/>
      <c r="H123" s="27"/>
      <c r="I123" s="27"/>
      <c r="J123" s="26"/>
      <c r="K123" s="27"/>
      <c r="L123" s="29" t="str">
        <f t="shared" si="73"/>
        <v/>
      </c>
      <c r="M123" s="29" t="str">
        <f t="shared" si="74"/>
        <v/>
      </c>
      <c r="N123" s="29" t="str">
        <f t="shared" si="75"/>
        <v/>
      </c>
      <c r="O123" s="29" t="str">
        <f t="shared" si="76"/>
        <v/>
      </c>
      <c r="P123" s="33" t="str">
        <f t="shared" si="77"/>
        <v/>
      </c>
      <c r="Q123" s="27"/>
    </row>
    <row r="124" spans="1:33" x14ac:dyDescent="0.45">
      <c r="A124" s="27"/>
      <c r="B124" s="27"/>
      <c r="C124" s="27"/>
      <c r="D124" s="27"/>
      <c r="E124" s="29" t="str">
        <f t="shared" si="79"/>
        <v/>
      </c>
      <c r="F124" s="27"/>
      <c r="G124" s="29"/>
      <c r="H124" s="27"/>
      <c r="I124" s="27"/>
      <c r="J124" s="26"/>
      <c r="K124" s="27"/>
      <c r="L124" s="29" t="str">
        <f t="shared" si="73"/>
        <v/>
      </c>
      <c r="M124" s="29" t="str">
        <f t="shared" si="74"/>
        <v/>
      </c>
      <c r="N124" s="29" t="str">
        <f t="shared" si="75"/>
        <v/>
      </c>
      <c r="O124" s="29" t="str">
        <f t="shared" si="76"/>
        <v/>
      </c>
      <c r="P124" s="33" t="str">
        <f t="shared" si="77"/>
        <v/>
      </c>
      <c r="Q124" s="27"/>
    </row>
    <row r="125" spans="1:33" x14ac:dyDescent="0.45">
      <c r="A125" s="27"/>
      <c r="B125" s="27"/>
      <c r="C125" s="27"/>
      <c r="D125" s="27"/>
      <c r="E125" s="29" t="str">
        <f t="shared" si="79"/>
        <v/>
      </c>
      <c r="F125" s="27"/>
      <c r="G125" s="29"/>
      <c r="H125" s="27"/>
      <c r="I125" s="27"/>
      <c r="J125" s="26"/>
      <c r="K125" s="27"/>
      <c r="L125" s="29" t="str">
        <f t="shared" si="73"/>
        <v/>
      </c>
      <c r="M125" s="29" t="str">
        <f t="shared" si="74"/>
        <v/>
      </c>
      <c r="N125" s="29" t="str">
        <f t="shared" si="75"/>
        <v/>
      </c>
      <c r="O125" s="29" t="str">
        <f t="shared" si="76"/>
        <v/>
      </c>
      <c r="P125" s="33" t="str">
        <f t="shared" si="77"/>
        <v/>
      </c>
      <c r="Q125" s="27"/>
    </row>
    <row r="126" spans="1:33" x14ac:dyDescent="0.45">
      <c r="A126" s="27"/>
      <c r="B126" s="27"/>
      <c r="C126" s="27"/>
      <c r="D126" s="27"/>
      <c r="E126" s="29" t="str">
        <f t="shared" si="79"/>
        <v/>
      </c>
      <c r="F126" s="27"/>
      <c r="G126" s="29"/>
      <c r="H126" s="27"/>
      <c r="I126" s="27"/>
      <c r="J126" s="26"/>
      <c r="K126" s="27"/>
      <c r="L126" s="29" t="str">
        <f t="shared" si="73"/>
        <v/>
      </c>
      <c r="M126" s="29" t="str">
        <f t="shared" si="74"/>
        <v/>
      </c>
      <c r="N126" s="29" t="str">
        <f t="shared" si="75"/>
        <v/>
      </c>
      <c r="O126" s="29" t="str">
        <f t="shared" si="76"/>
        <v/>
      </c>
      <c r="P126" s="33" t="str">
        <f t="shared" si="77"/>
        <v/>
      </c>
      <c r="Q126" s="27"/>
    </row>
    <row r="127" spans="1:33" x14ac:dyDescent="0.45">
      <c r="A127" s="27"/>
      <c r="B127" s="27"/>
      <c r="C127" s="27"/>
      <c r="D127" s="27"/>
      <c r="E127" s="29" t="str">
        <f t="shared" si="79"/>
        <v/>
      </c>
      <c r="F127" s="27"/>
      <c r="G127" s="29"/>
      <c r="H127" s="27"/>
      <c r="I127" s="27"/>
      <c r="J127" s="26"/>
      <c r="K127" s="27"/>
      <c r="L127" s="29" t="str">
        <f t="shared" si="73"/>
        <v/>
      </c>
      <c r="M127" s="29" t="str">
        <f t="shared" si="74"/>
        <v/>
      </c>
      <c r="N127" s="29" t="str">
        <f t="shared" si="75"/>
        <v/>
      </c>
      <c r="O127" s="29" t="str">
        <f t="shared" si="76"/>
        <v/>
      </c>
      <c r="P127" s="33" t="str">
        <f t="shared" si="77"/>
        <v/>
      </c>
      <c r="Q127" s="27"/>
    </row>
    <row r="128" spans="1:33" x14ac:dyDescent="0.45">
      <c r="A128" s="27"/>
      <c r="B128" s="27"/>
      <c r="C128" s="27"/>
      <c r="D128" s="27"/>
      <c r="E128" s="29" t="str">
        <f t="shared" si="79"/>
        <v/>
      </c>
      <c r="F128" s="27"/>
      <c r="G128" s="29"/>
      <c r="H128" s="27"/>
      <c r="I128" s="27"/>
      <c r="J128" s="26"/>
      <c r="K128" s="27"/>
      <c r="L128" s="29" t="str">
        <f t="shared" si="73"/>
        <v/>
      </c>
      <c r="M128" s="29" t="str">
        <f t="shared" si="74"/>
        <v/>
      </c>
      <c r="N128" s="29" t="str">
        <f t="shared" si="75"/>
        <v/>
      </c>
      <c r="O128" s="29" t="str">
        <f t="shared" si="76"/>
        <v/>
      </c>
      <c r="P128" s="33" t="str">
        <f t="shared" si="77"/>
        <v/>
      </c>
      <c r="Q128" s="27"/>
    </row>
    <row r="129" spans="1:17" x14ac:dyDescent="0.45">
      <c r="A129" s="27"/>
      <c r="B129" s="27"/>
      <c r="C129" s="27"/>
      <c r="D129" s="27"/>
      <c r="E129" s="29" t="str">
        <f t="shared" si="79"/>
        <v/>
      </c>
      <c r="F129" s="27"/>
      <c r="G129" s="29"/>
      <c r="H129" s="27"/>
      <c r="I129" s="27"/>
      <c r="J129" s="26"/>
      <c r="K129" s="27"/>
      <c r="L129" s="29" t="str">
        <f t="shared" si="73"/>
        <v/>
      </c>
      <c r="M129" s="29" t="str">
        <f t="shared" si="74"/>
        <v/>
      </c>
      <c r="N129" s="29" t="str">
        <f t="shared" si="75"/>
        <v/>
      </c>
      <c r="O129" s="29" t="str">
        <f t="shared" si="76"/>
        <v/>
      </c>
      <c r="P129" s="33" t="str">
        <f t="shared" si="77"/>
        <v/>
      </c>
      <c r="Q129" s="27"/>
    </row>
    <row r="130" spans="1:17" x14ac:dyDescent="0.45">
      <c r="A130" s="27"/>
      <c r="B130" s="27"/>
      <c r="C130" s="27"/>
      <c r="D130" s="27"/>
      <c r="E130" s="29" t="str">
        <f t="shared" si="79"/>
        <v/>
      </c>
      <c r="F130" s="27"/>
      <c r="G130" s="29"/>
      <c r="H130" s="27"/>
      <c r="I130" s="27"/>
      <c r="J130" s="26"/>
      <c r="K130" s="27"/>
      <c r="L130" s="29" t="str">
        <f t="shared" si="73"/>
        <v/>
      </c>
      <c r="M130" s="29" t="str">
        <f t="shared" si="74"/>
        <v/>
      </c>
      <c r="N130" s="29" t="str">
        <f t="shared" si="75"/>
        <v/>
      </c>
      <c r="O130" s="29" t="str">
        <f t="shared" si="76"/>
        <v/>
      </c>
      <c r="P130" s="33" t="str">
        <f t="shared" si="77"/>
        <v/>
      </c>
      <c r="Q130" s="27"/>
    </row>
    <row r="131" spans="1:17" x14ac:dyDescent="0.45">
      <c r="A131" s="27"/>
      <c r="B131" s="27"/>
      <c r="C131" s="27"/>
      <c r="D131" s="27"/>
      <c r="E131" s="29" t="str">
        <f t="shared" si="79"/>
        <v/>
      </c>
      <c r="F131" s="27"/>
      <c r="G131" s="29"/>
      <c r="H131" s="27"/>
      <c r="I131" s="27"/>
      <c r="J131" s="26"/>
      <c r="K131" s="27"/>
      <c r="L131" s="29" t="str">
        <f t="shared" ref="L131:L194" si="98">IF(G131="Y", (P131*E131),(""))</f>
        <v/>
      </c>
      <c r="M131" s="29" t="str">
        <f t="shared" ref="M131:M194" si="99">IF(G131="Y", (L131*2),(""))</f>
        <v/>
      </c>
      <c r="N131" s="29" t="str">
        <f t="shared" ref="N131:N194" si="100">IF(G131="Y", (L131*3),(""))</f>
        <v/>
      </c>
      <c r="O131" s="29" t="str">
        <f t="shared" ref="O131:O194" si="101">IF(G131="Y", (L131*4),(""))</f>
        <v/>
      </c>
      <c r="P131" s="33" t="str">
        <f t="shared" ref="P131:P194" si="102">IF(Q131&gt;0,((AcctSize/Q131)/H131),(""))</f>
        <v/>
      </c>
      <c r="Q131" s="27"/>
    </row>
    <row r="132" spans="1:17" x14ac:dyDescent="0.45">
      <c r="A132" s="27"/>
      <c r="B132" s="27"/>
      <c r="C132" s="27"/>
      <c r="D132" s="27"/>
      <c r="E132" s="29" t="str">
        <f t="shared" si="79"/>
        <v/>
      </c>
      <c r="F132" s="27"/>
      <c r="G132" s="29"/>
      <c r="H132" s="27"/>
      <c r="I132" s="27"/>
      <c r="J132" s="26"/>
      <c r="K132" s="27"/>
      <c r="L132" s="29" t="str">
        <f t="shared" si="98"/>
        <v/>
      </c>
      <c r="M132" s="29" t="str">
        <f t="shared" si="99"/>
        <v/>
      </c>
      <c r="N132" s="29" t="str">
        <f t="shared" si="100"/>
        <v/>
      </c>
      <c r="O132" s="29" t="str">
        <f t="shared" si="101"/>
        <v/>
      </c>
      <c r="P132" s="33" t="str">
        <f t="shared" si="102"/>
        <v/>
      </c>
      <c r="Q132" s="27"/>
    </row>
    <row r="133" spans="1:17" x14ac:dyDescent="0.45">
      <c r="A133" s="27"/>
      <c r="B133" s="27"/>
      <c r="C133" s="27"/>
      <c r="D133" s="27"/>
      <c r="E133" s="29" t="str">
        <f t="shared" ref="E133:E196" si="103">IF(G133="Y",AG133,"")</f>
        <v/>
      </c>
      <c r="F133" s="27"/>
      <c r="G133" s="29"/>
      <c r="H133" s="27"/>
      <c r="I133" s="27"/>
      <c r="J133" s="26"/>
      <c r="K133" s="27"/>
      <c r="L133" s="29" t="str">
        <f t="shared" si="98"/>
        <v/>
      </c>
      <c r="M133" s="29" t="str">
        <f t="shared" si="99"/>
        <v/>
      </c>
      <c r="N133" s="29" t="str">
        <f t="shared" si="100"/>
        <v/>
      </c>
      <c r="O133" s="29" t="str">
        <f t="shared" si="101"/>
        <v/>
      </c>
      <c r="P133" s="33" t="str">
        <f t="shared" si="102"/>
        <v/>
      </c>
      <c r="Q133" s="27"/>
    </row>
    <row r="134" spans="1:17" x14ac:dyDescent="0.45">
      <c r="A134" s="27"/>
      <c r="B134" s="27"/>
      <c r="C134" s="27"/>
      <c r="D134" s="27"/>
      <c r="E134" s="29" t="str">
        <f t="shared" si="103"/>
        <v/>
      </c>
      <c r="F134" s="27"/>
      <c r="G134" s="29"/>
      <c r="H134" s="27"/>
      <c r="I134" s="27"/>
      <c r="J134" s="26"/>
      <c r="K134" s="27"/>
      <c r="L134" s="29" t="str">
        <f t="shared" si="98"/>
        <v/>
      </c>
      <c r="M134" s="29" t="str">
        <f t="shared" si="99"/>
        <v/>
      </c>
      <c r="N134" s="29" t="str">
        <f t="shared" si="100"/>
        <v/>
      </c>
      <c r="O134" s="29" t="str">
        <f t="shared" si="101"/>
        <v/>
      </c>
      <c r="P134" s="33" t="str">
        <f t="shared" si="102"/>
        <v/>
      </c>
      <c r="Q134" s="27"/>
    </row>
    <row r="135" spans="1:17" x14ac:dyDescent="0.45">
      <c r="A135" s="27"/>
      <c r="B135" s="27"/>
      <c r="C135" s="27"/>
      <c r="D135" s="27"/>
      <c r="E135" s="29" t="str">
        <f t="shared" si="103"/>
        <v/>
      </c>
      <c r="F135" s="27"/>
      <c r="G135" s="29"/>
      <c r="H135" s="27"/>
      <c r="I135" s="27"/>
      <c r="J135" s="26"/>
      <c r="K135" s="27"/>
      <c r="L135" s="29" t="str">
        <f t="shared" si="98"/>
        <v/>
      </c>
      <c r="M135" s="29" t="str">
        <f t="shared" si="99"/>
        <v/>
      </c>
      <c r="N135" s="29" t="str">
        <f t="shared" si="100"/>
        <v/>
      </c>
      <c r="O135" s="29" t="str">
        <f t="shared" si="101"/>
        <v/>
      </c>
      <c r="P135" s="33" t="str">
        <f t="shared" si="102"/>
        <v/>
      </c>
      <c r="Q135" s="27"/>
    </row>
    <row r="136" spans="1:17" x14ac:dyDescent="0.45">
      <c r="A136" s="27"/>
      <c r="B136" s="27"/>
      <c r="C136" s="27"/>
      <c r="D136" s="27"/>
      <c r="E136" s="29" t="str">
        <f t="shared" si="103"/>
        <v/>
      </c>
      <c r="F136" s="27"/>
      <c r="G136" s="29"/>
      <c r="H136" s="27"/>
      <c r="I136" s="27"/>
      <c r="J136" s="26"/>
      <c r="K136" s="27"/>
      <c r="L136" s="29" t="str">
        <f t="shared" si="98"/>
        <v/>
      </c>
      <c r="M136" s="29" t="str">
        <f t="shared" si="99"/>
        <v/>
      </c>
      <c r="N136" s="29" t="str">
        <f t="shared" si="100"/>
        <v/>
      </c>
      <c r="O136" s="29" t="str">
        <f t="shared" si="101"/>
        <v/>
      </c>
      <c r="P136" s="33" t="str">
        <f t="shared" si="102"/>
        <v/>
      </c>
      <c r="Q136" s="27"/>
    </row>
    <row r="137" spans="1:17" x14ac:dyDescent="0.45">
      <c r="A137" s="27"/>
      <c r="B137" s="27"/>
      <c r="C137" s="27"/>
      <c r="D137" s="27"/>
      <c r="E137" s="29" t="str">
        <f t="shared" si="103"/>
        <v/>
      </c>
      <c r="F137" s="27"/>
      <c r="G137" s="29"/>
      <c r="H137" s="27"/>
      <c r="I137" s="27"/>
      <c r="J137" s="26"/>
      <c r="K137" s="27"/>
      <c r="L137" s="29" t="str">
        <f t="shared" si="98"/>
        <v/>
      </c>
      <c r="M137" s="29" t="str">
        <f t="shared" si="99"/>
        <v/>
      </c>
      <c r="N137" s="29" t="str">
        <f t="shared" si="100"/>
        <v/>
      </c>
      <c r="O137" s="29" t="str">
        <f t="shared" si="101"/>
        <v/>
      </c>
      <c r="P137" s="33" t="str">
        <f t="shared" si="102"/>
        <v/>
      </c>
      <c r="Q137" s="27"/>
    </row>
    <row r="138" spans="1:17" x14ac:dyDescent="0.45">
      <c r="A138" s="27"/>
      <c r="B138" s="27"/>
      <c r="C138" s="27"/>
      <c r="D138" s="27"/>
      <c r="E138" s="29" t="str">
        <f t="shared" si="103"/>
        <v/>
      </c>
      <c r="F138" s="27"/>
      <c r="G138" s="29"/>
      <c r="H138" s="27"/>
      <c r="I138" s="27"/>
      <c r="J138" s="26"/>
      <c r="K138" s="27"/>
      <c r="L138" s="29" t="str">
        <f t="shared" si="98"/>
        <v/>
      </c>
      <c r="M138" s="29" t="str">
        <f t="shared" si="99"/>
        <v/>
      </c>
      <c r="N138" s="29" t="str">
        <f t="shared" si="100"/>
        <v/>
      </c>
      <c r="O138" s="29" t="str">
        <f t="shared" si="101"/>
        <v/>
      </c>
      <c r="P138" s="33" t="str">
        <f t="shared" si="102"/>
        <v/>
      </c>
      <c r="Q138" s="27"/>
    </row>
    <row r="139" spans="1:17" x14ac:dyDescent="0.45">
      <c r="A139" s="27"/>
      <c r="B139" s="27"/>
      <c r="C139" s="27"/>
      <c r="D139" s="27"/>
      <c r="E139" s="29" t="str">
        <f t="shared" si="103"/>
        <v/>
      </c>
      <c r="F139" s="27"/>
      <c r="G139" s="29"/>
      <c r="H139" s="27"/>
      <c r="I139" s="27"/>
      <c r="J139" s="26"/>
      <c r="K139" s="27"/>
      <c r="L139" s="29" t="str">
        <f t="shared" si="98"/>
        <v/>
      </c>
      <c r="M139" s="29" t="str">
        <f t="shared" si="99"/>
        <v/>
      </c>
      <c r="N139" s="29" t="str">
        <f t="shared" si="100"/>
        <v/>
      </c>
      <c r="O139" s="29" t="str">
        <f t="shared" si="101"/>
        <v/>
      </c>
      <c r="P139" s="33" t="str">
        <f t="shared" si="102"/>
        <v/>
      </c>
      <c r="Q139" s="27"/>
    </row>
    <row r="140" spans="1:17" x14ac:dyDescent="0.45">
      <c r="A140" s="27"/>
      <c r="B140" s="27"/>
      <c r="C140" s="27"/>
      <c r="D140" s="27"/>
      <c r="E140" s="29" t="str">
        <f t="shared" si="103"/>
        <v/>
      </c>
      <c r="F140" s="27"/>
      <c r="G140" s="29"/>
      <c r="H140" s="27"/>
      <c r="I140" s="27"/>
      <c r="J140" s="26"/>
      <c r="K140" s="27"/>
      <c r="L140" s="29" t="str">
        <f t="shared" si="98"/>
        <v/>
      </c>
      <c r="M140" s="29" t="str">
        <f t="shared" si="99"/>
        <v/>
      </c>
      <c r="N140" s="29" t="str">
        <f t="shared" si="100"/>
        <v/>
      </c>
      <c r="O140" s="29" t="str">
        <f t="shared" si="101"/>
        <v/>
      </c>
      <c r="P140" s="33" t="str">
        <f t="shared" si="102"/>
        <v/>
      </c>
      <c r="Q140" s="27"/>
    </row>
    <row r="141" spans="1:17" x14ac:dyDescent="0.45">
      <c r="A141" s="27"/>
      <c r="B141" s="27"/>
      <c r="C141" s="27"/>
      <c r="D141" s="27"/>
      <c r="E141" s="29" t="str">
        <f t="shared" si="103"/>
        <v/>
      </c>
      <c r="F141" s="27"/>
      <c r="G141" s="29"/>
      <c r="H141" s="27"/>
      <c r="I141" s="27"/>
      <c r="J141" s="26"/>
      <c r="K141" s="27"/>
      <c r="L141" s="29" t="str">
        <f t="shared" si="98"/>
        <v/>
      </c>
      <c r="M141" s="29" t="str">
        <f t="shared" si="99"/>
        <v/>
      </c>
      <c r="N141" s="29" t="str">
        <f t="shared" si="100"/>
        <v/>
      </c>
      <c r="O141" s="29" t="str">
        <f t="shared" si="101"/>
        <v/>
      </c>
      <c r="P141" s="33" t="str">
        <f t="shared" si="102"/>
        <v/>
      </c>
      <c r="Q141" s="27"/>
    </row>
    <row r="142" spans="1:17" x14ac:dyDescent="0.45">
      <c r="A142" s="27"/>
      <c r="B142" s="27"/>
      <c r="C142" s="27"/>
      <c r="D142" s="27"/>
      <c r="E142" s="29" t="str">
        <f t="shared" si="103"/>
        <v/>
      </c>
      <c r="F142" s="27"/>
      <c r="G142" s="29"/>
      <c r="H142" s="27"/>
      <c r="I142" s="27"/>
      <c r="J142" s="26"/>
      <c r="K142" s="27"/>
      <c r="L142" s="29" t="str">
        <f t="shared" si="98"/>
        <v/>
      </c>
      <c r="M142" s="29" t="str">
        <f t="shared" si="99"/>
        <v/>
      </c>
      <c r="N142" s="29" t="str">
        <f t="shared" si="100"/>
        <v/>
      </c>
      <c r="O142" s="29" t="str">
        <f t="shared" si="101"/>
        <v/>
      </c>
      <c r="P142" s="33" t="str">
        <f t="shared" si="102"/>
        <v/>
      </c>
      <c r="Q142" s="27"/>
    </row>
    <row r="143" spans="1:17" x14ac:dyDescent="0.45">
      <c r="A143" s="27"/>
      <c r="B143" s="27"/>
      <c r="C143" s="27"/>
      <c r="D143" s="27"/>
      <c r="E143" s="29" t="str">
        <f t="shared" si="103"/>
        <v/>
      </c>
      <c r="F143" s="27"/>
      <c r="G143" s="29"/>
      <c r="H143" s="27"/>
      <c r="I143" s="27"/>
      <c r="J143" s="26"/>
      <c r="K143" s="27"/>
      <c r="L143" s="29" t="str">
        <f t="shared" si="98"/>
        <v/>
      </c>
      <c r="M143" s="29" t="str">
        <f t="shared" si="99"/>
        <v/>
      </c>
      <c r="N143" s="29" t="str">
        <f t="shared" si="100"/>
        <v/>
      </c>
      <c r="O143" s="29" t="str">
        <f t="shared" si="101"/>
        <v/>
      </c>
      <c r="P143" s="33" t="str">
        <f t="shared" si="102"/>
        <v/>
      </c>
      <c r="Q143" s="27"/>
    </row>
    <row r="144" spans="1:17" x14ac:dyDescent="0.45">
      <c r="A144" s="27"/>
      <c r="B144" s="27"/>
      <c r="C144" s="27"/>
      <c r="D144" s="27"/>
      <c r="E144" s="29" t="str">
        <f t="shared" si="103"/>
        <v/>
      </c>
      <c r="F144" s="27"/>
      <c r="G144" s="29"/>
      <c r="H144" s="27"/>
      <c r="I144" s="27"/>
      <c r="J144" s="26"/>
      <c r="K144" s="27"/>
      <c r="L144" s="29" t="str">
        <f t="shared" si="98"/>
        <v/>
      </c>
      <c r="M144" s="29" t="str">
        <f t="shared" si="99"/>
        <v/>
      </c>
      <c r="N144" s="29" t="str">
        <f t="shared" si="100"/>
        <v/>
      </c>
      <c r="O144" s="29" t="str">
        <f t="shared" si="101"/>
        <v/>
      </c>
      <c r="P144" s="33" t="str">
        <f t="shared" si="102"/>
        <v/>
      </c>
      <c r="Q144" s="27"/>
    </row>
    <row r="145" spans="1:17" x14ac:dyDescent="0.45">
      <c r="A145" s="27"/>
      <c r="B145" s="27"/>
      <c r="C145" s="27"/>
      <c r="D145" s="27"/>
      <c r="E145" s="29" t="str">
        <f t="shared" si="103"/>
        <v/>
      </c>
      <c r="F145" s="27"/>
      <c r="G145" s="29"/>
      <c r="H145" s="27"/>
      <c r="I145" s="27"/>
      <c r="J145" s="26"/>
      <c r="K145" s="27"/>
      <c r="L145" s="29" t="str">
        <f t="shared" si="98"/>
        <v/>
      </c>
      <c r="M145" s="29" t="str">
        <f t="shared" si="99"/>
        <v/>
      </c>
      <c r="N145" s="29" t="str">
        <f t="shared" si="100"/>
        <v/>
      </c>
      <c r="O145" s="29" t="str">
        <f t="shared" si="101"/>
        <v/>
      </c>
      <c r="P145" s="33" t="str">
        <f t="shared" si="102"/>
        <v/>
      </c>
      <c r="Q145" s="27"/>
    </row>
    <row r="146" spans="1:17" x14ac:dyDescent="0.45">
      <c r="A146" s="27"/>
      <c r="B146" s="27"/>
      <c r="C146" s="27"/>
      <c r="D146" s="27"/>
      <c r="E146" s="29" t="str">
        <f t="shared" si="103"/>
        <v/>
      </c>
      <c r="F146" s="27"/>
      <c r="G146" s="29"/>
      <c r="H146" s="27"/>
      <c r="I146" s="27"/>
      <c r="J146" s="26"/>
      <c r="K146" s="27"/>
      <c r="L146" s="29" t="str">
        <f t="shared" si="98"/>
        <v/>
      </c>
      <c r="M146" s="29" t="str">
        <f t="shared" si="99"/>
        <v/>
      </c>
      <c r="N146" s="29" t="str">
        <f t="shared" si="100"/>
        <v/>
      </c>
      <c r="O146" s="29" t="str">
        <f t="shared" si="101"/>
        <v/>
      </c>
      <c r="P146" s="33" t="str">
        <f t="shared" si="102"/>
        <v/>
      </c>
      <c r="Q146" s="27"/>
    </row>
    <row r="147" spans="1:17" x14ac:dyDescent="0.45">
      <c r="A147" s="27"/>
      <c r="B147" s="27"/>
      <c r="C147" s="27"/>
      <c r="D147" s="27"/>
      <c r="E147" s="29" t="str">
        <f t="shared" si="103"/>
        <v/>
      </c>
      <c r="F147" s="27"/>
      <c r="G147" s="29"/>
      <c r="H147" s="27"/>
      <c r="I147" s="27"/>
      <c r="J147" s="26"/>
      <c r="K147" s="27"/>
      <c r="L147" s="29" t="str">
        <f t="shared" si="98"/>
        <v/>
      </c>
      <c r="M147" s="29" t="str">
        <f t="shared" si="99"/>
        <v/>
      </c>
      <c r="N147" s="29" t="str">
        <f t="shared" si="100"/>
        <v/>
      </c>
      <c r="O147" s="29" t="str">
        <f t="shared" si="101"/>
        <v/>
      </c>
      <c r="P147" s="33" t="str">
        <f t="shared" si="102"/>
        <v/>
      </c>
      <c r="Q147" s="27"/>
    </row>
    <row r="148" spans="1:17" x14ac:dyDescent="0.45">
      <c r="A148" s="27"/>
      <c r="B148" s="27"/>
      <c r="C148" s="27"/>
      <c r="D148" s="27"/>
      <c r="E148" s="29" t="str">
        <f t="shared" si="103"/>
        <v/>
      </c>
      <c r="F148" s="27"/>
      <c r="G148" s="29"/>
      <c r="H148" s="27"/>
      <c r="I148" s="27"/>
      <c r="J148" s="26"/>
      <c r="K148" s="27"/>
      <c r="L148" s="29" t="str">
        <f t="shared" si="98"/>
        <v/>
      </c>
      <c r="M148" s="29" t="str">
        <f t="shared" si="99"/>
        <v/>
      </c>
      <c r="N148" s="29" t="str">
        <f t="shared" si="100"/>
        <v/>
      </c>
      <c r="O148" s="29" t="str">
        <f t="shared" si="101"/>
        <v/>
      </c>
      <c r="P148" s="33" t="str">
        <f t="shared" si="102"/>
        <v/>
      </c>
      <c r="Q148" s="27"/>
    </row>
    <row r="149" spans="1:17" x14ac:dyDescent="0.45">
      <c r="A149" s="27"/>
      <c r="B149" s="27"/>
      <c r="C149" s="27"/>
      <c r="D149" s="27"/>
      <c r="E149" s="29" t="str">
        <f t="shared" si="103"/>
        <v/>
      </c>
      <c r="F149" s="27"/>
      <c r="G149" s="29"/>
      <c r="H149" s="27"/>
      <c r="I149" s="27"/>
      <c r="J149" s="26"/>
      <c r="K149" s="27"/>
      <c r="L149" s="29" t="str">
        <f t="shared" si="98"/>
        <v/>
      </c>
      <c r="M149" s="29" t="str">
        <f t="shared" si="99"/>
        <v/>
      </c>
      <c r="N149" s="29" t="str">
        <f t="shared" si="100"/>
        <v/>
      </c>
      <c r="O149" s="29" t="str">
        <f t="shared" si="101"/>
        <v/>
      </c>
      <c r="P149" s="33" t="str">
        <f t="shared" si="102"/>
        <v/>
      </c>
      <c r="Q149" s="27"/>
    </row>
    <row r="150" spans="1:17" x14ac:dyDescent="0.45">
      <c r="A150" s="27"/>
      <c r="B150" s="27"/>
      <c r="C150" s="27"/>
      <c r="D150" s="27"/>
      <c r="E150" s="29" t="str">
        <f t="shared" si="103"/>
        <v/>
      </c>
      <c r="F150" s="27"/>
      <c r="G150" s="29"/>
      <c r="H150" s="27"/>
      <c r="I150" s="27"/>
      <c r="J150" s="26"/>
      <c r="K150" s="27"/>
      <c r="L150" s="29" t="str">
        <f t="shared" si="98"/>
        <v/>
      </c>
      <c r="M150" s="29" t="str">
        <f t="shared" si="99"/>
        <v/>
      </c>
      <c r="N150" s="29" t="str">
        <f t="shared" si="100"/>
        <v/>
      </c>
      <c r="O150" s="29" t="str">
        <f t="shared" si="101"/>
        <v/>
      </c>
      <c r="P150" s="33" t="str">
        <f t="shared" si="102"/>
        <v/>
      </c>
      <c r="Q150" s="27"/>
    </row>
    <row r="151" spans="1:17" x14ac:dyDescent="0.45">
      <c r="A151" s="27"/>
      <c r="B151" s="27"/>
      <c r="C151" s="27"/>
      <c r="D151" s="27"/>
      <c r="E151" s="29" t="str">
        <f t="shared" si="103"/>
        <v/>
      </c>
      <c r="F151" s="27"/>
      <c r="G151" s="29"/>
      <c r="H151" s="27"/>
      <c r="I151" s="27"/>
      <c r="J151" s="26"/>
      <c r="K151" s="27"/>
      <c r="L151" s="29" t="str">
        <f t="shared" si="98"/>
        <v/>
      </c>
      <c r="M151" s="29" t="str">
        <f t="shared" si="99"/>
        <v/>
      </c>
      <c r="N151" s="29" t="str">
        <f t="shared" si="100"/>
        <v/>
      </c>
      <c r="O151" s="29" t="str">
        <f t="shared" si="101"/>
        <v/>
      </c>
      <c r="P151" s="33" t="str">
        <f t="shared" si="102"/>
        <v/>
      </c>
      <c r="Q151" s="27"/>
    </row>
    <row r="152" spans="1:17" x14ac:dyDescent="0.45">
      <c r="A152" s="27"/>
      <c r="B152" s="27"/>
      <c r="C152" s="27"/>
      <c r="D152" s="27"/>
      <c r="E152" s="29" t="str">
        <f t="shared" si="103"/>
        <v/>
      </c>
      <c r="F152" s="27"/>
      <c r="G152" s="29"/>
      <c r="H152" s="27"/>
      <c r="I152" s="27"/>
      <c r="J152" s="26"/>
      <c r="K152" s="27"/>
      <c r="L152" s="29" t="str">
        <f t="shared" si="98"/>
        <v/>
      </c>
      <c r="M152" s="29" t="str">
        <f t="shared" si="99"/>
        <v/>
      </c>
      <c r="N152" s="29" t="str">
        <f t="shared" si="100"/>
        <v/>
      </c>
      <c r="O152" s="29" t="str">
        <f t="shared" si="101"/>
        <v/>
      </c>
      <c r="P152" s="33" t="str">
        <f t="shared" si="102"/>
        <v/>
      </c>
      <c r="Q152" s="27"/>
    </row>
    <row r="153" spans="1:17" x14ac:dyDescent="0.45">
      <c r="A153" s="27"/>
      <c r="B153" s="27"/>
      <c r="C153" s="27"/>
      <c r="D153" s="27"/>
      <c r="E153" s="29" t="str">
        <f t="shared" si="103"/>
        <v/>
      </c>
      <c r="F153" s="27"/>
      <c r="G153" s="29"/>
      <c r="H153" s="27"/>
      <c r="I153" s="27"/>
      <c r="J153" s="26"/>
      <c r="K153" s="27"/>
      <c r="L153" s="29" t="str">
        <f t="shared" si="98"/>
        <v/>
      </c>
      <c r="M153" s="29" t="str">
        <f t="shared" si="99"/>
        <v/>
      </c>
      <c r="N153" s="29" t="str">
        <f t="shared" si="100"/>
        <v/>
      </c>
      <c r="O153" s="29" t="str">
        <f t="shared" si="101"/>
        <v/>
      </c>
      <c r="P153" s="33" t="str">
        <f t="shared" si="102"/>
        <v/>
      </c>
      <c r="Q153" s="27"/>
    </row>
    <row r="154" spans="1:17" x14ac:dyDescent="0.45">
      <c r="A154" s="27"/>
      <c r="B154" s="27"/>
      <c r="C154" s="27"/>
      <c r="D154" s="27"/>
      <c r="E154" s="29" t="str">
        <f t="shared" si="103"/>
        <v/>
      </c>
      <c r="F154" s="27"/>
      <c r="G154" s="29"/>
      <c r="H154" s="27"/>
      <c r="I154" s="27"/>
      <c r="J154" s="26"/>
      <c r="K154" s="27"/>
      <c r="L154" s="29" t="str">
        <f t="shared" si="98"/>
        <v/>
      </c>
      <c r="M154" s="29" t="str">
        <f t="shared" si="99"/>
        <v/>
      </c>
      <c r="N154" s="29" t="str">
        <f t="shared" si="100"/>
        <v/>
      </c>
      <c r="O154" s="29" t="str">
        <f t="shared" si="101"/>
        <v/>
      </c>
      <c r="P154" s="33" t="str">
        <f t="shared" si="102"/>
        <v/>
      </c>
      <c r="Q154" s="27"/>
    </row>
    <row r="155" spans="1:17" x14ac:dyDescent="0.45">
      <c r="A155" s="27"/>
      <c r="B155" s="27"/>
      <c r="C155" s="27"/>
      <c r="D155" s="27"/>
      <c r="E155" s="29" t="str">
        <f t="shared" si="103"/>
        <v/>
      </c>
      <c r="F155" s="27"/>
      <c r="G155" s="29"/>
      <c r="H155" s="27"/>
      <c r="I155" s="27"/>
      <c r="J155" s="26"/>
      <c r="K155" s="27"/>
      <c r="L155" s="29" t="str">
        <f t="shared" si="98"/>
        <v/>
      </c>
      <c r="M155" s="29" t="str">
        <f t="shared" si="99"/>
        <v/>
      </c>
      <c r="N155" s="29" t="str">
        <f t="shared" si="100"/>
        <v/>
      </c>
      <c r="O155" s="29" t="str">
        <f t="shared" si="101"/>
        <v/>
      </c>
      <c r="P155" s="33" t="str">
        <f t="shared" si="102"/>
        <v/>
      </c>
      <c r="Q155" s="27"/>
    </row>
    <row r="156" spans="1:17" x14ac:dyDescent="0.45">
      <c r="A156" s="27"/>
      <c r="B156" s="27"/>
      <c r="C156" s="27"/>
      <c r="D156" s="27"/>
      <c r="E156" s="29" t="str">
        <f t="shared" si="103"/>
        <v/>
      </c>
      <c r="F156" s="27"/>
      <c r="G156" s="29"/>
      <c r="H156" s="27"/>
      <c r="I156" s="27"/>
      <c r="J156" s="26"/>
      <c r="K156" s="27"/>
      <c r="L156" s="29" t="str">
        <f t="shared" si="98"/>
        <v/>
      </c>
      <c r="M156" s="29" t="str">
        <f t="shared" si="99"/>
        <v/>
      </c>
      <c r="N156" s="29" t="str">
        <f t="shared" si="100"/>
        <v/>
      </c>
      <c r="O156" s="29" t="str">
        <f t="shared" si="101"/>
        <v/>
      </c>
      <c r="P156" s="33" t="str">
        <f t="shared" si="102"/>
        <v/>
      </c>
      <c r="Q156" s="27"/>
    </row>
    <row r="157" spans="1:17" x14ac:dyDescent="0.45">
      <c r="A157" s="27"/>
      <c r="B157" s="27"/>
      <c r="C157" s="27"/>
      <c r="D157" s="27"/>
      <c r="E157" s="29" t="str">
        <f t="shared" si="103"/>
        <v/>
      </c>
      <c r="F157" s="27"/>
      <c r="G157" s="29"/>
      <c r="H157" s="27"/>
      <c r="I157" s="27"/>
      <c r="J157" s="26"/>
      <c r="K157" s="27"/>
      <c r="L157" s="29" t="str">
        <f t="shared" si="98"/>
        <v/>
      </c>
      <c r="M157" s="29" t="str">
        <f t="shared" si="99"/>
        <v/>
      </c>
      <c r="N157" s="29" t="str">
        <f t="shared" si="100"/>
        <v/>
      </c>
      <c r="O157" s="29" t="str">
        <f t="shared" si="101"/>
        <v/>
      </c>
      <c r="P157" s="33" t="str">
        <f t="shared" si="102"/>
        <v/>
      </c>
      <c r="Q157" s="27"/>
    </row>
    <row r="158" spans="1:17" x14ac:dyDescent="0.45">
      <c r="A158" s="27"/>
      <c r="B158" s="27"/>
      <c r="C158" s="27"/>
      <c r="D158" s="27"/>
      <c r="E158" s="29" t="str">
        <f t="shared" si="103"/>
        <v/>
      </c>
      <c r="F158" s="27"/>
      <c r="G158" s="29"/>
      <c r="H158" s="27"/>
      <c r="I158" s="27"/>
      <c r="J158" s="26"/>
      <c r="K158" s="27"/>
      <c r="L158" s="29" t="str">
        <f t="shared" si="98"/>
        <v/>
      </c>
      <c r="M158" s="29" t="str">
        <f t="shared" si="99"/>
        <v/>
      </c>
      <c r="N158" s="29" t="str">
        <f t="shared" si="100"/>
        <v/>
      </c>
      <c r="O158" s="29" t="str">
        <f t="shared" si="101"/>
        <v/>
      </c>
      <c r="P158" s="33" t="str">
        <f t="shared" si="102"/>
        <v/>
      </c>
      <c r="Q158" s="27"/>
    </row>
    <row r="159" spans="1:17" x14ac:dyDescent="0.45">
      <c r="A159" s="27"/>
      <c r="B159" s="27"/>
      <c r="C159" s="27"/>
      <c r="D159" s="27"/>
      <c r="E159" s="29" t="str">
        <f t="shared" si="103"/>
        <v/>
      </c>
      <c r="F159" s="27"/>
      <c r="G159" s="29"/>
      <c r="H159" s="27"/>
      <c r="I159" s="27"/>
      <c r="J159" s="26"/>
      <c r="K159" s="27"/>
      <c r="L159" s="29" t="str">
        <f t="shared" si="98"/>
        <v/>
      </c>
      <c r="M159" s="29" t="str">
        <f t="shared" si="99"/>
        <v/>
      </c>
      <c r="N159" s="29" t="str">
        <f t="shared" si="100"/>
        <v/>
      </c>
      <c r="O159" s="29" t="str">
        <f t="shared" si="101"/>
        <v/>
      </c>
      <c r="P159" s="33" t="str">
        <f t="shared" si="102"/>
        <v/>
      </c>
      <c r="Q159" s="27"/>
    </row>
    <row r="160" spans="1:17" x14ac:dyDescent="0.45">
      <c r="A160" s="27"/>
      <c r="B160" s="27"/>
      <c r="C160" s="27"/>
      <c r="D160" s="27"/>
      <c r="E160" s="29" t="str">
        <f t="shared" si="103"/>
        <v/>
      </c>
      <c r="F160" s="27"/>
      <c r="G160" s="29"/>
      <c r="H160" s="27"/>
      <c r="I160" s="27"/>
      <c r="J160" s="26"/>
      <c r="K160" s="27"/>
      <c r="L160" s="29" t="str">
        <f t="shared" si="98"/>
        <v/>
      </c>
      <c r="M160" s="29" t="str">
        <f t="shared" si="99"/>
        <v/>
      </c>
      <c r="N160" s="29" t="str">
        <f t="shared" si="100"/>
        <v/>
      </c>
      <c r="O160" s="29" t="str">
        <f t="shared" si="101"/>
        <v/>
      </c>
      <c r="P160" s="33" t="str">
        <f t="shared" si="102"/>
        <v/>
      </c>
      <c r="Q160" s="27"/>
    </row>
    <row r="161" spans="1:17" x14ac:dyDescent="0.45">
      <c r="A161" s="27"/>
      <c r="B161" s="27"/>
      <c r="C161" s="27"/>
      <c r="D161" s="27"/>
      <c r="E161" s="29" t="str">
        <f t="shared" si="103"/>
        <v/>
      </c>
      <c r="F161" s="27"/>
      <c r="G161" s="29"/>
      <c r="H161" s="27"/>
      <c r="I161" s="27"/>
      <c r="J161" s="26"/>
      <c r="K161" s="27"/>
      <c r="L161" s="29" t="str">
        <f t="shared" si="98"/>
        <v/>
      </c>
      <c r="M161" s="29" t="str">
        <f t="shared" si="99"/>
        <v/>
      </c>
      <c r="N161" s="29" t="str">
        <f t="shared" si="100"/>
        <v/>
      </c>
      <c r="O161" s="29" t="str">
        <f t="shared" si="101"/>
        <v/>
      </c>
      <c r="P161" s="33" t="str">
        <f t="shared" si="102"/>
        <v/>
      </c>
      <c r="Q161" s="27"/>
    </row>
    <row r="162" spans="1:17" x14ac:dyDescent="0.45">
      <c r="A162" s="27"/>
      <c r="B162" s="27"/>
      <c r="C162" s="27"/>
      <c r="D162" s="27"/>
      <c r="E162" s="29" t="str">
        <f t="shared" si="103"/>
        <v/>
      </c>
      <c r="F162" s="27"/>
      <c r="G162" s="29"/>
      <c r="H162" s="27"/>
      <c r="I162" s="27"/>
      <c r="J162" s="26"/>
      <c r="K162" s="27"/>
      <c r="L162" s="29" t="str">
        <f t="shared" si="98"/>
        <v/>
      </c>
      <c r="M162" s="29" t="str">
        <f t="shared" si="99"/>
        <v/>
      </c>
      <c r="N162" s="29" t="str">
        <f t="shared" si="100"/>
        <v/>
      </c>
      <c r="O162" s="29" t="str">
        <f t="shared" si="101"/>
        <v/>
      </c>
      <c r="P162" s="33" t="str">
        <f t="shared" si="102"/>
        <v/>
      </c>
      <c r="Q162" s="27"/>
    </row>
    <row r="163" spans="1:17" x14ac:dyDescent="0.45">
      <c r="A163" s="27"/>
      <c r="B163" s="27"/>
      <c r="C163" s="27"/>
      <c r="D163" s="27"/>
      <c r="E163" s="29" t="str">
        <f t="shared" si="103"/>
        <v/>
      </c>
      <c r="F163" s="27"/>
      <c r="G163" s="29"/>
      <c r="H163" s="27"/>
      <c r="I163" s="27"/>
      <c r="J163" s="26"/>
      <c r="K163" s="27"/>
      <c r="L163" s="29" t="str">
        <f t="shared" si="98"/>
        <v/>
      </c>
      <c r="M163" s="29" t="str">
        <f t="shared" si="99"/>
        <v/>
      </c>
      <c r="N163" s="29" t="str">
        <f t="shared" si="100"/>
        <v/>
      </c>
      <c r="O163" s="29" t="str">
        <f t="shared" si="101"/>
        <v/>
      </c>
      <c r="P163" s="33" t="str">
        <f t="shared" si="102"/>
        <v/>
      </c>
      <c r="Q163" s="27"/>
    </row>
    <row r="164" spans="1:17" x14ac:dyDescent="0.45">
      <c r="A164" s="27"/>
      <c r="B164" s="27"/>
      <c r="C164" s="27"/>
      <c r="D164" s="27"/>
      <c r="E164" s="29" t="str">
        <f t="shared" si="103"/>
        <v/>
      </c>
      <c r="F164" s="27"/>
      <c r="G164" s="29"/>
      <c r="H164" s="27"/>
      <c r="I164" s="27"/>
      <c r="J164" s="26"/>
      <c r="K164" s="27"/>
      <c r="L164" s="29" t="str">
        <f t="shared" si="98"/>
        <v/>
      </c>
      <c r="M164" s="29" t="str">
        <f t="shared" si="99"/>
        <v/>
      </c>
      <c r="N164" s="29" t="str">
        <f t="shared" si="100"/>
        <v/>
      </c>
      <c r="O164" s="29" t="str">
        <f t="shared" si="101"/>
        <v/>
      </c>
      <c r="P164" s="33" t="str">
        <f t="shared" si="102"/>
        <v/>
      </c>
      <c r="Q164" s="27"/>
    </row>
    <row r="165" spans="1:17" x14ac:dyDescent="0.45">
      <c r="A165" s="27"/>
      <c r="B165" s="27"/>
      <c r="C165" s="27"/>
      <c r="D165" s="27"/>
      <c r="E165" s="29" t="str">
        <f t="shared" si="103"/>
        <v/>
      </c>
      <c r="F165" s="27"/>
      <c r="G165" s="29"/>
      <c r="H165" s="27"/>
      <c r="I165" s="27"/>
      <c r="J165" s="26"/>
      <c r="K165" s="27"/>
      <c r="L165" s="29" t="str">
        <f t="shared" si="98"/>
        <v/>
      </c>
      <c r="M165" s="29" t="str">
        <f t="shared" si="99"/>
        <v/>
      </c>
      <c r="N165" s="29" t="str">
        <f t="shared" si="100"/>
        <v/>
      </c>
      <c r="O165" s="29" t="str">
        <f t="shared" si="101"/>
        <v/>
      </c>
      <c r="P165" s="33" t="str">
        <f t="shared" si="102"/>
        <v/>
      </c>
      <c r="Q165" s="27"/>
    </row>
    <row r="166" spans="1:17" x14ac:dyDescent="0.45">
      <c r="A166" s="27"/>
      <c r="B166" s="27"/>
      <c r="C166" s="27"/>
      <c r="D166" s="27"/>
      <c r="E166" s="29" t="str">
        <f t="shared" si="103"/>
        <v/>
      </c>
      <c r="F166" s="27"/>
      <c r="G166" s="29"/>
      <c r="H166" s="27"/>
      <c r="I166" s="27"/>
      <c r="J166" s="26"/>
      <c r="K166" s="27"/>
      <c r="L166" s="29" t="str">
        <f t="shared" si="98"/>
        <v/>
      </c>
      <c r="M166" s="29" t="str">
        <f t="shared" si="99"/>
        <v/>
      </c>
      <c r="N166" s="29" t="str">
        <f t="shared" si="100"/>
        <v/>
      </c>
      <c r="O166" s="29" t="str">
        <f t="shared" si="101"/>
        <v/>
      </c>
      <c r="P166" s="33" t="str">
        <f t="shared" si="102"/>
        <v/>
      </c>
      <c r="Q166" s="27"/>
    </row>
    <row r="167" spans="1:17" x14ac:dyDescent="0.45">
      <c r="A167" s="27"/>
      <c r="B167" s="27"/>
      <c r="C167" s="27"/>
      <c r="D167" s="27"/>
      <c r="E167" s="29" t="str">
        <f t="shared" si="103"/>
        <v/>
      </c>
      <c r="F167" s="27"/>
      <c r="G167" s="29"/>
      <c r="H167" s="27"/>
      <c r="I167" s="27"/>
      <c r="J167" s="26"/>
      <c r="K167" s="27"/>
      <c r="L167" s="29" t="str">
        <f t="shared" si="98"/>
        <v/>
      </c>
      <c r="M167" s="29" t="str">
        <f t="shared" si="99"/>
        <v/>
      </c>
      <c r="N167" s="29" t="str">
        <f t="shared" si="100"/>
        <v/>
      </c>
      <c r="O167" s="29" t="str">
        <f t="shared" si="101"/>
        <v/>
      </c>
      <c r="P167" s="33" t="str">
        <f t="shared" si="102"/>
        <v/>
      </c>
      <c r="Q167" s="27"/>
    </row>
    <row r="168" spans="1:17" x14ac:dyDescent="0.45">
      <c r="A168" s="27"/>
      <c r="B168" s="27"/>
      <c r="C168" s="27"/>
      <c r="D168" s="27"/>
      <c r="E168" s="29" t="str">
        <f t="shared" si="103"/>
        <v/>
      </c>
      <c r="F168" s="27"/>
      <c r="G168" s="29"/>
      <c r="H168" s="27"/>
      <c r="I168" s="27"/>
      <c r="J168" s="26"/>
      <c r="K168" s="27"/>
      <c r="L168" s="29" t="str">
        <f t="shared" si="98"/>
        <v/>
      </c>
      <c r="M168" s="29" t="str">
        <f t="shared" si="99"/>
        <v/>
      </c>
      <c r="N168" s="29" t="str">
        <f t="shared" si="100"/>
        <v/>
      </c>
      <c r="O168" s="29" t="str">
        <f t="shared" si="101"/>
        <v/>
      </c>
      <c r="P168" s="33" t="str">
        <f t="shared" si="102"/>
        <v/>
      </c>
      <c r="Q168" s="27"/>
    </row>
    <row r="169" spans="1:17" x14ac:dyDescent="0.45">
      <c r="A169" s="27"/>
      <c r="B169" s="27"/>
      <c r="C169" s="27"/>
      <c r="D169" s="27"/>
      <c r="E169" s="29" t="str">
        <f t="shared" si="103"/>
        <v/>
      </c>
      <c r="F169" s="27"/>
      <c r="G169" s="29"/>
      <c r="H169" s="27"/>
      <c r="I169" s="27"/>
      <c r="J169" s="26"/>
      <c r="K169" s="27"/>
      <c r="L169" s="29" t="str">
        <f t="shared" si="98"/>
        <v/>
      </c>
      <c r="M169" s="29" t="str">
        <f t="shared" si="99"/>
        <v/>
      </c>
      <c r="N169" s="29" t="str">
        <f t="shared" si="100"/>
        <v/>
      </c>
      <c r="O169" s="29" t="str">
        <f t="shared" si="101"/>
        <v/>
      </c>
      <c r="P169" s="33" t="str">
        <f t="shared" si="102"/>
        <v/>
      </c>
      <c r="Q169" s="27"/>
    </row>
    <row r="170" spans="1:17" x14ac:dyDescent="0.45">
      <c r="A170" s="27"/>
      <c r="B170" s="27"/>
      <c r="C170" s="27"/>
      <c r="D170" s="27"/>
      <c r="E170" s="29" t="str">
        <f t="shared" si="103"/>
        <v/>
      </c>
      <c r="F170" s="27"/>
      <c r="G170" s="29"/>
      <c r="H170" s="27"/>
      <c r="I170" s="27"/>
      <c r="J170" s="26"/>
      <c r="K170" s="27"/>
      <c r="L170" s="29" t="str">
        <f t="shared" si="98"/>
        <v/>
      </c>
      <c r="M170" s="29" t="str">
        <f t="shared" si="99"/>
        <v/>
      </c>
      <c r="N170" s="29" t="str">
        <f t="shared" si="100"/>
        <v/>
      </c>
      <c r="O170" s="29" t="str">
        <f t="shared" si="101"/>
        <v/>
      </c>
      <c r="P170" s="33" t="str">
        <f t="shared" si="102"/>
        <v/>
      </c>
      <c r="Q170" s="27"/>
    </row>
    <row r="171" spans="1:17" x14ac:dyDescent="0.45">
      <c r="A171" s="27"/>
      <c r="B171" s="27"/>
      <c r="C171" s="27"/>
      <c r="D171" s="27"/>
      <c r="E171" s="29" t="str">
        <f t="shared" si="103"/>
        <v/>
      </c>
      <c r="F171" s="27"/>
      <c r="G171" s="29"/>
      <c r="H171" s="27"/>
      <c r="I171" s="27"/>
      <c r="J171" s="26"/>
      <c r="K171" s="27"/>
      <c r="L171" s="29" t="str">
        <f t="shared" si="98"/>
        <v/>
      </c>
      <c r="M171" s="29" t="str">
        <f t="shared" si="99"/>
        <v/>
      </c>
      <c r="N171" s="29" t="str">
        <f t="shared" si="100"/>
        <v/>
      </c>
      <c r="O171" s="29" t="str">
        <f t="shared" si="101"/>
        <v/>
      </c>
      <c r="P171" s="33" t="str">
        <f t="shared" si="102"/>
        <v/>
      </c>
      <c r="Q171" s="27"/>
    </row>
    <row r="172" spans="1:17" x14ac:dyDescent="0.45">
      <c r="A172" s="27"/>
      <c r="B172" s="27"/>
      <c r="C172" s="27"/>
      <c r="D172" s="27"/>
      <c r="E172" s="29" t="str">
        <f t="shared" si="103"/>
        <v/>
      </c>
      <c r="F172" s="27"/>
      <c r="G172" s="29"/>
      <c r="H172" s="27"/>
      <c r="I172" s="27"/>
      <c r="J172" s="26"/>
      <c r="K172" s="27"/>
      <c r="L172" s="29" t="str">
        <f t="shared" si="98"/>
        <v/>
      </c>
      <c r="M172" s="29" t="str">
        <f t="shared" si="99"/>
        <v/>
      </c>
      <c r="N172" s="29" t="str">
        <f t="shared" si="100"/>
        <v/>
      </c>
      <c r="O172" s="29" t="str">
        <f t="shared" si="101"/>
        <v/>
      </c>
      <c r="P172" s="33" t="str">
        <f t="shared" si="102"/>
        <v/>
      </c>
      <c r="Q172" s="27"/>
    </row>
    <row r="173" spans="1:17" x14ac:dyDescent="0.45">
      <c r="A173" s="27"/>
      <c r="B173" s="27"/>
      <c r="C173" s="27"/>
      <c r="D173" s="27"/>
      <c r="E173" s="29" t="str">
        <f t="shared" si="103"/>
        <v/>
      </c>
      <c r="F173" s="27"/>
      <c r="G173" s="29"/>
      <c r="H173" s="27"/>
      <c r="I173" s="27"/>
      <c r="J173" s="26"/>
      <c r="K173" s="27"/>
      <c r="L173" s="29" t="str">
        <f t="shared" si="98"/>
        <v/>
      </c>
      <c r="M173" s="29" t="str">
        <f t="shared" si="99"/>
        <v/>
      </c>
      <c r="N173" s="29" t="str">
        <f t="shared" si="100"/>
        <v/>
      </c>
      <c r="O173" s="29" t="str">
        <f t="shared" si="101"/>
        <v/>
      </c>
      <c r="P173" s="33" t="str">
        <f t="shared" si="102"/>
        <v/>
      </c>
      <c r="Q173" s="27"/>
    </row>
    <row r="174" spans="1:17" x14ac:dyDescent="0.45">
      <c r="A174" s="27"/>
      <c r="B174" s="27"/>
      <c r="C174" s="27"/>
      <c r="D174" s="27"/>
      <c r="E174" s="29" t="str">
        <f t="shared" si="103"/>
        <v/>
      </c>
      <c r="F174" s="27"/>
      <c r="G174" s="29"/>
      <c r="H174" s="27"/>
      <c r="I174" s="27"/>
      <c r="J174" s="26"/>
      <c r="K174" s="27"/>
      <c r="L174" s="29" t="str">
        <f t="shared" si="98"/>
        <v/>
      </c>
      <c r="M174" s="29" t="str">
        <f t="shared" si="99"/>
        <v/>
      </c>
      <c r="N174" s="29" t="str">
        <f t="shared" si="100"/>
        <v/>
      </c>
      <c r="O174" s="29" t="str">
        <f t="shared" si="101"/>
        <v/>
      </c>
      <c r="P174" s="33" t="str">
        <f t="shared" si="102"/>
        <v/>
      </c>
      <c r="Q174" s="27"/>
    </row>
    <row r="175" spans="1:17" x14ac:dyDescent="0.45">
      <c r="A175" s="27"/>
      <c r="B175" s="27"/>
      <c r="C175" s="27"/>
      <c r="D175" s="27"/>
      <c r="E175" s="29" t="str">
        <f t="shared" si="103"/>
        <v/>
      </c>
      <c r="F175" s="27"/>
      <c r="G175" s="29"/>
      <c r="H175" s="27"/>
      <c r="I175" s="27"/>
      <c r="J175" s="26"/>
      <c r="K175" s="27"/>
      <c r="L175" s="29" t="str">
        <f t="shared" si="98"/>
        <v/>
      </c>
      <c r="M175" s="29" t="str">
        <f t="shared" si="99"/>
        <v/>
      </c>
      <c r="N175" s="29" t="str">
        <f t="shared" si="100"/>
        <v/>
      </c>
      <c r="O175" s="29" t="str">
        <f t="shared" si="101"/>
        <v/>
      </c>
      <c r="P175" s="33" t="str">
        <f t="shared" si="102"/>
        <v/>
      </c>
      <c r="Q175" s="27"/>
    </row>
    <row r="176" spans="1:17" x14ac:dyDescent="0.45">
      <c r="A176" s="27"/>
      <c r="B176" s="27"/>
      <c r="C176" s="27"/>
      <c r="D176" s="27"/>
      <c r="E176" s="29" t="str">
        <f t="shared" si="103"/>
        <v/>
      </c>
      <c r="F176" s="27"/>
      <c r="G176" s="29"/>
      <c r="H176" s="27"/>
      <c r="I176" s="27"/>
      <c r="J176" s="26"/>
      <c r="K176" s="27"/>
      <c r="L176" s="29" t="str">
        <f t="shared" si="98"/>
        <v/>
      </c>
      <c r="M176" s="29" t="str">
        <f t="shared" si="99"/>
        <v/>
      </c>
      <c r="N176" s="29" t="str">
        <f t="shared" si="100"/>
        <v/>
      </c>
      <c r="O176" s="29" t="str">
        <f t="shared" si="101"/>
        <v/>
      </c>
      <c r="P176" s="33" t="str">
        <f t="shared" si="102"/>
        <v/>
      </c>
      <c r="Q176" s="27"/>
    </row>
    <row r="177" spans="1:17" x14ac:dyDescent="0.45">
      <c r="A177" s="27"/>
      <c r="B177" s="27"/>
      <c r="C177" s="27"/>
      <c r="D177" s="27"/>
      <c r="E177" s="29" t="str">
        <f t="shared" si="103"/>
        <v/>
      </c>
      <c r="F177" s="27"/>
      <c r="G177" s="29"/>
      <c r="H177" s="27"/>
      <c r="I177" s="27"/>
      <c r="J177" s="26"/>
      <c r="K177" s="27"/>
      <c r="L177" s="29" t="str">
        <f t="shared" si="98"/>
        <v/>
      </c>
      <c r="M177" s="29" t="str">
        <f t="shared" si="99"/>
        <v/>
      </c>
      <c r="N177" s="29" t="str">
        <f t="shared" si="100"/>
        <v/>
      </c>
      <c r="O177" s="29" t="str">
        <f t="shared" si="101"/>
        <v/>
      </c>
      <c r="P177" s="33" t="str">
        <f t="shared" si="102"/>
        <v/>
      </c>
      <c r="Q177" s="27"/>
    </row>
    <row r="178" spans="1:17" x14ac:dyDescent="0.45">
      <c r="A178" s="27"/>
      <c r="B178" s="27"/>
      <c r="C178" s="27"/>
      <c r="D178" s="27"/>
      <c r="E178" s="29" t="str">
        <f t="shared" si="103"/>
        <v/>
      </c>
      <c r="F178" s="27"/>
      <c r="G178" s="29"/>
      <c r="H178" s="27"/>
      <c r="I178" s="27"/>
      <c r="J178" s="26"/>
      <c r="K178" s="27"/>
      <c r="L178" s="29" t="str">
        <f t="shared" si="98"/>
        <v/>
      </c>
      <c r="M178" s="29" t="str">
        <f t="shared" si="99"/>
        <v/>
      </c>
      <c r="N178" s="29" t="str">
        <f t="shared" si="100"/>
        <v/>
      </c>
      <c r="O178" s="29" t="str">
        <f t="shared" si="101"/>
        <v/>
      </c>
      <c r="P178" s="33" t="str">
        <f t="shared" si="102"/>
        <v/>
      </c>
      <c r="Q178" s="27"/>
    </row>
    <row r="179" spans="1:17" x14ac:dyDescent="0.45">
      <c r="A179" s="27"/>
      <c r="B179" s="27"/>
      <c r="C179" s="27"/>
      <c r="D179" s="27"/>
      <c r="E179" s="29" t="str">
        <f t="shared" si="103"/>
        <v/>
      </c>
      <c r="F179" s="27"/>
      <c r="G179" s="29"/>
      <c r="H179" s="27"/>
      <c r="I179" s="27"/>
      <c r="J179" s="26"/>
      <c r="K179" s="27"/>
      <c r="L179" s="29" t="str">
        <f t="shared" si="98"/>
        <v/>
      </c>
      <c r="M179" s="29" t="str">
        <f t="shared" si="99"/>
        <v/>
      </c>
      <c r="N179" s="29" t="str">
        <f t="shared" si="100"/>
        <v/>
      </c>
      <c r="O179" s="29" t="str">
        <f t="shared" si="101"/>
        <v/>
      </c>
      <c r="P179" s="33" t="str">
        <f t="shared" si="102"/>
        <v/>
      </c>
      <c r="Q179" s="27"/>
    </row>
    <row r="180" spans="1:17" x14ac:dyDescent="0.45">
      <c r="A180" s="27"/>
      <c r="B180" s="27"/>
      <c r="C180" s="27"/>
      <c r="D180" s="27"/>
      <c r="E180" s="29" t="str">
        <f t="shared" si="103"/>
        <v/>
      </c>
      <c r="F180" s="27"/>
      <c r="G180" s="29"/>
      <c r="H180" s="27"/>
      <c r="I180" s="27"/>
      <c r="J180" s="26"/>
      <c r="K180" s="27"/>
      <c r="L180" s="29" t="str">
        <f t="shared" si="98"/>
        <v/>
      </c>
      <c r="M180" s="29" t="str">
        <f t="shared" si="99"/>
        <v/>
      </c>
      <c r="N180" s="29" t="str">
        <f t="shared" si="100"/>
        <v/>
      </c>
      <c r="O180" s="29" t="str">
        <f t="shared" si="101"/>
        <v/>
      </c>
      <c r="P180" s="33" t="str">
        <f t="shared" si="102"/>
        <v/>
      </c>
      <c r="Q180" s="27"/>
    </row>
    <row r="181" spans="1:17" x14ac:dyDescent="0.45">
      <c r="A181" s="27"/>
      <c r="B181" s="27"/>
      <c r="C181" s="27"/>
      <c r="D181" s="27"/>
      <c r="E181" s="29" t="str">
        <f t="shared" si="103"/>
        <v/>
      </c>
      <c r="F181" s="27"/>
      <c r="G181" s="29"/>
      <c r="H181" s="27"/>
      <c r="I181" s="27"/>
      <c r="J181" s="26"/>
      <c r="K181" s="27"/>
      <c r="L181" s="29" t="str">
        <f t="shared" si="98"/>
        <v/>
      </c>
      <c r="M181" s="29" t="str">
        <f t="shared" si="99"/>
        <v/>
      </c>
      <c r="N181" s="29" t="str">
        <f t="shared" si="100"/>
        <v/>
      </c>
      <c r="O181" s="29" t="str">
        <f t="shared" si="101"/>
        <v/>
      </c>
      <c r="P181" s="33" t="str">
        <f t="shared" si="102"/>
        <v/>
      </c>
      <c r="Q181" s="27"/>
    </row>
    <row r="182" spans="1:17" x14ac:dyDescent="0.45">
      <c r="A182" s="27"/>
      <c r="B182" s="27"/>
      <c r="C182" s="27"/>
      <c r="D182" s="27"/>
      <c r="E182" s="29" t="str">
        <f t="shared" si="103"/>
        <v/>
      </c>
      <c r="F182" s="27"/>
      <c r="G182" s="29"/>
      <c r="H182" s="27"/>
      <c r="I182" s="27"/>
      <c r="J182" s="26"/>
      <c r="K182" s="27"/>
      <c r="L182" s="29" t="str">
        <f t="shared" si="98"/>
        <v/>
      </c>
      <c r="M182" s="29" t="str">
        <f t="shared" si="99"/>
        <v/>
      </c>
      <c r="N182" s="29" t="str">
        <f t="shared" si="100"/>
        <v/>
      </c>
      <c r="O182" s="29" t="str">
        <f t="shared" si="101"/>
        <v/>
      </c>
      <c r="P182" s="33" t="str">
        <f t="shared" si="102"/>
        <v/>
      </c>
      <c r="Q182" s="27"/>
    </row>
    <row r="183" spans="1:17" x14ac:dyDescent="0.45">
      <c r="A183" s="27"/>
      <c r="B183" s="27"/>
      <c r="C183" s="27"/>
      <c r="D183" s="27"/>
      <c r="E183" s="29" t="str">
        <f t="shared" si="103"/>
        <v/>
      </c>
      <c r="F183" s="27"/>
      <c r="G183" s="29"/>
      <c r="H183" s="27"/>
      <c r="I183" s="27"/>
      <c r="J183" s="26"/>
      <c r="K183" s="27"/>
      <c r="L183" s="29" t="str">
        <f t="shared" si="98"/>
        <v/>
      </c>
      <c r="M183" s="29" t="str">
        <f t="shared" si="99"/>
        <v/>
      </c>
      <c r="N183" s="29" t="str">
        <f t="shared" si="100"/>
        <v/>
      </c>
      <c r="O183" s="29" t="str">
        <f t="shared" si="101"/>
        <v/>
      </c>
      <c r="P183" s="33" t="str">
        <f t="shared" si="102"/>
        <v/>
      </c>
      <c r="Q183" s="27"/>
    </row>
    <row r="184" spans="1:17" x14ac:dyDescent="0.45">
      <c r="A184" s="27"/>
      <c r="B184" s="27"/>
      <c r="C184" s="27"/>
      <c r="D184" s="27"/>
      <c r="E184" s="29" t="str">
        <f t="shared" si="103"/>
        <v/>
      </c>
      <c r="F184" s="27"/>
      <c r="G184" s="29"/>
      <c r="H184" s="27"/>
      <c r="I184" s="27"/>
      <c r="J184" s="26"/>
      <c r="K184" s="27"/>
      <c r="L184" s="29" t="str">
        <f t="shared" si="98"/>
        <v/>
      </c>
      <c r="M184" s="29" t="str">
        <f t="shared" si="99"/>
        <v/>
      </c>
      <c r="N184" s="29" t="str">
        <f t="shared" si="100"/>
        <v/>
      </c>
      <c r="O184" s="29" t="str">
        <f t="shared" si="101"/>
        <v/>
      </c>
      <c r="P184" s="33" t="str">
        <f t="shared" si="102"/>
        <v/>
      </c>
      <c r="Q184" s="27"/>
    </row>
    <row r="185" spans="1:17" x14ac:dyDescent="0.45">
      <c r="A185" s="27"/>
      <c r="B185" s="27"/>
      <c r="C185" s="27"/>
      <c r="D185" s="27"/>
      <c r="E185" s="29" t="str">
        <f t="shared" si="103"/>
        <v/>
      </c>
      <c r="F185" s="27"/>
      <c r="G185" s="29"/>
      <c r="H185" s="27"/>
      <c r="I185" s="27"/>
      <c r="J185" s="26"/>
      <c r="K185" s="27"/>
      <c r="L185" s="29" t="str">
        <f t="shared" si="98"/>
        <v/>
      </c>
      <c r="M185" s="29" t="str">
        <f t="shared" si="99"/>
        <v/>
      </c>
      <c r="N185" s="29" t="str">
        <f t="shared" si="100"/>
        <v/>
      </c>
      <c r="O185" s="29" t="str">
        <f t="shared" si="101"/>
        <v/>
      </c>
      <c r="P185" s="33" t="str">
        <f t="shared" si="102"/>
        <v/>
      </c>
      <c r="Q185" s="27"/>
    </row>
    <row r="186" spans="1:17" x14ac:dyDescent="0.45">
      <c r="A186" s="27"/>
      <c r="B186" s="27"/>
      <c r="C186" s="27"/>
      <c r="D186" s="27"/>
      <c r="E186" s="29" t="str">
        <f t="shared" si="103"/>
        <v/>
      </c>
      <c r="F186" s="27"/>
      <c r="G186" s="29"/>
      <c r="H186" s="27"/>
      <c r="I186" s="27"/>
      <c r="J186" s="26"/>
      <c r="K186" s="27"/>
      <c r="L186" s="29" t="str">
        <f t="shared" si="98"/>
        <v/>
      </c>
      <c r="M186" s="29" t="str">
        <f t="shared" si="99"/>
        <v/>
      </c>
      <c r="N186" s="29" t="str">
        <f t="shared" si="100"/>
        <v/>
      </c>
      <c r="O186" s="29" t="str">
        <f t="shared" si="101"/>
        <v/>
      </c>
      <c r="P186" s="33" t="str">
        <f t="shared" si="102"/>
        <v/>
      </c>
      <c r="Q186" s="27"/>
    </row>
    <row r="187" spans="1:17" x14ac:dyDescent="0.45">
      <c r="A187" s="27"/>
      <c r="B187" s="27"/>
      <c r="C187" s="27"/>
      <c r="D187" s="27"/>
      <c r="E187" s="29" t="str">
        <f t="shared" si="103"/>
        <v/>
      </c>
      <c r="F187" s="27"/>
      <c r="G187" s="29"/>
      <c r="H187" s="27"/>
      <c r="I187" s="27"/>
      <c r="J187" s="26"/>
      <c r="K187" s="27"/>
      <c r="L187" s="29" t="str">
        <f t="shared" si="98"/>
        <v/>
      </c>
      <c r="M187" s="29" t="str">
        <f t="shared" si="99"/>
        <v/>
      </c>
      <c r="N187" s="29" t="str">
        <f t="shared" si="100"/>
        <v/>
      </c>
      <c r="O187" s="29" t="str">
        <f t="shared" si="101"/>
        <v/>
      </c>
      <c r="P187" s="33" t="str">
        <f t="shared" si="102"/>
        <v/>
      </c>
      <c r="Q187" s="27"/>
    </row>
    <row r="188" spans="1:17" x14ac:dyDescent="0.45">
      <c r="A188" s="27"/>
      <c r="B188" s="27"/>
      <c r="C188" s="27"/>
      <c r="D188" s="27"/>
      <c r="E188" s="29" t="str">
        <f t="shared" si="103"/>
        <v/>
      </c>
      <c r="F188" s="27"/>
      <c r="G188" s="29"/>
      <c r="H188" s="27"/>
      <c r="I188" s="27"/>
      <c r="J188" s="26"/>
      <c r="K188" s="27"/>
      <c r="L188" s="29" t="str">
        <f t="shared" si="98"/>
        <v/>
      </c>
      <c r="M188" s="29" t="str">
        <f t="shared" si="99"/>
        <v/>
      </c>
      <c r="N188" s="29" t="str">
        <f t="shared" si="100"/>
        <v/>
      </c>
      <c r="O188" s="29" t="str">
        <f t="shared" si="101"/>
        <v/>
      </c>
      <c r="P188" s="33" t="str">
        <f t="shared" si="102"/>
        <v/>
      </c>
      <c r="Q188" s="27"/>
    </row>
    <row r="189" spans="1:17" x14ac:dyDescent="0.45">
      <c r="A189" s="27"/>
      <c r="B189" s="27"/>
      <c r="C189" s="27"/>
      <c r="D189" s="27"/>
      <c r="E189" s="29" t="str">
        <f t="shared" si="103"/>
        <v/>
      </c>
      <c r="F189" s="27"/>
      <c r="G189" s="29"/>
      <c r="H189" s="27"/>
      <c r="I189" s="27"/>
      <c r="J189" s="26"/>
      <c r="K189" s="27"/>
      <c r="L189" s="29" t="str">
        <f t="shared" si="98"/>
        <v/>
      </c>
      <c r="M189" s="29" t="str">
        <f t="shared" si="99"/>
        <v/>
      </c>
      <c r="N189" s="29" t="str">
        <f t="shared" si="100"/>
        <v/>
      </c>
      <c r="O189" s="29" t="str">
        <f t="shared" si="101"/>
        <v/>
      </c>
      <c r="P189" s="33" t="str">
        <f t="shared" si="102"/>
        <v/>
      </c>
      <c r="Q189" s="27"/>
    </row>
    <row r="190" spans="1:17" x14ac:dyDescent="0.45">
      <c r="A190" s="27"/>
      <c r="B190" s="27"/>
      <c r="C190" s="27"/>
      <c r="D190" s="27"/>
      <c r="E190" s="29" t="str">
        <f t="shared" si="103"/>
        <v/>
      </c>
      <c r="F190" s="27"/>
      <c r="G190" s="29"/>
      <c r="H190" s="27"/>
      <c r="I190" s="27"/>
      <c r="J190" s="26"/>
      <c r="K190" s="27"/>
      <c r="L190" s="29" t="str">
        <f t="shared" si="98"/>
        <v/>
      </c>
      <c r="M190" s="29" t="str">
        <f t="shared" si="99"/>
        <v/>
      </c>
      <c r="N190" s="29" t="str">
        <f t="shared" si="100"/>
        <v/>
      </c>
      <c r="O190" s="29" t="str">
        <f t="shared" si="101"/>
        <v/>
      </c>
      <c r="P190" s="33" t="str">
        <f t="shared" si="102"/>
        <v/>
      </c>
      <c r="Q190" s="27"/>
    </row>
    <row r="191" spans="1:17" x14ac:dyDescent="0.45">
      <c r="A191" s="27"/>
      <c r="B191" s="27"/>
      <c r="C191" s="27"/>
      <c r="D191" s="27"/>
      <c r="E191" s="29" t="str">
        <f t="shared" si="103"/>
        <v/>
      </c>
      <c r="F191" s="27"/>
      <c r="G191" s="29"/>
      <c r="H191" s="27"/>
      <c r="I191" s="27"/>
      <c r="J191" s="26"/>
      <c r="K191" s="27"/>
      <c r="L191" s="29" t="str">
        <f t="shared" si="98"/>
        <v/>
      </c>
      <c r="M191" s="29" t="str">
        <f t="shared" si="99"/>
        <v/>
      </c>
      <c r="N191" s="29" t="str">
        <f t="shared" si="100"/>
        <v/>
      </c>
      <c r="O191" s="29" t="str">
        <f t="shared" si="101"/>
        <v/>
      </c>
      <c r="P191" s="33" t="str">
        <f t="shared" si="102"/>
        <v/>
      </c>
      <c r="Q191" s="27"/>
    </row>
    <row r="192" spans="1:17" x14ac:dyDescent="0.45">
      <c r="A192" s="27"/>
      <c r="B192" s="27"/>
      <c r="C192" s="27"/>
      <c r="D192" s="27"/>
      <c r="E192" s="29" t="str">
        <f t="shared" si="103"/>
        <v/>
      </c>
      <c r="F192" s="27"/>
      <c r="G192" s="29"/>
      <c r="H192" s="27"/>
      <c r="I192" s="27"/>
      <c r="J192" s="26"/>
      <c r="K192" s="27"/>
      <c r="L192" s="29" t="str">
        <f t="shared" si="98"/>
        <v/>
      </c>
      <c r="M192" s="29" t="str">
        <f t="shared" si="99"/>
        <v/>
      </c>
      <c r="N192" s="29" t="str">
        <f t="shared" si="100"/>
        <v/>
      </c>
      <c r="O192" s="29" t="str">
        <f t="shared" si="101"/>
        <v/>
      </c>
      <c r="P192" s="33" t="str">
        <f t="shared" si="102"/>
        <v/>
      </c>
      <c r="Q192" s="27"/>
    </row>
    <row r="193" spans="1:17" x14ac:dyDescent="0.45">
      <c r="A193" s="27"/>
      <c r="B193" s="27"/>
      <c r="C193" s="27"/>
      <c r="D193" s="27"/>
      <c r="E193" s="29" t="str">
        <f t="shared" si="103"/>
        <v/>
      </c>
      <c r="F193" s="27"/>
      <c r="G193" s="29"/>
      <c r="H193" s="27"/>
      <c r="I193" s="27"/>
      <c r="J193" s="26"/>
      <c r="K193" s="27"/>
      <c r="L193" s="29" t="str">
        <f t="shared" si="98"/>
        <v/>
      </c>
      <c r="M193" s="29" t="str">
        <f t="shared" si="99"/>
        <v/>
      </c>
      <c r="N193" s="29" t="str">
        <f t="shared" si="100"/>
        <v/>
      </c>
      <c r="O193" s="29" t="str">
        <f t="shared" si="101"/>
        <v/>
      </c>
      <c r="P193" s="33" t="str">
        <f t="shared" si="102"/>
        <v/>
      </c>
      <c r="Q193" s="27"/>
    </row>
    <row r="194" spans="1:17" x14ac:dyDescent="0.45">
      <c r="A194" s="27"/>
      <c r="B194" s="27"/>
      <c r="C194" s="27"/>
      <c r="D194" s="27"/>
      <c r="E194" s="29" t="str">
        <f t="shared" si="103"/>
        <v/>
      </c>
      <c r="F194" s="27"/>
      <c r="G194" s="29"/>
      <c r="H194" s="27"/>
      <c r="I194" s="27"/>
      <c r="J194" s="26"/>
      <c r="K194" s="27"/>
      <c r="L194" s="29" t="str">
        <f t="shared" si="98"/>
        <v/>
      </c>
      <c r="M194" s="29" t="str">
        <f t="shared" si="99"/>
        <v/>
      </c>
      <c r="N194" s="29" t="str">
        <f t="shared" si="100"/>
        <v/>
      </c>
      <c r="O194" s="29" t="str">
        <f t="shared" si="101"/>
        <v/>
      </c>
      <c r="P194" s="33" t="str">
        <f t="shared" si="102"/>
        <v/>
      </c>
      <c r="Q194" s="27"/>
    </row>
    <row r="195" spans="1:17" x14ac:dyDescent="0.45">
      <c r="A195" s="27"/>
      <c r="B195" s="27"/>
      <c r="C195" s="27"/>
      <c r="D195" s="27"/>
      <c r="E195" s="29" t="str">
        <f t="shared" si="103"/>
        <v/>
      </c>
      <c r="F195" s="27"/>
      <c r="G195" s="29"/>
      <c r="H195" s="27"/>
      <c r="I195" s="27"/>
      <c r="J195" s="26"/>
      <c r="K195" s="27"/>
      <c r="L195" s="29" t="str">
        <f t="shared" ref="L195:L200" si="104">IF(G195="Y", (P195*E195),(""))</f>
        <v/>
      </c>
      <c r="M195" s="29" t="str">
        <f t="shared" ref="M195:M200" si="105">IF(G195="Y", (L195*2),(""))</f>
        <v/>
      </c>
      <c r="N195" s="29" t="str">
        <f t="shared" ref="N195:N200" si="106">IF(G195="Y", (L195*3),(""))</f>
        <v/>
      </c>
      <c r="O195" s="29" t="str">
        <f t="shared" ref="O195:O200" si="107">IF(G195="Y", (L195*4),(""))</f>
        <v/>
      </c>
      <c r="P195" s="33" t="str">
        <f t="shared" ref="P195:P200" si="108">IF(Q195&gt;0,((AcctSize/Q195)/H195),(""))</f>
        <v/>
      </c>
      <c r="Q195" s="27"/>
    </row>
    <row r="196" spans="1:17" x14ac:dyDescent="0.45">
      <c r="A196" s="27"/>
      <c r="B196" s="27"/>
      <c r="C196" s="27"/>
      <c r="D196" s="27"/>
      <c r="E196" s="29" t="str">
        <f t="shared" si="103"/>
        <v/>
      </c>
      <c r="F196" s="27"/>
      <c r="G196" s="29"/>
      <c r="H196" s="27"/>
      <c r="I196" s="27"/>
      <c r="J196" s="26"/>
      <c r="K196" s="27"/>
      <c r="L196" s="29" t="str">
        <f t="shared" si="104"/>
        <v/>
      </c>
      <c r="M196" s="29" t="str">
        <f t="shared" si="105"/>
        <v/>
      </c>
      <c r="N196" s="29" t="str">
        <f t="shared" si="106"/>
        <v/>
      </c>
      <c r="O196" s="29" t="str">
        <f t="shared" si="107"/>
        <v/>
      </c>
      <c r="P196" s="33" t="str">
        <f t="shared" si="108"/>
        <v/>
      </c>
      <c r="Q196" s="27"/>
    </row>
    <row r="197" spans="1:17" x14ac:dyDescent="0.45">
      <c r="A197" s="27"/>
      <c r="B197" s="27"/>
      <c r="C197" s="27"/>
      <c r="D197" s="27"/>
      <c r="E197" s="29" t="str">
        <f t="shared" ref="E197:E200" si="109">IF(G197="Y",AG197,"")</f>
        <v/>
      </c>
      <c r="F197" s="27"/>
      <c r="G197" s="29"/>
      <c r="H197" s="27"/>
      <c r="I197" s="27"/>
      <c r="J197" s="26"/>
      <c r="K197" s="27"/>
      <c r="L197" s="29" t="str">
        <f t="shared" si="104"/>
        <v/>
      </c>
      <c r="M197" s="29" t="str">
        <f t="shared" si="105"/>
        <v/>
      </c>
      <c r="N197" s="29" t="str">
        <f t="shared" si="106"/>
        <v/>
      </c>
      <c r="O197" s="29" t="str">
        <f t="shared" si="107"/>
        <v/>
      </c>
      <c r="P197" s="33" t="str">
        <f t="shared" si="108"/>
        <v/>
      </c>
      <c r="Q197" s="27"/>
    </row>
    <row r="198" spans="1:17" x14ac:dyDescent="0.45">
      <c r="A198" s="27"/>
      <c r="B198" s="27"/>
      <c r="C198" s="27"/>
      <c r="D198" s="27"/>
      <c r="E198" s="29" t="str">
        <f t="shared" si="109"/>
        <v/>
      </c>
      <c r="F198" s="27"/>
      <c r="G198" s="29"/>
      <c r="H198" s="27"/>
      <c r="I198" s="27"/>
      <c r="J198" s="26"/>
      <c r="K198" s="27"/>
      <c r="L198" s="29" t="str">
        <f t="shared" si="104"/>
        <v/>
      </c>
      <c r="M198" s="29" t="str">
        <f t="shared" si="105"/>
        <v/>
      </c>
      <c r="N198" s="29" t="str">
        <f t="shared" si="106"/>
        <v/>
      </c>
      <c r="O198" s="29" t="str">
        <f t="shared" si="107"/>
        <v/>
      </c>
      <c r="P198" s="33" t="str">
        <f t="shared" si="108"/>
        <v/>
      </c>
      <c r="Q198" s="27"/>
    </row>
    <row r="199" spans="1:17" x14ac:dyDescent="0.45">
      <c r="A199" s="27"/>
      <c r="B199" s="27"/>
      <c r="C199" s="27"/>
      <c r="D199" s="27"/>
      <c r="E199" s="29" t="str">
        <f t="shared" si="109"/>
        <v/>
      </c>
      <c r="F199" s="27"/>
      <c r="G199" s="29"/>
      <c r="H199" s="27"/>
      <c r="I199" s="27"/>
      <c r="J199" s="26"/>
      <c r="K199" s="27"/>
      <c r="L199" s="29" t="str">
        <f t="shared" si="104"/>
        <v/>
      </c>
      <c r="M199" s="29" t="str">
        <f t="shared" si="105"/>
        <v/>
      </c>
      <c r="N199" s="29" t="str">
        <f t="shared" si="106"/>
        <v/>
      </c>
      <c r="O199" s="29" t="str">
        <f t="shared" si="107"/>
        <v/>
      </c>
      <c r="P199" s="33" t="str">
        <f t="shared" si="108"/>
        <v/>
      </c>
      <c r="Q199" s="27"/>
    </row>
    <row r="200" spans="1:17" x14ac:dyDescent="0.45">
      <c r="A200" s="27"/>
      <c r="B200" s="27"/>
      <c r="C200" s="27"/>
      <c r="D200" s="27"/>
      <c r="E200" s="29" t="str">
        <f t="shared" si="109"/>
        <v/>
      </c>
      <c r="F200" s="27"/>
      <c r="G200" s="29"/>
      <c r="H200" s="27"/>
      <c r="I200" s="27"/>
      <c r="J200" s="26"/>
      <c r="K200" s="27"/>
      <c r="L200" s="29" t="str">
        <f t="shared" si="104"/>
        <v/>
      </c>
      <c r="M200" s="29" t="str">
        <f t="shared" si="105"/>
        <v/>
      </c>
      <c r="N200" s="29" t="str">
        <f t="shared" si="106"/>
        <v/>
      </c>
      <c r="O200" s="29" t="str">
        <f t="shared" si="107"/>
        <v/>
      </c>
      <c r="P200" s="33" t="str">
        <f t="shared" si="108"/>
        <v/>
      </c>
      <c r="Q200" s="27"/>
    </row>
    <row r="201" spans="1:17" x14ac:dyDescent="0.45">
      <c r="E201" s="29" t="str">
        <f t="shared" ref="E201:E258" si="110">IF(G201="Y",AG201,"")</f>
        <v/>
      </c>
      <c r="J201" s="26"/>
    </row>
    <row r="202" spans="1:17" x14ac:dyDescent="0.45">
      <c r="E202" s="29" t="str">
        <f t="shared" si="110"/>
        <v/>
      </c>
      <c r="J202" s="26"/>
    </row>
    <row r="203" spans="1:17" x14ac:dyDescent="0.45">
      <c r="E203" s="29" t="str">
        <f t="shared" si="110"/>
        <v/>
      </c>
      <c r="J203" s="26"/>
    </row>
    <row r="204" spans="1:17" x14ac:dyDescent="0.45">
      <c r="E204" s="29" t="str">
        <f t="shared" si="110"/>
        <v/>
      </c>
      <c r="J204" s="26"/>
    </row>
    <row r="205" spans="1:17" x14ac:dyDescent="0.45">
      <c r="E205" s="29" t="str">
        <f t="shared" si="110"/>
        <v/>
      </c>
      <c r="J205" s="26"/>
    </row>
    <row r="206" spans="1:17" x14ac:dyDescent="0.45">
      <c r="E206" s="29" t="str">
        <f t="shared" si="110"/>
        <v/>
      </c>
    </row>
    <row r="207" spans="1:17" x14ac:dyDescent="0.45">
      <c r="E207" s="29" t="str">
        <f t="shared" si="110"/>
        <v/>
      </c>
    </row>
    <row r="208" spans="1:17" x14ac:dyDescent="0.45">
      <c r="E208" s="29" t="str">
        <f t="shared" si="110"/>
        <v/>
      </c>
    </row>
    <row r="209" spans="5:5" x14ac:dyDescent="0.45">
      <c r="E209" s="29" t="str">
        <f t="shared" si="110"/>
        <v/>
      </c>
    </row>
    <row r="210" spans="5:5" x14ac:dyDescent="0.45">
      <c r="E210" s="29" t="str">
        <f t="shared" si="110"/>
        <v/>
      </c>
    </row>
    <row r="211" spans="5:5" x14ac:dyDescent="0.45">
      <c r="E211" s="29" t="str">
        <f t="shared" si="110"/>
        <v/>
      </c>
    </row>
    <row r="212" spans="5:5" x14ac:dyDescent="0.45">
      <c r="E212" s="29" t="str">
        <f t="shared" si="110"/>
        <v/>
      </c>
    </row>
    <row r="213" spans="5:5" x14ac:dyDescent="0.45">
      <c r="E213" s="29" t="str">
        <f t="shared" si="110"/>
        <v/>
      </c>
    </row>
    <row r="214" spans="5:5" x14ac:dyDescent="0.45">
      <c r="E214" s="29" t="str">
        <f t="shared" si="110"/>
        <v/>
      </c>
    </row>
    <row r="215" spans="5:5" x14ac:dyDescent="0.45">
      <c r="E215" s="29" t="str">
        <f t="shared" si="110"/>
        <v/>
      </c>
    </row>
    <row r="216" spans="5:5" x14ac:dyDescent="0.45">
      <c r="E216" s="29" t="str">
        <f t="shared" si="110"/>
        <v/>
      </c>
    </row>
    <row r="217" spans="5:5" x14ac:dyDescent="0.45">
      <c r="E217" s="29" t="str">
        <f t="shared" si="110"/>
        <v/>
      </c>
    </row>
    <row r="218" spans="5:5" x14ac:dyDescent="0.45">
      <c r="E218" s="29" t="str">
        <f t="shared" si="110"/>
        <v/>
      </c>
    </row>
    <row r="219" spans="5:5" x14ac:dyDescent="0.45">
      <c r="E219" s="29" t="str">
        <f t="shared" si="110"/>
        <v/>
      </c>
    </row>
    <row r="220" spans="5:5" x14ac:dyDescent="0.45">
      <c r="E220" s="29" t="str">
        <f t="shared" si="110"/>
        <v/>
      </c>
    </row>
    <row r="221" spans="5:5" x14ac:dyDescent="0.45">
      <c r="E221" s="29" t="str">
        <f t="shared" si="110"/>
        <v/>
      </c>
    </row>
    <row r="222" spans="5:5" x14ac:dyDescent="0.45">
      <c r="E222" s="29" t="str">
        <f t="shared" si="110"/>
        <v/>
      </c>
    </row>
    <row r="223" spans="5:5" x14ac:dyDescent="0.45">
      <c r="E223" s="29" t="str">
        <f t="shared" si="110"/>
        <v/>
      </c>
    </row>
    <row r="224" spans="5:5" x14ac:dyDescent="0.45">
      <c r="E224" s="29" t="str">
        <f t="shared" si="110"/>
        <v/>
      </c>
    </row>
    <row r="225" spans="5:5" x14ac:dyDescent="0.45">
      <c r="E225" s="29" t="str">
        <f t="shared" si="110"/>
        <v/>
      </c>
    </row>
    <row r="226" spans="5:5" x14ac:dyDescent="0.45">
      <c r="E226" s="29" t="str">
        <f t="shared" si="110"/>
        <v/>
      </c>
    </row>
    <row r="227" spans="5:5" x14ac:dyDescent="0.45">
      <c r="E227" s="29" t="str">
        <f t="shared" si="110"/>
        <v/>
      </c>
    </row>
    <row r="228" spans="5:5" x14ac:dyDescent="0.45">
      <c r="E228" s="29" t="str">
        <f t="shared" si="110"/>
        <v/>
      </c>
    </row>
    <row r="229" spans="5:5" x14ac:dyDescent="0.45">
      <c r="E229" s="29" t="str">
        <f t="shared" si="110"/>
        <v/>
      </c>
    </row>
    <row r="230" spans="5:5" x14ac:dyDescent="0.45">
      <c r="E230" s="29" t="str">
        <f t="shared" si="110"/>
        <v/>
      </c>
    </row>
    <row r="231" spans="5:5" x14ac:dyDescent="0.45">
      <c r="E231" s="29" t="str">
        <f t="shared" si="110"/>
        <v/>
      </c>
    </row>
    <row r="232" spans="5:5" x14ac:dyDescent="0.45">
      <c r="E232" s="29" t="str">
        <f t="shared" si="110"/>
        <v/>
      </c>
    </row>
    <row r="233" spans="5:5" x14ac:dyDescent="0.45">
      <c r="E233" s="29" t="str">
        <f t="shared" si="110"/>
        <v/>
      </c>
    </row>
    <row r="234" spans="5:5" x14ac:dyDescent="0.45">
      <c r="E234" s="29" t="str">
        <f t="shared" si="110"/>
        <v/>
      </c>
    </row>
    <row r="235" spans="5:5" x14ac:dyDescent="0.45">
      <c r="E235" s="29" t="str">
        <f t="shared" si="110"/>
        <v/>
      </c>
    </row>
    <row r="236" spans="5:5" x14ac:dyDescent="0.45">
      <c r="E236" s="29" t="str">
        <f t="shared" si="110"/>
        <v/>
      </c>
    </row>
    <row r="237" spans="5:5" x14ac:dyDescent="0.45">
      <c r="E237" s="29" t="str">
        <f t="shared" si="110"/>
        <v/>
      </c>
    </row>
    <row r="238" spans="5:5" x14ac:dyDescent="0.45">
      <c r="E238" s="29" t="str">
        <f t="shared" si="110"/>
        <v/>
      </c>
    </row>
    <row r="239" spans="5:5" x14ac:dyDescent="0.45">
      <c r="E239" s="29" t="str">
        <f t="shared" si="110"/>
        <v/>
      </c>
    </row>
    <row r="240" spans="5:5" x14ac:dyDescent="0.45">
      <c r="E240" s="29" t="str">
        <f t="shared" si="110"/>
        <v/>
      </c>
    </row>
    <row r="241" spans="5:5" x14ac:dyDescent="0.45">
      <c r="E241" s="29" t="str">
        <f t="shared" si="110"/>
        <v/>
      </c>
    </row>
    <row r="242" spans="5:5" x14ac:dyDescent="0.45">
      <c r="E242" s="29" t="str">
        <f t="shared" si="110"/>
        <v/>
      </c>
    </row>
    <row r="243" spans="5:5" x14ac:dyDescent="0.45">
      <c r="E243" s="29" t="str">
        <f t="shared" si="110"/>
        <v/>
      </c>
    </row>
    <row r="244" spans="5:5" x14ac:dyDescent="0.45">
      <c r="E244" s="29" t="str">
        <f t="shared" si="110"/>
        <v/>
      </c>
    </row>
    <row r="245" spans="5:5" x14ac:dyDescent="0.45">
      <c r="E245" s="29" t="str">
        <f t="shared" si="110"/>
        <v/>
      </c>
    </row>
    <row r="246" spans="5:5" x14ac:dyDescent="0.45">
      <c r="E246" s="29" t="str">
        <f t="shared" si="110"/>
        <v/>
      </c>
    </row>
    <row r="247" spans="5:5" x14ac:dyDescent="0.45">
      <c r="E247" s="29" t="str">
        <f t="shared" si="110"/>
        <v/>
      </c>
    </row>
    <row r="248" spans="5:5" x14ac:dyDescent="0.45">
      <c r="E248" s="29" t="str">
        <f t="shared" si="110"/>
        <v/>
      </c>
    </row>
    <row r="249" spans="5:5" x14ac:dyDescent="0.45">
      <c r="E249" s="29" t="str">
        <f t="shared" si="110"/>
        <v/>
      </c>
    </row>
    <row r="250" spans="5:5" x14ac:dyDescent="0.45">
      <c r="E250" s="29" t="str">
        <f t="shared" si="110"/>
        <v/>
      </c>
    </row>
    <row r="251" spans="5:5" x14ac:dyDescent="0.45">
      <c r="E251" s="29" t="str">
        <f t="shared" si="110"/>
        <v/>
      </c>
    </row>
    <row r="252" spans="5:5" x14ac:dyDescent="0.45">
      <c r="E252" s="29" t="str">
        <f t="shared" si="110"/>
        <v/>
      </c>
    </row>
    <row r="253" spans="5:5" x14ac:dyDescent="0.45">
      <c r="E253" s="29" t="str">
        <f t="shared" si="110"/>
        <v/>
      </c>
    </row>
    <row r="254" spans="5:5" x14ac:dyDescent="0.45">
      <c r="E254" s="29" t="str">
        <f t="shared" si="110"/>
        <v/>
      </c>
    </row>
    <row r="255" spans="5:5" x14ac:dyDescent="0.45">
      <c r="E255" s="29" t="str">
        <f t="shared" si="110"/>
        <v/>
      </c>
    </row>
    <row r="256" spans="5:5" x14ac:dyDescent="0.45">
      <c r="E256" s="29" t="str">
        <f t="shared" si="110"/>
        <v/>
      </c>
    </row>
    <row r="257" spans="5:5" x14ac:dyDescent="0.45">
      <c r="E257" s="29" t="str">
        <f t="shared" si="110"/>
        <v/>
      </c>
    </row>
    <row r="258" spans="5:5" x14ac:dyDescent="0.45">
      <c r="E258" s="29" t="str">
        <f t="shared" si="110"/>
        <v/>
      </c>
    </row>
    <row r="259" spans="5:5" x14ac:dyDescent="0.45">
      <c r="E259" s="29" t="str">
        <f t="shared" ref="E259:E322" si="111">IF(G259="Y",AG259,"")</f>
        <v/>
      </c>
    </row>
    <row r="260" spans="5:5" x14ac:dyDescent="0.45">
      <c r="E260" s="29" t="str">
        <f t="shared" si="111"/>
        <v/>
      </c>
    </row>
    <row r="261" spans="5:5" x14ac:dyDescent="0.45">
      <c r="E261" s="29" t="str">
        <f t="shared" si="111"/>
        <v/>
      </c>
    </row>
    <row r="262" spans="5:5" x14ac:dyDescent="0.45">
      <c r="E262" s="29" t="str">
        <f t="shared" si="111"/>
        <v/>
      </c>
    </row>
    <row r="263" spans="5:5" x14ac:dyDescent="0.45">
      <c r="E263" s="29" t="str">
        <f t="shared" si="111"/>
        <v/>
      </c>
    </row>
    <row r="264" spans="5:5" x14ac:dyDescent="0.45">
      <c r="E264" s="29" t="str">
        <f t="shared" si="111"/>
        <v/>
      </c>
    </row>
    <row r="265" spans="5:5" x14ac:dyDescent="0.45">
      <c r="E265" s="29" t="str">
        <f t="shared" si="111"/>
        <v/>
      </c>
    </row>
    <row r="266" spans="5:5" x14ac:dyDescent="0.45">
      <c r="E266" s="29" t="str">
        <f t="shared" si="111"/>
        <v/>
      </c>
    </row>
    <row r="267" spans="5:5" x14ac:dyDescent="0.45">
      <c r="E267" s="29" t="str">
        <f t="shared" si="111"/>
        <v/>
      </c>
    </row>
    <row r="268" spans="5:5" x14ac:dyDescent="0.45">
      <c r="E268" s="29" t="str">
        <f t="shared" si="111"/>
        <v/>
      </c>
    </row>
    <row r="269" spans="5:5" x14ac:dyDescent="0.45">
      <c r="E269" s="29" t="str">
        <f t="shared" si="111"/>
        <v/>
      </c>
    </row>
    <row r="270" spans="5:5" x14ac:dyDescent="0.45">
      <c r="E270" s="29" t="str">
        <f t="shared" si="111"/>
        <v/>
      </c>
    </row>
    <row r="271" spans="5:5" x14ac:dyDescent="0.45">
      <c r="E271" s="29" t="str">
        <f t="shared" si="111"/>
        <v/>
      </c>
    </row>
    <row r="272" spans="5:5" x14ac:dyDescent="0.45">
      <c r="E272" s="29" t="str">
        <f t="shared" si="111"/>
        <v/>
      </c>
    </row>
    <row r="273" spans="5:5" x14ac:dyDescent="0.45">
      <c r="E273" s="29" t="str">
        <f t="shared" si="111"/>
        <v/>
      </c>
    </row>
    <row r="274" spans="5:5" x14ac:dyDescent="0.45">
      <c r="E274" s="29" t="str">
        <f t="shared" si="111"/>
        <v/>
      </c>
    </row>
    <row r="275" spans="5:5" x14ac:dyDescent="0.45">
      <c r="E275" s="29" t="str">
        <f t="shared" si="111"/>
        <v/>
      </c>
    </row>
    <row r="276" spans="5:5" x14ac:dyDescent="0.45">
      <c r="E276" s="29" t="str">
        <f t="shared" si="111"/>
        <v/>
      </c>
    </row>
    <row r="277" spans="5:5" x14ac:dyDescent="0.45">
      <c r="E277" s="29" t="str">
        <f t="shared" si="111"/>
        <v/>
      </c>
    </row>
    <row r="278" spans="5:5" x14ac:dyDescent="0.45">
      <c r="E278" s="29" t="str">
        <f t="shared" si="111"/>
        <v/>
      </c>
    </row>
    <row r="279" spans="5:5" x14ac:dyDescent="0.45">
      <c r="E279" s="29" t="str">
        <f t="shared" si="111"/>
        <v/>
      </c>
    </row>
    <row r="280" spans="5:5" x14ac:dyDescent="0.45">
      <c r="E280" s="29" t="str">
        <f t="shared" si="111"/>
        <v/>
      </c>
    </row>
    <row r="281" spans="5:5" x14ac:dyDescent="0.45">
      <c r="E281" s="29" t="str">
        <f t="shared" si="111"/>
        <v/>
      </c>
    </row>
    <row r="282" spans="5:5" x14ac:dyDescent="0.45">
      <c r="E282" s="29" t="str">
        <f t="shared" si="111"/>
        <v/>
      </c>
    </row>
    <row r="283" spans="5:5" x14ac:dyDescent="0.45">
      <c r="E283" s="29" t="str">
        <f t="shared" si="111"/>
        <v/>
      </c>
    </row>
    <row r="284" spans="5:5" x14ac:dyDescent="0.45">
      <c r="E284" s="29" t="str">
        <f t="shared" si="111"/>
        <v/>
      </c>
    </row>
    <row r="285" spans="5:5" x14ac:dyDescent="0.45">
      <c r="E285" s="29" t="str">
        <f t="shared" si="111"/>
        <v/>
      </c>
    </row>
    <row r="286" spans="5:5" x14ac:dyDescent="0.45">
      <c r="E286" s="29" t="str">
        <f t="shared" si="111"/>
        <v/>
      </c>
    </row>
    <row r="287" spans="5:5" x14ac:dyDescent="0.45">
      <c r="E287" s="29" t="str">
        <f t="shared" si="111"/>
        <v/>
      </c>
    </row>
    <row r="288" spans="5:5" x14ac:dyDescent="0.45">
      <c r="E288" s="29" t="str">
        <f t="shared" si="111"/>
        <v/>
      </c>
    </row>
    <row r="289" spans="5:5" x14ac:dyDescent="0.45">
      <c r="E289" s="29" t="str">
        <f t="shared" si="111"/>
        <v/>
      </c>
    </row>
    <row r="290" spans="5:5" x14ac:dyDescent="0.45">
      <c r="E290" s="29" t="str">
        <f t="shared" si="111"/>
        <v/>
      </c>
    </row>
    <row r="291" spans="5:5" x14ac:dyDescent="0.45">
      <c r="E291" s="29" t="str">
        <f t="shared" si="111"/>
        <v/>
      </c>
    </row>
    <row r="292" spans="5:5" x14ac:dyDescent="0.45">
      <c r="E292" s="29" t="str">
        <f t="shared" si="111"/>
        <v/>
      </c>
    </row>
    <row r="293" spans="5:5" x14ac:dyDescent="0.45">
      <c r="E293" s="29" t="str">
        <f t="shared" si="111"/>
        <v/>
      </c>
    </row>
    <row r="294" spans="5:5" x14ac:dyDescent="0.45">
      <c r="E294" s="29" t="str">
        <f t="shared" si="111"/>
        <v/>
      </c>
    </row>
    <row r="295" spans="5:5" x14ac:dyDescent="0.45">
      <c r="E295" s="29" t="str">
        <f t="shared" si="111"/>
        <v/>
      </c>
    </row>
    <row r="296" spans="5:5" x14ac:dyDescent="0.45">
      <c r="E296" s="29" t="str">
        <f t="shared" si="111"/>
        <v/>
      </c>
    </row>
    <row r="297" spans="5:5" x14ac:dyDescent="0.45">
      <c r="E297" s="29" t="str">
        <f t="shared" si="111"/>
        <v/>
      </c>
    </row>
    <row r="298" spans="5:5" x14ac:dyDescent="0.45">
      <c r="E298" s="29" t="str">
        <f t="shared" si="111"/>
        <v/>
      </c>
    </row>
    <row r="299" spans="5:5" x14ac:dyDescent="0.45">
      <c r="E299" s="29" t="str">
        <f t="shared" si="111"/>
        <v/>
      </c>
    </row>
    <row r="300" spans="5:5" x14ac:dyDescent="0.45">
      <c r="E300" s="29" t="str">
        <f t="shared" si="111"/>
        <v/>
      </c>
    </row>
    <row r="301" spans="5:5" x14ac:dyDescent="0.45">
      <c r="E301" s="29" t="str">
        <f t="shared" si="111"/>
        <v/>
      </c>
    </row>
    <row r="302" spans="5:5" x14ac:dyDescent="0.45">
      <c r="E302" s="29" t="str">
        <f t="shared" si="111"/>
        <v/>
      </c>
    </row>
    <row r="303" spans="5:5" x14ac:dyDescent="0.45">
      <c r="E303" s="29" t="str">
        <f t="shared" si="111"/>
        <v/>
      </c>
    </row>
    <row r="304" spans="5:5" x14ac:dyDescent="0.45">
      <c r="E304" s="29" t="str">
        <f t="shared" si="111"/>
        <v/>
      </c>
    </row>
    <row r="305" spans="5:5" x14ac:dyDescent="0.45">
      <c r="E305" s="29" t="str">
        <f t="shared" si="111"/>
        <v/>
      </c>
    </row>
    <row r="306" spans="5:5" x14ac:dyDescent="0.45">
      <c r="E306" s="29" t="str">
        <f t="shared" si="111"/>
        <v/>
      </c>
    </row>
    <row r="307" spans="5:5" x14ac:dyDescent="0.45">
      <c r="E307" s="29" t="str">
        <f t="shared" si="111"/>
        <v/>
      </c>
    </row>
    <row r="308" spans="5:5" x14ac:dyDescent="0.45">
      <c r="E308" s="29" t="str">
        <f t="shared" si="111"/>
        <v/>
      </c>
    </row>
    <row r="309" spans="5:5" x14ac:dyDescent="0.45">
      <c r="E309" s="29" t="str">
        <f t="shared" si="111"/>
        <v/>
      </c>
    </row>
    <row r="310" spans="5:5" x14ac:dyDescent="0.45">
      <c r="E310" s="29" t="str">
        <f t="shared" si="111"/>
        <v/>
      </c>
    </row>
    <row r="311" spans="5:5" x14ac:dyDescent="0.45">
      <c r="E311" s="29" t="str">
        <f t="shared" si="111"/>
        <v/>
      </c>
    </row>
    <row r="312" spans="5:5" x14ac:dyDescent="0.45">
      <c r="E312" s="29" t="str">
        <f t="shared" si="111"/>
        <v/>
      </c>
    </row>
    <row r="313" spans="5:5" x14ac:dyDescent="0.45">
      <c r="E313" s="29" t="str">
        <f t="shared" si="111"/>
        <v/>
      </c>
    </row>
    <row r="314" spans="5:5" x14ac:dyDescent="0.45">
      <c r="E314" s="29" t="str">
        <f t="shared" si="111"/>
        <v/>
      </c>
    </row>
    <row r="315" spans="5:5" x14ac:dyDescent="0.45">
      <c r="E315" s="29" t="str">
        <f t="shared" si="111"/>
        <v/>
      </c>
    </row>
    <row r="316" spans="5:5" x14ac:dyDescent="0.45">
      <c r="E316" s="29" t="str">
        <f t="shared" si="111"/>
        <v/>
      </c>
    </row>
    <row r="317" spans="5:5" x14ac:dyDescent="0.45">
      <c r="E317" s="29" t="str">
        <f t="shared" si="111"/>
        <v/>
      </c>
    </row>
    <row r="318" spans="5:5" x14ac:dyDescent="0.45">
      <c r="E318" s="29" t="str">
        <f t="shared" si="111"/>
        <v/>
      </c>
    </row>
    <row r="319" spans="5:5" x14ac:dyDescent="0.45">
      <c r="E319" s="29" t="str">
        <f t="shared" si="111"/>
        <v/>
      </c>
    </row>
    <row r="320" spans="5:5" x14ac:dyDescent="0.45">
      <c r="E320" s="29" t="str">
        <f t="shared" si="111"/>
        <v/>
      </c>
    </row>
    <row r="321" spans="5:5" x14ac:dyDescent="0.45">
      <c r="E321" s="29" t="str">
        <f t="shared" si="111"/>
        <v/>
      </c>
    </row>
    <row r="322" spans="5:5" x14ac:dyDescent="0.45">
      <c r="E322" s="29" t="str">
        <f t="shared" si="111"/>
        <v/>
      </c>
    </row>
    <row r="323" spans="5:5" x14ac:dyDescent="0.45">
      <c r="E323" s="29" t="str">
        <f t="shared" ref="E323:E386" si="112">IF(G323="Y",AG323,"")</f>
        <v/>
      </c>
    </row>
    <row r="324" spans="5:5" x14ac:dyDescent="0.45">
      <c r="E324" s="29" t="str">
        <f t="shared" si="112"/>
        <v/>
      </c>
    </row>
    <row r="325" spans="5:5" x14ac:dyDescent="0.45">
      <c r="E325" s="29" t="str">
        <f t="shared" si="112"/>
        <v/>
      </c>
    </row>
    <row r="326" spans="5:5" x14ac:dyDescent="0.45">
      <c r="E326" s="29" t="str">
        <f t="shared" si="112"/>
        <v/>
      </c>
    </row>
    <row r="327" spans="5:5" x14ac:dyDescent="0.45">
      <c r="E327" s="29" t="str">
        <f t="shared" si="112"/>
        <v/>
      </c>
    </row>
    <row r="328" spans="5:5" x14ac:dyDescent="0.45">
      <c r="E328" s="29" t="str">
        <f t="shared" si="112"/>
        <v/>
      </c>
    </row>
    <row r="329" spans="5:5" x14ac:dyDescent="0.45">
      <c r="E329" s="29" t="str">
        <f t="shared" si="112"/>
        <v/>
      </c>
    </row>
    <row r="330" spans="5:5" x14ac:dyDescent="0.45">
      <c r="E330" s="29" t="str">
        <f t="shared" si="112"/>
        <v/>
      </c>
    </row>
    <row r="331" spans="5:5" x14ac:dyDescent="0.45">
      <c r="E331" s="29" t="str">
        <f t="shared" si="112"/>
        <v/>
      </c>
    </row>
    <row r="332" spans="5:5" x14ac:dyDescent="0.45">
      <c r="E332" s="29" t="str">
        <f t="shared" si="112"/>
        <v/>
      </c>
    </row>
    <row r="333" spans="5:5" x14ac:dyDescent="0.45">
      <c r="E333" s="29" t="str">
        <f t="shared" si="112"/>
        <v/>
      </c>
    </row>
    <row r="334" spans="5:5" x14ac:dyDescent="0.45">
      <c r="E334" s="29" t="str">
        <f t="shared" si="112"/>
        <v/>
      </c>
    </row>
    <row r="335" spans="5:5" x14ac:dyDescent="0.45">
      <c r="E335" s="29" t="str">
        <f t="shared" si="112"/>
        <v/>
      </c>
    </row>
    <row r="336" spans="5:5" x14ac:dyDescent="0.45">
      <c r="E336" s="29" t="str">
        <f t="shared" si="112"/>
        <v/>
      </c>
    </row>
    <row r="337" spans="5:5" x14ac:dyDescent="0.45">
      <c r="E337" s="29" t="str">
        <f t="shared" si="112"/>
        <v/>
      </c>
    </row>
    <row r="338" spans="5:5" x14ac:dyDescent="0.45">
      <c r="E338" s="29" t="str">
        <f t="shared" si="112"/>
        <v/>
      </c>
    </row>
    <row r="339" spans="5:5" x14ac:dyDescent="0.45">
      <c r="E339" s="29" t="str">
        <f t="shared" si="112"/>
        <v/>
      </c>
    </row>
    <row r="340" spans="5:5" x14ac:dyDescent="0.45">
      <c r="E340" s="29" t="str">
        <f t="shared" si="112"/>
        <v/>
      </c>
    </row>
    <row r="341" spans="5:5" x14ac:dyDescent="0.45">
      <c r="E341" s="29" t="str">
        <f t="shared" si="112"/>
        <v/>
      </c>
    </row>
    <row r="342" spans="5:5" x14ac:dyDescent="0.45">
      <c r="E342" s="29" t="str">
        <f t="shared" si="112"/>
        <v/>
      </c>
    </row>
    <row r="343" spans="5:5" x14ac:dyDescent="0.45">
      <c r="E343" s="29" t="str">
        <f t="shared" si="112"/>
        <v/>
      </c>
    </row>
    <row r="344" spans="5:5" x14ac:dyDescent="0.45">
      <c r="E344" s="29" t="str">
        <f t="shared" si="112"/>
        <v/>
      </c>
    </row>
    <row r="345" spans="5:5" x14ac:dyDescent="0.45">
      <c r="E345" s="29" t="str">
        <f t="shared" si="112"/>
        <v/>
      </c>
    </row>
    <row r="346" spans="5:5" x14ac:dyDescent="0.45">
      <c r="E346" s="29" t="str">
        <f t="shared" si="112"/>
        <v/>
      </c>
    </row>
    <row r="347" spans="5:5" x14ac:dyDescent="0.45">
      <c r="E347" s="29" t="str">
        <f t="shared" si="112"/>
        <v/>
      </c>
    </row>
    <row r="348" spans="5:5" x14ac:dyDescent="0.45">
      <c r="E348" s="29" t="str">
        <f t="shared" si="112"/>
        <v/>
      </c>
    </row>
    <row r="349" spans="5:5" x14ac:dyDescent="0.45">
      <c r="E349" s="29" t="str">
        <f t="shared" si="112"/>
        <v/>
      </c>
    </row>
    <row r="350" spans="5:5" x14ac:dyDescent="0.45">
      <c r="E350" s="29" t="str">
        <f t="shared" si="112"/>
        <v/>
      </c>
    </row>
    <row r="351" spans="5:5" x14ac:dyDescent="0.45">
      <c r="E351" s="29" t="str">
        <f t="shared" si="112"/>
        <v/>
      </c>
    </row>
    <row r="352" spans="5:5" x14ac:dyDescent="0.45">
      <c r="E352" s="29" t="str">
        <f t="shared" si="112"/>
        <v/>
      </c>
    </row>
    <row r="353" spans="5:5" x14ac:dyDescent="0.45">
      <c r="E353" s="29" t="str">
        <f t="shared" si="112"/>
        <v/>
      </c>
    </row>
    <row r="354" spans="5:5" x14ac:dyDescent="0.45">
      <c r="E354" s="29" t="str">
        <f t="shared" si="112"/>
        <v/>
      </c>
    </row>
    <row r="355" spans="5:5" x14ac:dyDescent="0.45">
      <c r="E355" s="29" t="str">
        <f t="shared" si="112"/>
        <v/>
      </c>
    </row>
    <row r="356" spans="5:5" x14ac:dyDescent="0.45">
      <c r="E356" s="29" t="str">
        <f t="shared" si="112"/>
        <v/>
      </c>
    </row>
    <row r="357" spans="5:5" x14ac:dyDescent="0.45">
      <c r="E357" s="29" t="str">
        <f t="shared" si="112"/>
        <v/>
      </c>
    </row>
    <row r="358" spans="5:5" x14ac:dyDescent="0.45">
      <c r="E358" s="29" t="str">
        <f t="shared" si="112"/>
        <v/>
      </c>
    </row>
    <row r="359" spans="5:5" x14ac:dyDescent="0.45">
      <c r="E359" s="29" t="str">
        <f t="shared" si="112"/>
        <v/>
      </c>
    </row>
    <row r="360" spans="5:5" x14ac:dyDescent="0.45">
      <c r="E360" s="29" t="str">
        <f t="shared" si="112"/>
        <v/>
      </c>
    </row>
    <row r="361" spans="5:5" x14ac:dyDescent="0.45">
      <c r="E361" s="29" t="str">
        <f t="shared" si="112"/>
        <v/>
      </c>
    </row>
    <row r="362" spans="5:5" x14ac:dyDescent="0.45">
      <c r="E362" s="29" t="str">
        <f t="shared" si="112"/>
        <v/>
      </c>
    </row>
    <row r="363" spans="5:5" x14ac:dyDescent="0.45">
      <c r="E363" s="29" t="str">
        <f t="shared" si="112"/>
        <v/>
      </c>
    </row>
    <row r="364" spans="5:5" x14ac:dyDescent="0.45">
      <c r="E364" s="29" t="str">
        <f t="shared" si="112"/>
        <v/>
      </c>
    </row>
    <row r="365" spans="5:5" x14ac:dyDescent="0.45">
      <c r="E365" s="29" t="str">
        <f t="shared" si="112"/>
        <v/>
      </c>
    </row>
    <row r="366" spans="5:5" x14ac:dyDescent="0.45">
      <c r="E366" s="29" t="str">
        <f t="shared" si="112"/>
        <v/>
      </c>
    </row>
    <row r="367" spans="5:5" x14ac:dyDescent="0.45">
      <c r="E367" s="29" t="str">
        <f t="shared" si="112"/>
        <v/>
      </c>
    </row>
    <row r="368" spans="5:5" x14ac:dyDescent="0.45">
      <c r="E368" s="29" t="str">
        <f t="shared" si="112"/>
        <v/>
      </c>
    </row>
    <row r="369" spans="5:5" x14ac:dyDescent="0.45">
      <c r="E369" s="29" t="str">
        <f t="shared" si="112"/>
        <v/>
      </c>
    </row>
    <row r="370" spans="5:5" x14ac:dyDescent="0.45">
      <c r="E370" s="29" t="str">
        <f t="shared" si="112"/>
        <v/>
      </c>
    </row>
    <row r="371" spans="5:5" x14ac:dyDescent="0.45">
      <c r="E371" s="29" t="str">
        <f t="shared" si="112"/>
        <v/>
      </c>
    </row>
    <row r="372" spans="5:5" x14ac:dyDescent="0.45">
      <c r="E372" s="29" t="str">
        <f t="shared" si="112"/>
        <v/>
      </c>
    </row>
    <row r="373" spans="5:5" x14ac:dyDescent="0.45">
      <c r="E373" s="29" t="str">
        <f t="shared" si="112"/>
        <v/>
      </c>
    </row>
    <row r="374" spans="5:5" x14ac:dyDescent="0.45">
      <c r="E374" s="29" t="str">
        <f t="shared" si="112"/>
        <v/>
      </c>
    </row>
    <row r="375" spans="5:5" x14ac:dyDescent="0.45">
      <c r="E375" s="29" t="str">
        <f t="shared" si="112"/>
        <v/>
      </c>
    </row>
    <row r="376" spans="5:5" x14ac:dyDescent="0.45">
      <c r="E376" s="29" t="str">
        <f t="shared" si="112"/>
        <v/>
      </c>
    </row>
    <row r="377" spans="5:5" x14ac:dyDescent="0.45">
      <c r="E377" s="29" t="str">
        <f t="shared" si="112"/>
        <v/>
      </c>
    </row>
    <row r="378" spans="5:5" x14ac:dyDescent="0.45">
      <c r="E378" s="29" t="str">
        <f t="shared" si="112"/>
        <v/>
      </c>
    </row>
    <row r="379" spans="5:5" x14ac:dyDescent="0.45">
      <c r="E379" s="29" t="str">
        <f t="shared" si="112"/>
        <v/>
      </c>
    </row>
    <row r="380" spans="5:5" x14ac:dyDescent="0.45">
      <c r="E380" s="29" t="str">
        <f t="shared" si="112"/>
        <v/>
      </c>
    </row>
    <row r="381" spans="5:5" x14ac:dyDescent="0.45">
      <c r="E381" s="29" t="str">
        <f t="shared" si="112"/>
        <v/>
      </c>
    </row>
    <row r="382" spans="5:5" x14ac:dyDescent="0.45">
      <c r="E382" s="29" t="str">
        <f t="shared" si="112"/>
        <v/>
      </c>
    </row>
    <row r="383" spans="5:5" x14ac:dyDescent="0.45">
      <c r="E383" s="29" t="str">
        <f t="shared" si="112"/>
        <v/>
      </c>
    </row>
    <row r="384" spans="5:5" x14ac:dyDescent="0.45">
      <c r="E384" s="29" t="str">
        <f t="shared" si="112"/>
        <v/>
      </c>
    </row>
    <row r="385" spans="5:5" x14ac:dyDescent="0.45">
      <c r="E385" s="29" t="str">
        <f t="shared" si="112"/>
        <v/>
      </c>
    </row>
    <row r="386" spans="5:5" x14ac:dyDescent="0.45">
      <c r="E386" s="29" t="str">
        <f t="shared" si="112"/>
        <v/>
      </c>
    </row>
    <row r="387" spans="5:5" x14ac:dyDescent="0.45">
      <c r="E387" s="29" t="str">
        <f t="shared" ref="E387:E450" si="113">IF(G387="Y",AG387,"")</f>
        <v/>
      </c>
    </row>
    <row r="388" spans="5:5" x14ac:dyDescent="0.45">
      <c r="E388" s="29" t="str">
        <f t="shared" si="113"/>
        <v/>
      </c>
    </row>
    <row r="389" spans="5:5" x14ac:dyDescent="0.45">
      <c r="E389" s="29" t="str">
        <f t="shared" si="113"/>
        <v/>
      </c>
    </row>
    <row r="390" spans="5:5" x14ac:dyDescent="0.45">
      <c r="E390" s="29" t="str">
        <f t="shared" si="113"/>
        <v/>
      </c>
    </row>
    <row r="391" spans="5:5" x14ac:dyDescent="0.45">
      <c r="E391" s="29" t="str">
        <f t="shared" si="113"/>
        <v/>
      </c>
    </row>
    <row r="392" spans="5:5" x14ac:dyDescent="0.45">
      <c r="E392" s="29" t="str">
        <f t="shared" si="113"/>
        <v/>
      </c>
    </row>
    <row r="393" spans="5:5" x14ac:dyDescent="0.45">
      <c r="E393" s="29" t="str">
        <f t="shared" si="113"/>
        <v/>
      </c>
    </row>
    <row r="394" spans="5:5" x14ac:dyDescent="0.45">
      <c r="E394" s="29" t="str">
        <f t="shared" si="113"/>
        <v/>
      </c>
    </row>
    <row r="395" spans="5:5" x14ac:dyDescent="0.45">
      <c r="E395" s="29" t="str">
        <f t="shared" si="113"/>
        <v/>
      </c>
    </row>
    <row r="396" spans="5:5" x14ac:dyDescent="0.45">
      <c r="E396" s="29" t="str">
        <f t="shared" si="113"/>
        <v/>
      </c>
    </row>
    <row r="397" spans="5:5" x14ac:dyDescent="0.45">
      <c r="E397" s="29" t="str">
        <f t="shared" si="113"/>
        <v/>
      </c>
    </row>
    <row r="398" spans="5:5" x14ac:dyDescent="0.45">
      <c r="E398" s="29" t="str">
        <f t="shared" si="113"/>
        <v/>
      </c>
    </row>
    <row r="399" spans="5:5" x14ac:dyDescent="0.45">
      <c r="E399" s="29" t="str">
        <f t="shared" si="113"/>
        <v/>
      </c>
    </row>
    <row r="400" spans="5:5" x14ac:dyDescent="0.45">
      <c r="E400" s="29" t="str">
        <f t="shared" si="113"/>
        <v/>
      </c>
    </row>
    <row r="401" spans="5:5" x14ac:dyDescent="0.45">
      <c r="E401" s="29" t="str">
        <f t="shared" si="113"/>
        <v/>
      </c>
    </row>
    <row r="402" spans="5:5" x14ac:dyDescent="0.45">
      <c r="E402" s="29" t="str">
        <f t="shared" si="113"/>
        <v/>
      </c>
    </row>
    <row r="403" spans="5:5" x14ac:dyDescent="0.45">
      <c r="E403" s="29" t="str">
        <f t="shared" si="113"/>
        <v/>
      </c>
    </row>
    <row r="404" spans="5:5" x14ac:dyDescent="0.45">
      <c r="E404" s="29" t="str">
        <f t="shared" si="113"/>
        <v/>
      </c>
    </row>
    <row r="405" spans="5:5" x14ac:dyDescent="0.45">
      <c r="E405" s="29" t="str">
        <f t="shared" si="113"/>
        <v/>
      </c>
    </row>
    <row r="406" spans="5:5" x14ac:dyDescent="0.45">
      <c r="E406" s="29" t="str">
        <f t="shared" si="113"/>
        <v/>
      </c>
    </row>
    <row r="407" spans="5:5" x14ac:dyDescent="0.45">
      <c r="E407" s="29" t="str">
        <f t="shared" si="113"/>
        <v/>
      </c>
    </row>
    <row r="408" spans="5:5" x14ac:dyDescent="0.45">
      <c r="E408" s="29" t="str">
        <f t="shared" si="113"/>
        <v/>
      </c>
    </row>
    <row r="409" spans="5:5" x14ac:dyDescent="0.45">
      <c r="E409" s="29" t="str">
        <f t="shared" si="113"/>
        <v/>
      </c>
    </row>
    <row r="410" spans="5:5" x14ac:dyDescent="0.45">
      <c r="E410" s="29" t="str">
        <f t="shared" si="113"/>
        <v/>
      </c>
    </row>
    <row r="411" spans="5:5" x14ac:dyDescent="0.45">
      <c r="E411" s="29" t="str">
        <f t="shared" si="113"/>
        <v/>
      </c>
    </row>
    <row r="412" spans="5:5" x14ac:dyDescent="0.45">
      <c r="E412" s="29" t="str">
        <f t="shared" si="113"/>
        <v/>
      </c>
    </row>
    <row r="413" spans="5:5" x14ac:dyDescent="0.45">
      <c r="E413" s="29" t="str">
        <f t="shared" si="113"/>
        <v/>
      </c>
    </row>
    <row r="414" spans="5:5" x14ac:dyDescent="0.45">
      <c r="E414" s="29" t="str">
        <f t="shared" si="113"/>
        <v/>
      </c>
    </row>
    <row r="415" spans="5:5" x14ac:dyDescent="0.45">
      <c r="E415" s="29" t="str">
        <f t="shared" si="113"/>
        <v/>
      </c>
    </row>
    <row r="416" spans="5:5" x14ac:dyDescent="0.45">
      <c r="E416" s="29" t="str">
        <f t="shared" si="113"/>
        <v/>
      </c>
    </row>
    <row r="417" spans="5:5" x14ac:dyDescent="0.45">
      <c r="E417" s="29" t="str">
        <f t="shared" si="113"/>
        <v/>
      </c>
    </row>
    <row r="418" spans="5:5" x14ac:dyDescent="0.45">
      <c r="E418" s="29" t="str">
        <f t="shared" si="113"/>
        <v/>
      </c>
    </row>
    <row r="419" spans="5:5" x14ac:dyDescent="0.45">
      <c r="E419" s="29" t="str">
        <f t="shared" si="113"/>
        <v/>
      </c>
    </row>
    <row r="420" spans="5:5" x14ac:dyDescent="0.45">
      <c r="E420" s="29" t="str">
        <f t="shared" si="113"/>
        <v/>
      </c>
    </row>
    <row r="421" spans="5:5" x14ac:dyDescent="0.45">
      <c r="E421" s="29" t="str">
        <f t="shared" si="113"/>
        <v/>
      </c>
    </row>
    <row r="422" spans="5:5" x14ac:dyDescent="0.45">
      <c r="E422" s="29" t="str">
        <f t="shared" si="113"/>
        <v/>
      </c>
    </row>
    <row r="423" spans="5:5" x14ac:dyDescent="0.45">
      <c r="E423" s="29" t="str">
        <f t="shared" si="113"/>
        <v/>
      </c>
    </row>
    <row r="424" spans="5:5" x14ac:dyDescent="0.45">
      <c r="E424" s="29" t="str">
        <f t="shared" si="113"/>
        <v/>
      </c>
    </row>
    <row r="425" spans="5:5" x14ac:dyDescent="0.45">
      <c r="E425" s="29" t="str">
        <f t="shared" si="113"/>
        <v/>
      </c>
    </row>
    <row r="426" spans="5:5" x14ac:dyDescent="0.45">
      <c r="E426" s="29" t="str">
        <f t="shared" si="113"/>
        <v/>
      </c>
    </row>
    <row r="427" spans="5:5" x14ac:dyDescent="0.45">
      <c r="E427" s="29" t="str">
        <f t="shared" si="113"/>
        <v/>
      </c>
    </row>
    <row r="428" spans="5:5" x14ac:dyDescent="0.45">
      <c r="E428" s="29" t="str">
        <f t="shared" si="113"/>
        <v/>
      </c>
    </row>
    <row r="429" spans="5:5" x14ac:dyDescent="0.45">
      <c r="E429" s="29" t="str">
        <f t="shared" si="113"/>
        <v/>
      </c>
    </row>
    <row r="430" spans="5:5" x14ac:dyDescent="0.45">
      <c r="E430" s="29" t="str">
        <f t="shared" si="113"/>
        <v/>
      </c>
    </row>
    <row r="431" spans="5:5" x14ac:dyDescent="0.45">
      <c r="E431" s="29" t="str">
        <f t="shared" si="113"/>
        <v/>
      </c>
    </row>
    <row r="432" spans="5:5" x14ac:dyDescent="0.45">
      <c r="E432" s="29" t="str">
        <f t="shared" si="113"/>
        <v/>
      </c>
    </row>
    <row r="433" spans="5:5" x14ac:dyDescent="0.45">
      <c r="E433" s="29" t="str">
        <f t="shared" si="113"/>
        <v/>
      </c>
    </row>
    <row r="434" spans="5:5" x14ac:dyDescent="0.45">
      <c r="E434" s="29" t="str">
        <f t="shared" si="113"/>
        <v/>
      </c>
    </row>
    <row r="435" spans="5:5" x14ac:dyDescent="0.45">
      <c r="E435" s="29" t="str">
        <f t="shared" si="113"/>
        <v/>
      </c>
    </row>
    <row r="436" spans="5:5" x14ac:dyDescent="0.45">
      <c r="E436" s="29" t="str">
        <f t="shared" si="113"/>
        <v/>
      </c>
    </row>
    <row r="437" spans="5:5" x14ac:dyDescent="0.45">
      <c r="E437" s="29" t="str">
        <f t="shared" si="113"/>
        <v/>
      </c>
    </row>
    <row r="438" spans="5:5" x14ac:dyDescent="0.45">
      <c r="E438" s="29" t="str">
        <f t="shared" si="113"/>
        <v/>
      </c>
    </row>
    <row r="439" spans="5:5" x14ac:dyDescent="0.45">
      <c r="E439" s="29" t="str">
        <f t="shared" si="113"/>
        <v/>
      </c>
    </row>
    <row r="440" spans="5:5" x14ac:dyDescent="0.45">
      <c r="E440" s="29" t="str">
        <f t="shared" si="113"/>
        <v/>
      </c>
    </row>
    <row r="441" spans="5:5" x14ac:dyDescent="0.45">
      <c r="E441" s="29" t="str">
        <f t="shared" si="113"/>
        <v/>
      </c>
    </row>
    <row r="442" spans="5:5" x14ac:dyDescent="0.45">
      <c r="E442" s="29" t="str">
        <f t="shared" si="113"/>
        <v/>
      </c>
    </row>
    <row r="443" spans="5:5" x14ac:dyDescent="0.45">
      <c r="E443" s="29" t="str">
        <f t="shared" si="113"/>
        <v/>
      </c>
    </row>
    <row r="444" spans="5:5" x14ac:dyDescent="0.45">
      <c r="E444" s="29" t="str">
        <f t="shared" si="113"/>
        <v/>
      </c>
    </row>
    <row r="445" spans="5:5" x14ac:dyDescent="0.45">
      <c r="E445" s="29" t="str">
        <f t="shared" si="113"/>
        <v/>
      </c>
    </row>
    <row r="446" spans="5:5" x14ac:dyDescent="0.45">
      <c r="E446" s="29" t="str">
        <f t="shared" si="113"/>
        <v/>
      </c>
    </row>
    <row r="447" spans="5:5" x14ac:dyDescent="0.45">
      <c r="E447" s="29" t="str">
        <f t="shared" si="113"/>
        <v/>
      </c>
    </row>
    <row r="448" spans="5:5" x14ac:dyDescent="0.45">
      <c r="E448" s="29" t="str">
        <f t="shared" si="113"/>
        <v/>
      </c>
    </row>
    <row r="449" spans="5:5" x14ac:dyDescent="0.45">
      <c r="E449" s="29" t="str">
        <f t="shared" si="113"/>
        <v/>
      </c>
    </row>
    <row r="450" spans="5:5" x14ac:dyDescent="0.45">
      <c r="E450" s="29" t="str">
        <f t="shared" si="113"/>
        <v/>
      </c>
    </row>
    <row r="451" spans="5:5" x14ac:dyDescent="0.45">
      <c r="E451" s="29" t="str">
        <f t="shared" ref="E451:E471" si="114">IF(G451="Y",AG451,"")</f>
        <v/>
      </c>
    </row>
    <row r="452" spans="5:5" x14ac:dyDescent="0.45">
      <c r="E452" s="29" t="str">
        <f t="shared" si="114"/>
        <v/>
      </c>
    </row>
    <row r="453" spans="5:5" x14ac:dyDescent="0.45">
      <c r="E453" s="29" t="str">
        <f t="shared" si="114"/>
        <v/>
      </c>
    </row>
    <row r="454" spans="5:5" x14ac:dyDescent="0.45">
      <c r="E454" s="29" t="str">
        <f t="shared" si="114"/>
        <v/>
      </c>
    </row>
    <row r="455" spans="5:5" x14ac:dyDescent="0.45">
      <c r="E455" s="29" t="str">
        <f t="shared" si="114"/>
        <v/>
      </c>
    </row>
    <row r="456" spans="5:5" x14ac:dyDescent="0.45">
      <c r="E456" s="29" t="str">
        <f t="shared" si="114"/>
        <v/>
      </c>
    </row>
    <row r="457" spans="5:5" x14ac:dyDescent="0.45">
      <c r="E457" s="29" t="str">
        <f t="shared" si="114"/>
        <v/>
      </c>
    </row>
    <row r="458" spans="5:5" x14ac:dyDescent="0.45">
      <c r="E458" s="29" t="str">
        <f t="shared" si="114"/>
        <v/>
      </c>
    </row>
    <row r="459" spans="5:5" x14ac:dyDescent="0.45">
      <c r="E459" s="29" t="str">
        <f t="shared" si="114"/>
        <v/>
      </c>
    </row>
    <row r="460" spans="5:5" x14ac:dyDescent="0.45">
      <c r="E460" s="29" t="str">
        <f t="shared" si="114"/>
        <v/>
      </c>
    </row>
    <row r="461" spans="5:5" x14ac:dyDescent="0.45">
      <c r="E461" s="29" t="str">
        <f t="shared" si="114"/>
        <v/>
      </c>
    </row>
    <row r="462" spans="5:5" x14ac:dyDescent="0.45">
      <c r="E462" s="29" t="str">
        <f t="shared" si="114"/>
        <v/>
      </c>
    </row>
    <row r="463" spans="5:5" x14ac:dyDescent="0.45">
      <c r="E463" s="29" t="str">
        <f t="shared" si="114"/>
        <v/>
      </c>
    </row>
    <row r="464" spans="5:5" x14ac:dyDescent="0.45">
      <c r="E464" s="29" t="str">
        <f t="shared" si="114"/>
        <v/>
      </c>
    </row>
    <row r="465" spans="5:5" x14ac:dyDescent="0.45">
      <c r="E465" s="29" t="str">
        <f t="shared" si="114"/>
        <v/>
      </c>
    </row>
    <row r="466" spans="5:5" x14ac:dyDescent="0.45">
      <c r="E466" s="29" t="str">
        <f t="shared" si="114"/>
        <v/>
      </c>
    </row>
    <row r="467" spans="5:5" x14ac:dyDescent="0.45">
      <c r="E467" s="29" t="str">
        <f t="shared" si="114"/>
        <v/>
      </c>
    </row>
    <row r="468" spans="5:5" x14ac:dyDescent="0.45">
      <c r="E468" s="29" t="str">
        <f t="shared" si="114"/>
        <v/>
      </c>
    </row>
    <row r="469" spans="5:5" x14ac:dyDescent="0.45">
      <c r="E469" s="29" t="str">
        <f t="shared" si="114"/>
        <v/>
      </c>
    </row>
    <row r="470" spans="5:5" x14ac:dyDescent="0.45">
      <c r="E470" s="29" t="str">
        <f t="shared" si="114"/>
        <v/>
      </c>
    </row>
    <row r="471" spans="5:5" x14ac:dyDescent="0.45">
      <c r="E471" s="29" t="str">
        <f t="shared" si="114"/>
        <v/>
      </c>
    </row>
  </sheetData>
  <sheetProtection selectLockedCells="1"/>
  <mergeCells count="10">
    <mergeCell ref="T79:V79"/>
    <mergeCell ref="T3:V3"/>
    <mergeCell ref="T19:V19"/>
    <mergeCell ref="T35:V35"/>
    <mergeCell ref="T51:V51"/>
    <mergeCell ref="T57:V57"/>
    <mergeCell ref="T58:V58"/>
    <mergeCell ref="T66:V66"/>
    <mergeCell ref="T67:V67"/>
    <mergeCell ref="T74:V74"/>
  </mergeCells>
  <pageMargins left="0.7" right="0.7" top="0.75" bottom="0.75" header="0.3" footer="0.3"/>
  <pageSetup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3">
    <pageSetUpPr fitToPage="1"/>
  </sheetPr>
  <dimension ref="A1:AG588"/>
  <sheetViews>
    <sheetView showGridLines="0" topLeftCell="A43" zoomScale="91" zoomScaleNormal="100" workbookViewId="0">
      <selection activeCell="A74" sqref="A74"/>
    </sheetView>
  </sheetViews>
  <sheetFormatPr defaultRowHeight="14.25" x14ac:dyDescent="0.45"/>
  <cols>
    <col min="1" max="1" width="10.86328125" bestFit="1" customWidth="1"/>
    <col min="2" max="2" width="13.59765625" customWidth="1"/>
    <col min="3" max="3" width="12.59765625" customWidth="1"/>
    <col min="4" max="4" width="14.1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style="25" customWidth="1"/>
    <col min="11" max="11" width="12.59765625" customWidth="1"/>
    <col min="12" max="12" width="30.86328125" style="27" customWidth="1"/>
    <col min="13" max="13" width="30.3984375" style="27" customWidth="1"/>
    <col min="14" max="14" width="31.3984375" style="27" customWidth="1"/>
    <col min="15" max="15" width="31" style="27" customWidth="1"/>
    <col min="16" max="16" width="14.86328125" style="27" customWidth="1"/>
    <col min="17" max="17" width="22.3984375" customWidth="1"/>
    <col min="18" max="19" width="1.59765625" customWidth="1"/>
    <col min="20" max="20" width="11.59765625" customWidth="1"/>
    <col min="21" max="21" width="1.86328125" customWidth="1"/>
    <col min="22" max="22" width="13.59765625" customWidth="1"/>
    <col min="23" max="23" width="2.3984375" customWidth="1"/>
    <col min="32" max="32" width="11.59765625" customWidth="1"/>
    <col min="33" max="33" width="12.86328125" customWidth="1"/>
  </cols>
  <sheetData>
    <row r="1" spans="1:33" ht="19.5" x14ac:dyDescent="0.6">
      <c r="J1"/>
      <c r="L1" s="36" t="s">
        <v>35</v>
      </c>
      <c r="M1" s="34" t="s">
        <v>35</v>
      </c>
      <c r="N1" s="34" t="s">
        <v>35</v>
      </c>
      <c r="O1" s="36" t="s">
        <v>35</v>
      </c>
      <c r="Q1" s="32"/>
    </row>
    <row r="2" spans="1:33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1" t="s">
        <v>48</v>
      </c>
    </row>
    <row r="3" spans="1:33" ht="14.65" thickTop="1" x14ac:dyDescent="0.45">
      <c r="A3" s="28">
        <v>42948</v>
      </c>
      <c r="B3" s="27" t="s">
        <v>118</v>
      </c>
      <c r="C3" s="27" t="s">
        <v>33</v>
      </c>
      <c r="D3" s="27"/>
      <c r="E3" s="29" t="str">
        <f>IF(G3="Y",AG3,"")</f>
        <v/>
      </c>
      <c r="F3" s="27" t="s">
        <v>32</v>
      </c>
      <c r="G3" s="29" t="s">
        <v>34</v>
      </c>
      <c r="H3" s="29">
        <v>64.11</v>
      </c>
      <c r="I3" s="29">
        <v>64.55</v>
      </c>
      <c r="J3" s="27">
        <v>63.62</v>
      </c>
      <c r="K3" s="29"/>
      <c r="L3" s="29" t="str">
        <f t="shared" ref="L3:L66" si="0">IF(G3="Y", (P3*E3),(""))</f>
        <v/>
      </c>
      <c r="M3" s="29" t="str">
        <f t="shared" ref="M3:M66" si="1">IF(G3="Y", (L3*2),(""))</f>
        <v/>
      </c>
      <c r="N3" s="29" t="str">
        <f t="shared" ref="N3:N66" si="2">IF(G3="Y", (L3*3),(""))</f>
        <v/>
      </c>
      <c r="O3" s="29" t="str">
        <f t="shared" ref="O3:O66" si="3">IF(G3="Y", (L3*4),(""))</f>
        <v/>
      </c>
      <c r="P3" s="33">
        <f t="shared" ref="P3:P66" si="4">IF(Q3&gt;0,((AcctSize/Q3)/H3),(""))</f>
        <v>259.96984349815426</v>
      </c>
      <c r="Q3" s="27">
        <v>3</v>
      </c>
      <c r="T3" s="67" t="s">
        <v>10</v>
      </c>
      <c r="U3" s="67"/>
      <c r="V3" s="67"/>
      <c r="AG3" s="3">
        <f>IF(F3="L",(K3-H3),(H3-K3))</f>
        <v>64.11</v>
      </c>
    </row>
    <row r="4" spans="1:33" x14ac:dyDescent="0.45">
      <c r="A4" s="28">
        <v>42948</v>
      </c>
      <c r="B4" s="27" t="s">
        <v>375</v>
      </c>
      <c r="C4" s="27" t="s">
        <v>139</v>
      </c>
      <c r="D4" s="27"/>
      <c r="E4" s="29">
        <f>IF(G4="Y",AG4,"")</f>
        <v>0.25</v>
      </c>
      <c r="F4" s="27" t="s">
        <v>32</v>
      </c>
      <c r="G4" s="29" t="s">
        <v>69</v>
      </c>
      <c r="H4" s="29">
        <v>82.53</v>
      </c>
      <c r="I4" s="29">
        <v>82.99</v>
      </c>
      <c r="J4" s="27">
        <v>82.03</v>
      </c>
      <c r="K4" s="29">
        <v>82.28</v>
      </c>
      <c r="L4" s="29">
        <f t="shared" si="0"/>
        <v>50.486691708065756</v>
      </c>
      <c r="M4" s="29">
        <f t="shared" si="1"/>
        <v>100.97338341613151</v>
      </c>
      <c r="N4" s="29">
        <f t="shared" si="2"/>
        <v>151.46007512419726</v>
      </c>
      <c r="O4" s="29">
        <f t="shared" si="3"/>
        <v>201.94676683226302</v>
      </c>
      <c r="P4" s="33">
        <f t="shared" si="4"/>
        <v>201.94676683226302</v>
      </c>
      <c r="Q4" s="27">
        <v>3</v>
      </c>
      <c r="T4" t="s">
        <v>11</v>
      </c>
      <c r="V4">
        <f>COUNTIF(C3:C1048576,"FB")</f>
        <v>39</v>
      </c>
      <c r="AG4" s="3">
        <f t="shared" ref="AG4:AG67" si="5">IF(F4="L",(K4-H4),(H4-K4))</f>
        <v>0.25</v>
      </c>
    </row>
    <row r="5" spans="1:33" x14ac:dyDescent="0.45">
      <c r="A5" s="28">
        <v>42948</v>
      </c>
      <c r="B5" s="27" t="s">
        <v>308</v>
      </c>
      <c r="C5" s="27" t="s">
        <v>139</v>
      </c>
      <c r="D5" s="27"/>
      <c r="E5" s="29">
        <f t="shared" ref="E5:E66" si="6">IF(G5="Y",AG5,"")</f>
        <v>0.26999999999999602</v>
      </c>
      <c r="F5" s="27" t="s">
        <v>32</v>
      </c>
      <c r="G5" s="29" t="s">
        <v>69</v>
      </c>
      <c r="H5" s="29">
        <v>102.81</v>
      </c>
      <c r="I5" s="29">
        <v>103.13</v>
      </c>
      <c r="J5" s="26">
        <v>102.27</v>
      </c>
      <c r="K5" s="29">
        <v>102.54</v>
      </c>
      <c r="L5" s="29">
        <f t="shared" si="0"/>
        <v>43.770061278085144</v>
      </c>
      <c r="M5" s="29">
        <f t="shared" si="1"/>
        <v>87.540122556170289</v>
      </c>
      <c r="N5" s="29">
        <f t="shared" si="2"/>
        <v>131.31018383425544</v>
      </c>
      <c r="O5" s="29">
        <f t="shared" si="3"/>
        <v>175.08024511234058</v>
      </c>
      <c r="P5" s="33">
        <f t="shared" si="4"/>
        <v>162.11133806698442</v>
      </c>
      <c r="Q5" s="27">
        <v>3</v>
      </c>
      <c r="T5" t="s">
        <v>12</v>
      </c>
      <c r="V5">
        <f>COUNTIF(C3:C1048576,"IF")</f>
        <v>15</v>
      </c>
      <c r="AG5" s="3">
        <f t="shared" si="5"/>
        <v>0.26999999999999602</v>
      </c>
    </row>
    <row r="6" spans="1:33" x14ac:dyDescent="0.45">
      <c r="A6" s="28">
        <v>42948</v>
      </c>
      <c r="B6" s="27" t="s">
        <v>308</v>
      </c>
      <c r="C6" s="27" t="s">
        <v>139</v>
      </c>
      <c r="D6" s="27"/>
      <c r="E6" s="29">
        <f t="shared" ref="E6" si="7">IF(G6="Y",AG6,"")</f>
        <v>0.54000000000000625</v>
      </c>
      <c r="F6" s="27" t="s">
        <v>32</v>
      </c>
      <c r="G6" s="29" t="s">
        <v>69</v>
      </c>
      <c r="H6" s="29">
        <v>102.81</v>
      </c>
      <c r="I6" s="29">
        <v>103.13</v>
      </c>
      <c r="J6" s="26">
        <v>102.27</v>
      </c>
      <c r="K6" s="29">
        <v>102.27</v>
      </c>
      <c r="L6" s="29">
        <f t="shared" ref="L6" si="8">IF(G6="Y", (P6*E6),(""))</f>
        <v>87.540122556172605</v>
      </c>
      <c r="M6" s="29">
        <f t="shared" ref="M6" si="9">IF(G6="Y", (L6*2),(""))</f>
        <v>175.08024511234521</v>
      </c>
      <c r="N6" s="29">
        <f t="shared" ref="N6" si="10">IF(G6="Y", (L6*3),(""))</f>
        <v>262.62036766851782</v>
      </c>
      <c r="O6" s="29">
        <f t="shared" ref="O6" si="11">IF(G6="Y", (L6*4),(""))</f>
        <v>350.16049022469042</v>
      </c>
      <c r="P6" s="33">
        <f t="shared" ref="P6" si="12">IF(Q6&gt;0,((AcctSize/Q6)/H6),(""))</f>
        <v>162.11133806698442</v>
      </c>
      <c r="Q6" s="27">
        <v>3</v>
      </c>
      <c r="T6" t="s">
        <v>13</v>
      </c>
      <c r="V6">
        <f>COUNTIF(C3:C1048576,"LD")</f>
        <v>4</v>
      </c>
      <c r="AG6" s="3">
        <f t="shared" si="5"/>
        <v>0.54000000000000625</v>
      </c>
    </row>
    <row r="7" spans="1:33" x14ac:dyDescent="0.45">
      <c r="A7" s="28">
        <v>42950</v>
      </c>
      <c r="B7" s="27" t="s">
        <v>205</v>
      </c>
      <c r="C7" s="27" t="s">
        <v>33</v>
      </c>
      <c r="D7" s="27"/>
      <c r="E7" s="29">
        <f t="shared" si="6"/>
        <v>-0.46999999999999886</v>
      </c>
      <c r="F7" s="27" t="s">
        <v>32</v>
      </c>
      <c r="G7" s="29" t="s">
        <v>69</v>
      </c>
      <c r="H7" s="29">
        <v>59.17</v>
      </c>
      <c r="I7" s="29">
        <v>59.64</v>
      </c>
      <c r="J7" s="26">
        <v>58.52</v>
      </c>
      <c r="K7" s="29">
        <v>59.64</v>
      </c>
      <c r="L7" s="29">
        <f t="shared" si="0"/>
        <v>-99.290180834882293</v>
      </c>
      <c r="M7" s="29">
        <f t="shared" si="1"/>
        <v>-198.58036166976459</v>
      </c>
      <c r="N7" s="29">
        <f t="shared" si="2"/>
        <v>-297.87054250464689</v>
      </c>
      <c r="O7" s="29">
        <f t="shared" si="3"/>
        <v>-397.16072333952917</v>
      </c>
      <c r="P7" s="33">
        <f t="shared" si="4"/>
        <v>211.2557039040054</v>
      </c>
      <c r="Q7" s="27">
        <v>4</v>
      </c>
      <c r="T7" t="s">
        <v>14</v>
      </c>
      <c r="V7">
        <f>COUNTIF(C3:C1048576,"32")</f>
        <v>1</v>
      </c>
      <c r="AG7" s="3">
        <f t="shared" si="5"/>
        <v>-0.46999999999999886</v>
      </c>
    </row>
    <row r="8" spans="1:33" x14ac:dyDescent="0.45">
      <c r="A8" s="28">
        <v>42950</v>
      </c>
      <c r="B8" s="27" t="s">
        <v>376</v>
      </c>
      <c r="C8" s="27" t="s">
        <v>98</v>
      </c>
      <c r="D8" s="27"/>
      <c r="E8" s="29">
        <f>IF(G8="Y",AG8,"")</f>
        <v>0.57999999999999829</v>
      </c>
      <c r="F8" s="27" t="s">
        <v>61</v>
      </c>
      <c r="G8" s="29" t="s">
        <v>69</v>
      </c>
      <c r="H8" s="29">
        <v>84.24</v>
      </c>
      <c r="I8" s="29">
        <v>83.72</v>
      </c>
      <c r="J8" s="26">
        <v>84.82</v>
      </c>
      <c r="K8" s="29">
        <v>84.82</v>
      </c>
      <c r="L8" s="29">
        <f t="shared" ref="L8:L9" si="13">IF(G8="Y", (P8*E8),(""))</f>
        <v>86.063627730294144</v>
      </c>
      <c r="M8" s="29">
        <f t="shared" ref="M8:M9" si="14">IF(G8="Y", (L8*2),(""))</f>
        <v>172.12725546058829</v>
      </c>
      <c r="N8" s="29">
        <f t="shared" ref="N8:N9" si="15">IF(G8="Y", (L8*3),(""))</f>
        <v>258.19088319088246</v>
      </c>
      <c r="O8" s="29">
        <f t="shared" ref="O8:O9" si="16">IF(G8="Y", (L8*4),(""))</f>
        <v>344.25451092117657</v>
      </c>
      <c r="P8" s="33">
        <f t="shared" ref="P8:P9" si="17">IF(Q8&gt;0,((AcctSize/Q8)/H8),(""))</f>
        <v>148.38556505223173</v>
      </c>
      <c r="Q8" s="27">
        <v>4</v>
      </c>
      <c r="T8" t="s">
        <v>15</v>
      </c>
      <c r="V8">
        <f>COUNTIF(C3:C1048576,"BS")</f>
        <v>0</v>
      </c>
      <c r="AG8" s="3">
        <f t="shared" si="5"/>
        <v>0.57999999999999829</v>
      </c>
    </row>
    <row r="9" spans="1:33" x14ac:dyDescent="0.45">
      <c r="A9" s="28">
        <v>42950</v>
      </c>
      <c r="B9" s="27" t="s">
        <v>377</v>
      </c>
      <c r="C9" s="27" t="s">
        <v>33</v>
      </c>
      <c r="D9" s="27"/>
      <c r="E9" s="29">
        <f t="shared" ref="E9" si="18">IF(G9="Y",AG9,"")</f>
        <v>-0.29999999999999716</v>
      </c>
      <c r="F9" s="27" t="s">
        <v>32</v>
      </c>
      <c r="G9" s="29" t="s">
        <v>69</v>
      </c>
      <c r="H9" s="29">
        <v>38</v>
      </c>
      <c r="I9" s="29">
        <v>38.299999999999997</v>
      </c>
      <c r="J9" s="26">
        <v>37.6</v>
      </c>
      <c r="K9" s="29">
        <v>38.299999999999997</v>
      </c>
      <c r="L9" s="29">
        <f t="shared" si="13"/>
        <v>-98.684210526314857</v>
      </c>
      <c r="M9" s="29">
        <f t="shared" si="14"/>
        <v>-197.36842105262971</v>
      </c>
      <c r="N9" s="29">
        <f t="shared" si="15"/>
        <v>-296.05263157894456</v>
      </c>
      <c r="O9" s="29">
        <f t="shared" si="16"/>
        <v>-394.73684210525943</v>
      </c>
      <c r="P9" s="33">
        <f t="shared" si="17"/>
        <v>328.94736842105266</v>
      </c>
      <c r="Q9" s="27">
        <v>4</v>
      </c>
      <c r="T9" t="s">
        <v>16</v>
      </c>
      <c r="V9">
        <f>COUNTIF(C3:C1048576,"SH")</f>
        <v>7</v>
      </c>
      <c r="AG9" s="3">
        <f t="shared" si="5"/>
        <v>-0.29999999999999716</v>
      </c>
    </row>
    <row r="10" spans="1:33" x14ac:dyDescent="0.45">
      <c r="A10" s="28">
        <v>42950</v>
      </c>
      <c r="B10" s="27" t="s">
        <v>68</v>
      </c>
      <c r="C10" s="27" t="s">
        <v>73</v>
      </c>
      <c r="D10" s="27"/>
      <c r="E10" s="29" t="str">
        <f t="shared" si="6"/>
        <v/>
      </c>
      <c r="F10" s="27" t="s">
        <v>32</v>
      </c>
      <c r="G10" s="29" t="s">
        <v>34</v>
      </c>
      <c r="H10" s="29">
        <v>128.46</v>
      </c>
      <c r="I10" s="29">
        <v>128.87</v>
      </c>
      <c r="J10" s="26">
        <v>127.84</v>
      </c>
      <c r="K10" s="29"/>
      <c r="L10" s="29" t="str">
        <f t="shared" si="0"/>
        <v/>
      </c>
      <c r="M10" s="29" t="str">
        <f t="shared" si="1"/>
        <v/>
      </c>
      <c r="N10" s="29" t="str">
        <f t="shared" si="2"/>
        <v/>
      </c>
      <c r="O10" s="29" t="str">
        <f t="shared" si="3"/>
        <v/>
      </c>
      <c r="P10" s="33">
        <f t="shared" si="4"/>
        <v>97.306554569515797</v>
      </c>
      <c r="Q10" s="27">
        <v>4</v>
      </c>
      <c r="T10" t="s">
        <v>17</v>
      </c>
      <c r="V10">
        <f>COUNTIF(C3:C1048576,"DH")</f>
        <v>5</v>
      </c>
      <c r="AG10" s="3">
        <f t="shared" si="5"/>
        <v>128.46</v>
      </c>
    </row>
    <row r="11" spans="1:33" x14ac:dyDescent="0.45">
      <c r="A11" s="28">
        <v>42951</v>
      </c>
      <c r="B11" s="27" t="s">
        <v>195</v>
      </c>
      <c r="C11" s="27" t="s">
        <v>33</v>
      </c>
      <c r="D11" s="27"/>
      <c r="E11" s="29">
        <f t="shared" si="6"/>
        <v>0</v>
      </c>
      <c r="F11" s="27" t="s">
        <v>32</v>
      </c>
      <c r="G11" s="29" t="s">
        <v>69</v>
      </c>
      <c r="H11" s="29">
        <v>50.61</v>
      </c>
      <c r="I11" s="29">
        <v>51.19</v>
      </c>
      <c r="J11" s="26">
        <v>49.97</v>
      </c>
      <c r="K11" s="29">
        <v>50.61</v>
      </c>
      <c r="L11" s="29">
        <f t="shared" si="0"/>
        <v>0</v>
      </c>
      <c r="M11" s="29">
        <f t="shared" si="1"/>
        <v>0</v>
      </c>
      <c r="N11" s="29">
        <f t="shared" si="2"/>
        <v>0</v>
      </c>
      <c r="O11" s="29">
        <f t="shared" si="3"/>
        <v>0</v>
      </c>
      <c r="P11" s="33">
        <f t="shared" si="4"/>
        <v>493.97352301916618</v>
      </c>
      <c r="Q11" s="27">
        <v>2</v>
      </c>
      <c r="T11" t="s">
        <v>19</v>
      </c>
      <c r="V11">
        <f>COUNTIF(C3:C1048576,"S")</f>
        <v>0</v>
      </c>
      <c r="AG11" s="3">
        <f t="shared" si="5"/>
        <v>0</v>
      </c>
    </row>
    <row r="12" spans="1:33" x14ac:dyDescent="0.45">
      <c r="A12" s="28">
        <v>42951</v>
      </c>
      <c r="B12" s="27" t="s">
        <v>141</v>
      </c>
      <c r="C12" s="27" t="s">
        <v>33</v>
      </c>
      <c r="D12" s="27"/>
      <c r="E12" s="29">
        <f t="shared" si="6"/>
        <v>0.54999999999999716</v>
      </c>
      <c r="F12" s="27" t="s">
        <v>32</v>
      </c>
      <c r="G12" s="29" t="s">
        <v>69</v>
      </c>
      <c r="H12" s="29">
        <v>52.98</v>
      </c>
      <c r="I12" s="29">
        <v>53.37</v>
      </c>
      <c r="J12" s="26">
        <v>52.43</v>
      </c>
      <c r="K12" s="29">
        <v>52.43</v>
      </c>
      <c r="L12" s="29">
        <f t="shared" si="0"/>
        <v>259.53189882974573</v>
      </c>
      <c r="M12" s="29">
        <f t="shared" si="1"/>
        <v>519.06379765949146</v>
      </c>
      <c r="N12" s="29">
        <f t="shared" si="2"/>
        <v>778.59569648923718</v>
      </c>
      <c r="O12" s="29">
        <f t="shared" si="3"/>
        <v>1038.1275953189829</v>
      </c>
      <c r="P12" s="33">
        <f t="shared" si="4"/>
        <v>471.87617969044925</v>
      </c>
      <c r="Q12" s="27">
        <v>2</v>
      </c>
      <c r="AG12" s="3">
        <f t="shared" si="5"/>
        <v>0.54999999999999716</v>
      </c>
    </row>
    <row r="13" spans="1:33" x14ac:dyDescent="0.45">
      <c r="A13" s="28">
        <v>42954</v>
      </c>
      <c r="B13" s="27" t="s">
        <v>378</v>
      </c>
      <c r="C13" s="27" t="s">
        <v>98</v>
      </c>
      <c r="D13" s="27"/>
      <c r="E13" s="29" t="str">
        <f t="shared" si="6"/>
        <v/>
      </c>
      <c r="F13" s="27" t="s">
        <v>61</v>
      </c>
      <c r="G13" s="29" t="s">
        <v>34</v>
      </c>
      <c r="H13" s="29">
        <v>32.47</v>
      </c>
      <c r="I13" s="29">
        <v>32</v>
      </c>
      <c r="J13" s="26">
        <v>33.04</v>
      </c>
      <c r="K13" s="29"/>
      <c r="L13" s="29" t="str">
        <f t="shared" si="0"/>
        <v/>
      </c>
      <c r="M13" s="29" t="str">
        <f t="shared" si="1"/>
        <v/>
      </c>
      <c r="N13" s="29" t="str">
        <f t="shared" si="2"/>
        <v/>
      </c>
      <c r="O13" s="29" t="str">
        <f t="shared" si="3"/>
        <v/>
      </c>
      <c r="P13" s="33">
        <f t="shared" si="4"/>
        <v>769.94148444718201</v>
      </c>
      <c r="Q13" s="27">
        <v>2</v>
      </c>
      <c r="AG13" s="3">
        <f t="shared" si="5"/>
        <v>-32.47</v>
      </c>
    </row>
    <row r="14" spans="1:33" x14ac:dyDescent="0.45">
      <c r="A14" s="28">
        <v>42954</v>
      </c>
      <c r="B14" s="27" t="s">
        <v>379</v>
      </c>
      <c r="C14" s="27" t="s">
        <v>73</v>
      </c>
      <c r="D14" s="27"/>
      <c r="E14" s="29">
        <f t="shared" si="6"/>
        <v>-0.24999999999998579</v>
      </c>
      <c r="F14" s="27" t="s">
        <v>32</v>
      </c>
      <c r="G14" s="29" t="s">
        <v>69</v>
      </c>
      <c r="H14" s="29">
        <v>70.27000000000001</v>
      </c>
      <c r="I14" s="29">
        <v>70.52</v>
      </c>
      <c r="J14" s="26">
        <v>69.62</v>
      </c>
      <c r="K14" s="29">
        <v>70.52</v>
      </c>
      <c r="L14" s="29">
        <f t="shared" si="0"/>
        <v>-88.942649779417152</v>
      </c>
      <c r="M14" s="29">
        <f t="shared" si="1"/>
        <v>-177.8852995588343</v>
      </c>
      <c r="N14" s="29">
        <f t="shared" si="2"/>
        <v>-266.82794933825147</v>
      </c>
      <c r="O14" s="29">
        <f t="shared" si="3"/>
        <v>-355.77059911766861</v>
      </c>
      <c r="P14" s="33">
        <f t="shared" si="4"/>
        <v>355.77059911768885</v>
      </c>
      <c r="Q14" s="27">
        <v>2</v>
      </c>
      <c r="AG14" s="3">
        <f t="shared" si="5"/>
        <v>-0.24999999999998579</v>
      </c>
    </row>
    <row r="15" spans="1:33" x14ac:dyDescent="0.45">
      <c r="A15" s="28">
        <v>42954</v>
      </c>
      <c r="B15" s="27" t="s">
        <v>379</v>
      </c>
      <c r="C15" s="27" t="s">
        <v>73</v>
      </c>
      <c r="D15" s="27"/>
      <c r="E15" s="29">
        <f t="shared" ref="E15" si="19">IF(G15="Y",AG15,"")</f>
        <v>0.65000000000000568</v>
      </c>
      <c r="F15" s="27" t="s">
        <v>32</v>
      </c>
      <c r="G15" s="29" t="s">
        <v>69</v>
      </c>
      <c r="H15" s="29">
        <v>70.27000000000001</v>
      </c>
      <c r="I15" s="29">
        <v>70.52</v>
      </c>
      <c r="J15" s="26">
        <v>69.62</v>
      </c>
      <c r="K15" s="29">
        <v>69.62</v>
      </c>
      <c r="L15" s="29">
        <f t="shared" ref="L15" si="20">IF(G15="Y", (P15*E15),(""))</f>
        <v>231.25088942649978</v>
      </c>
      <c r="M15" s="29">
        <f t="shared" ref="M15" si="21">IF(G15="Y", (L15*2),(""))</f>
        <v>462.50177885299956</v>
      </c>
      <c r="N15" s="29">
        <f t="shared" ref="N15" si="22">IF(G15="Y", (L15*3),(""))</f>
        <v>693.7526682794994</v>
      </c>
      <c r="O15" s="29">
        <f t="shared" ref="O15" si="23">IF(G15="Y", (L15*4),(""))</f>
        <v>925.00355770599913</v>
      </c>
      <c r="P15" s="33">
        <f t="shared" ref="P15" si="24">IF(Q15&gt;0,((AcctSize/Q15)/H15),(""))</f>
        <v>355.77059911768885</v>
      </c>
      <c r="Q15" s="27">
        <v>2</v>
      </c>
      <c r="AG15" s="3">
        <f t="shared" si="5"/>
        <v>0.65000000000000568</v>
      </c>
    </row>
    <row r="16" spans="1:33" x14ac:dyDescent="0.45">
      <c r="A16" s="28">
        <v>42955</v>
      </c>
      <c r="B16" s="27" t="s">
        <v>380</v>
      </c>
      <c r="C16" s="27" t="s">
        <v>73</v>
      </c>
      <c r="D16" s="27"/>
      <c r="E16" s="29">
        <f t="shared" si="6"/>
        <v>0.81000000000000227</v>
      </c>
      <c r="F16" s="27" t="s">
        <v>32</v>
      </c>
      <c r="G16" s="29" t="s">
        <v>69</v>
      </c>
      <c r="H16" s="29">
        <v>49.46</v>
      </c>
      <c r="I16" s="29">
        <v>49.86</v>
      </c>
      <c r="J16" s="26">
        <v>48.65</v>
      </c>
      <c r="K16" s="29">
        <v>48.65</v>
      </c>
      <c r="L16" s="29">
        <f t="shared" si="0"/>
        <v>204.71087747674946</v>
      </c>
      <c r="M16" s="29">
        <f t="shared" si="1"/>
        <v>409.42175495349892</v>
      </c>
      <c r="N16" s="29">
        <f t="shared" si="2"/>
        <v>614.13263243024835</v>
      </c>
      <c r="O16" s="29">
        <f t="shared" si="3"/>
        <v>818.84350990699784</v>
      </c>
      <c r="P16" s="33">
        <f t="shared" si="4"/>
        <v>252.72947836635666</v>
      </c>
      <c r="Q16" s="27">
        <v>4</v>
      </c>
      <c r="AG16" s="3">
        <f t="shared" si="5"/>
        <v>0.81000000000000227</v>
      </c>
    </row>
    <row r="17" spans="1:33" x14ac:dyDescent="0.45">
      <c r="A17" s="28">
        <v>42955</v>
      </c>
      <c r="B17" s="27" t="s">
        <v>151</v>
      </c>
      <c r="C17" s="27" t="s">
        <v>33</v>
      </c>
      <c r="D17" s="27"/>
      <c r="E17" s="29">
        <f t="shared" si="6"/>
        <v>-0.40999999999999659</v>
      </c>
      <c r="F17" s="27" t="s">
        <v>61</v>
      </c>
      <c r="G17" s="29" t="s">
        <v>69</v>
      </c>
      <c r="H17" s="29">
        <v>76.64</v>
      </c>
      <c r="I17" s="29">
        <v>76.23</v>
      </c>
      <c r="J17" s="26">
        <v>77.28</v>
      </c>
      <c r="K17" s="29">
        <v>76.23</v>
      </c>
      <c r="L17" s="29">
        <f t="shared" si="0"/>
        <v>-66.871085594988998</v>
      </c>
      <c r="M17" s="29">
        <f t="shared" si="1"/>
        <v>-133.742171189978</v>
      </c>
      <c r="N17" s="29">
        <f t="shared" si="2"/>
        <v>-200.61325678496701</v>
      </c>
      <c r="O17" s="29">
        <f t="shared" si="3"/>
        <v>-267.48434237995599</v>
      </c>
      <c r="P17" s="33">
        <f t="shared" si="4"/>
        <v>163.10020876826721</v>
      </c>
      <c r="Q17" s="27">
        <v>4</v>
      </c>
      <c r="AG17" s="3">
        <f t="shared" si="5"/>
        <v>-0.40999999999999659</v>
      </c>
    </row>
    <row r="18" spans="1:33" x14ac:dyDescent="0.45">
      <c r="A18" s="28">
        <v>42955</v>
      </c>
      <c r="B18" s="27" t="s">
        <v>381</v>
      </c>
      <c r="C18" s="27" t="s">
        <v>73</v>
      </c>
      <c r="D18" s="27"/>
      <c r="E18" s="29" t="str">
        <f t="shared" si="6"/>
        <v/>
      </c>
      <c r="F18" s="27" t="s">
        <v>32</v>
      </c>
      <c r="G18" s="29" t="s">
        <v>34</v>
      </c>
      <c r="H18" s="29">
        <v>74.580000000000013</v>
      </c>
      <c r="I18" s="29">
        <v>74.94</v>
      </c>
      <c r="J18" s="26">
        <v>73.849999999999994</v>
      </c>
      <c r="K18" s="29"/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tr">
        <f t="shared" si="3"/>
        <v/>
      </c>
      <c r="P18" s="33">
        <f t="shared" si="4"/>
        <v>167.6052561008313</v>
      </c>
      <c r="Q18" s="27">
        <v>4</v>
      </c>
      <c r="AG18" s="3">
        <f t="shared" si="5"/>
        <v>74.580000000000013</v>
      </c>
    </row>
    <row r="19" spans="1:33" x14ac:dyDescent="0.45">
      <c r="A19" s="28">
        <v>42955</v>
      </c>
      <c r="B19" s="27" t="s">
        <v>241</v>
      </c>
      <c r="C19" s="27" t="s">
        <v>33</v>
      </c>
      <c r="D19" s="27"/>
      <c r="E19" s="29">
        <f t="shared" si="6"/>
        <v>0</v>
      </c>
      <c r="F19" s="27" t="s">
        <v>61</v>
      </c>
      <c r="G19" s="29" t="s">
        <v>69</v>
      </c>
      <c r="H19" s="29">
        <v>47.59</v>
      </c>
      <c r="I19" s="29">
        <v>47.1</v>
      </c>
      <c r="J19" s="26">
        <v>48.13</v>
      </c>
      <c r="K19" s="29">
        <v>47.59</v>
      </c>
      <c r="L19" s="29">
        <f t="shared" si="0"/>
        <v>0</v>
      </c>
      <c r="M19" s="29">
        <f t="shared" si="1"/>
        <v>0</v>
      </c>
      <c r="N19" s="29">
        <f t="shared" si="2"/>
        <v>0</v>
      </c>
      <c r="O19" s="29">
        <f t="shared" si="3"/>
        <v>0</v>
      </c>
      <c r="P19" s="33">
        <f t="shared" si="4"/>
        <v>262.66022273586884</v>
      </c>
      <c r="Q19" s="27">
        <v>4</v>
      </c>
      <c r="T19" s="68" t="s">
        <v>28</v>
      </c>
      <c r="U19" s="68"/>
      <c r="V19" s="68"/>
      <c r="AG19" s="3">
        <f t="shared" si="5"/>
        <v>0</v>
      </c>
    </row>
    <row r="20" spans="1:33" x14ac:dyDescent="0.45">
      <c r="A20" s="28">
        <v>42956</v>
      </c>
      <c r="B20" s="27" t="s">
        <v>382</v>
      </c>
      <c r="C20" s="27" t="s">
        <v>73</v>
      </c>
      <c r="D20" s="27"/>
      <c r="E20" s="29" t="str">
        <f t="shared" si="6"/>
        <v/>
      </c>
      <c r="F20" s="27" t="s">
        <v>32</v>
      </c>
      <c r="G20" s="29" t="s">
        <v>34</v>
      </c>
      <c r="H20" s="29">
        <v>42.35</v>
      </c>
      <c r="I20" s="29">
        <v>42.59</v>
      </c>
      <c r="J20" s="26">
        <v>41.84</v>
      </c>
      <c r="K20" s="29"/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tr">
        <f t="shared" si="3"/>
        <v/>
      </c>
      <c r="P20" s="33">
        <f t="shared" si="4"/>
        <v>236.12750885478158</v>
      </c>
      <c r="Q20" s="27">
        <v>5</v>
      </c>
      <c r="T20" t="s">
        <v>11</v>
      </c>
      <c r="V20">
        <f>COUNTIFS(C3:C1048576,"FB",G3:G1048576,"Y")+COUNTIFS(D3:D1048576,"FB",G3:G1048576,"Y")</f>
        <v>23</v>
      </c>
      <c r="AG20" s="3">
        <f t="shared" si="5"/>
        <v>42.35</v>
      </c>
    </row>
    <row r="21" spans="1:33" x14ac:dyDescent="0.45">
      <c r="A21" s="28">
        <v>42956</v>
      </c>
      <c r="B21" s="27" t="s">
        <v>155</v>
      </c>
      <c r="C21" s="27" t="s">
        <v>73</v>
      </c>
      <c r="D21" s="27"/>
      <c r="E21" s="29">
        <f t="shared" ref="E21" si="25">IF(G21="Y",AG21,"")</f>
        <v>-0.30000000000000426</v>
      </c>
      <c r="F21" s="27" t="s">
        <v>32</v>
      </c>
      <c r="G21" s="29" t="s">
        <v>69</v>
      </c>
      <c r="H21" s="29">
        <v>47.51</v>
      </c>
      <c r="I21" s="29">
        <v>47.81</v>
      </c>
      <c r="J21" s="26">
        <v>47.14</v>
      </c>
      <c r="K21" s="29">
        <v>47.81</v>
      </c>
      <c r="L21" s="29">
        <f t="shared" ref="L21" si="26">IF(G21="Y", (P21*E21),(""))</f>
        <v>-63.144601136603718</v>
      </c>
      <c r="M21" s="29">
        <f t="shared" ref="M21" si="27">IF(G21="Y", (L21*2),(""))</f>
        <v>-126.28920227320744</v>
      </c>
      <c r="N21" s="29">
        <f t="shared" ref="N21" si="28">IF(G21="Y", (L21*3),(""))</f>
        <v>-189.43380340981116</v>
      </c>
      <c r="O21" s="29">
        <f t="shared" ref="O21" si="29">IF(G21="Y", (L21*4),(""))</f>
        <v>-252.57840454641487</v>
      </c>
      <c r="P21" s="33">
        <f t="shared" ref="P21" si="30">IF(Q21&gt;0,((AcctSize/Q21)/H21),(""))</f>
        <v>210.48200378867608</v>
      </c>
      <c r="Q21" s="27">
        <v>5</v>
      </c>
      <c r="T21" t="s">
        <v>12</v>
      </c>
      <c r="V21">
        <f>COUNTIFS(C3:C1048576,"IF",G3:G1048576,"Y")+COUNTIFS(D3:D1048576,"IF",G3:G1048576,"Y")</f>
        <v>8</v>
      </c>
      <c r="AG21" s="3">
        <f t="shared" si="5"/>
        <v>-0.30000000000000426</v>
      </c>
    </row>
    <row r="22" spans="1:33" x14ac:dyDescent="0.45">
      <c r="A22" s="28">
        <v>42956</v>
      </c>
      <c r="B22" s="27" t="s">
        <v>383</v>
      </c>
      <c r="C22" s="27" t="s">
        <v>73</v>
      </c>
      <c r="D22" s="27"/>
      <c r="E22" s="29">
        <f t="shared" si="6"/>
        <v>-0.34999999999999432</v>
      </c>
      <c r="F22" s="27" t="s">
        <v>32</v>
      </c>
      <c r="G22" s="29" t="s">
        <v>69</v>
      </c>
      <c r="H22" s="29">
        <v>90.850000000000009</v>
      </c>
      <c r="I22" s="29">
        <v>91.2</v>
      </c>
      <c r="J22" s="26">
        <v>90.41</v>
      </c>
      <c r="K22" s="29">
        <v>91.2</v>
      </c>
      <c r="L22" s="29">
        <f t="shared" si="0"/>
        <v>-38.525041276829306</v>
      </c>
      <c r="M22" s="29">
        <f t="shared" si="1"/>
        <v>-77.050082553658612</v>
      </c>
      <c r="N22" s="29">
        <f t="shared" si="2"/>
        <v>-115.57512383048791</v>
      </c>
      <c r="O22" s="29">
        <f t="shared" si="3"/>
        <v>-154.10016510731722</v>
      </c>
      <c r="P22" s="33">
        <f t="shared" si="4"/>
        <v>110.07154650522838</v>
      </c>
      <c r="Q22" s="27">
        <v>5</v>
      </c>
      <c r="T22" t="s">
        <v>13</v>
      </c>
      <c r="V22">
        <f>COUNTIFS(C3:C1048576,"LD",G3:G1048576,"Y")+COUNTIFS(D3:D1048576,"LD",G3:G1048576,"Y")</f>
        <v>1</v>
      </c>
      <c r="AG22" s="3">
        <f t="shared" si="5"/>
        <v>-0.34999999999999432</v>
      </c>
    </row>
    <row r="23" spans="1:33" x14ac:dyDescent="0.45">
      <c r="A23" s="28">
        <v>42956</v>
      </c>
      <c r="B23" s="27" t="s">
        <v>156</v>
      </c>
      <c r="C23" s="27" t="s">
        <v>33</v>
      </c>
      <c r="D23" s="27"/>
      <c r="E23" s="29">
        <f t="shared" si="6"/>
        <v>0</v>
      </c>
      <c r="F23" s="27" t="s">
        <v>32</v>
      </c>
      <c r="G23" s="29" t="s">
        <v>69</v>
      </c>
      <c r="H23" s="29">
        <v>81.23</v>
      </c>
      <c r="I23" s="29">
        <v>81.59</v>
      </c>
      <c r="J23" s="26">
        <v>80.8</v>
      </c>
      <c r="K23" s="29">
        <v>81.23</v>
      </c>
      <c r="L23" s="29">
        <f t="shared" si="0"/>
        <v>0</v>
      </c>
      <c r="M23" s="29">
        <f t="shared" si="1"/>
        <v>0</v>
      </c>
      <c r="N23" s="29">
        <f t="shared" si="2"/>
        <v>0</v>
      </c>
      <c r="O23" s="29">
        <f t="shared" si="3"/>
        <v>0</v>
      </c>
      <c r="P23" s="33">
        <f t="shared" si="4"/>
        <v>123.10722639418934</v>
      </c>
      <c r="Q23" s="27">
        <v>5</v>
      </c>
      <c r="T23" t="s">
        <v>14</v>
      </c>
      <c r="V23">
        <f>COUNTIFS(C3:C1048576,"32",G3:G1048576,"Y")+COUNTIFS(D3:D1048576,"32",G3:G1048576,"Y")</f>
        <v>0</v>
      </c>
      <c r="AG23" s="3">
        <f t="shared" si="5"/>
        <v>0</v>
      </c>
    </row>
    <row r="24" spans="1:33" x14ac:dyDescent="0.45">
      <c r="A24" s="28">
        <v>42956</v>
      </c>
      <c r="B24" s="27" t="s">
        <v>317</v>
      </c>
      <c r="C24" s="27" t="s">
        <v>73</v>
      </c>
      <c r="D24" s="27"/>
      <c r="E24" s="29">
        <f t="shared" si="6"/>
        <v>0.43000000000000682</v>
      </c>
      <c r="F24" s="27" t="s">
        <v>32</v>
      </c>
      <c r="G24" s="29" t="s">
        <v>69</v>
      </c>
      <c r="H24" s="29">
        <v>123.99000000000001</v>
      </c>
      <c r="I24" s="29">
        <v>124.36</v>
      </c>
      <c r="J24" s="26">
        <v>123.56</v>
      </c>
      <c r="K24" s="29">
        <v>123.56</v>
      </c>
      <c r="L24" s="29">
        <f t="shared" si="0"/>
        <v>34.68021614646397</v>
      </c>
      <c r="M24" s="29">
        <f t="shared" si="1"/>
        <v>69.360432292927939</v>
      </c>
      <c r="N24" s="29">
        <f t="shared" si="2"/>
        <v>104.0406484393919</v>
      </c>
      <c r="O24" s="29">
        <f t="shared" si="3"/>
        <v>138.72086458585588</v>
      </c>
      <c r="P24" s="33">
        <f t="shared" si="4"/>
        <v>80.651665456891678</v>
      </c>
      <c r="Q24" s="27">
        <v>5</v>
      </c>
      <c r="T24" t="s">
        <v>15</v>
      </c>
      <c r="V24">
        <f>COUNTIFS(C3:C1048576,"BS",G3:G1048576,"Y")+COUNTIFS(D3:D1048576,"BS",G3:G1048576,"Y")</f>
        <v>0</v>
      </c>
      <c r="AG24" s="3">
        <f t="shared" si="5"/>
        <v>0.43000000000000682</v>
      </c>
    </row>
    <row r="25" spans="1:33" x14ac:dyDescent="0.45">
      <c r="A25" s="28">
        <v>42956</v>
      </c>
      <c r="B25" s="27" t="s">
        <v>383</v>
      </c>
      <c r="C25" s="27" t="s">
        <v>73</v>
      </c>
      <c r="D25" s="27"/>
      <c r="E25" s="29">
        <f t="shared" ref="E25:E26" si="31">IF(G25="Y",AG25,"")</f>
        <v>0.44000000000001194</v>
      </c>
      <c r="F25" s="27" t="s">
        <v>32</v>
      </c>
      <c r="G25" s="29" t="s">
        <v>69</v>
      </c>
      <c r="H25" s="29">
        <v>90.850000000000009</v>
      </c>
      <c r="I25" s="29">
        <v>91.2</v>
      </c>
      <c r="J25" s="26">
        <v>90.41</v>
      </c>
      <c r="K25" s="29">
        <v>90.41</v>
      </c>
      <c r="L25" s="29">
        <f t="shared" ref="L25:L26" si="32">IF(G25="Y", (P25*E25),(""))</f>
        <v>48.431480462301799</v>
      </c>
      <c r="M25" s="29">
        <f t="shared" ref="M25:M26" si="33">IF(G25="Y", (L25*2),(""))</f>
        <v>96.862960924603598</v>
      </c>
      <c r="N25" s="29">
        <f t="shared" ref="N25:N26" si="34">IF(G25="Y", (L25*3),(""))</f>
        <v>145.29444138690539</v>
      </c>
      <c r="O25" s="29">
        <f t="shared" ref="O25:O26" si="35">IF(G25="Y", (L25*4),(""))</f>
        <v>193.7259218492072</v>
      </c>
      <c r="P25" s="33">
        <f t="shared" ref="P25:P26" si="36">IF(Q25&gt;0,((AcctSize/Q25)/H25),(""))</f>
        <v>110.07154650522838</v>
      </c>
      <c r="Q25" s="27">
        <v>5</v>
      </c>
      <c r="T25" t="s">
        <v>16</v>
      </c>
      <c r="V25">
        <f>COUNTIFS(C3:C1048576,"SH",G3:G1048576,"Y")+COUNTIFS(D3:D1048576,"SH",G3:G1048576,"Y")</f>
        <v>6</v>
      </c>
      <c r="AG25" s="3">
        <f t="shared" si="5"/>
        <v>0.44000000000001194</v>
      </c>
    </row>
    <row r="26" spans="1:33" x14ac:dyDescent="0.45">
      <c r="A26" s="28">
        <v>42956</v>
      </c>
      <c r="B26" s="27" t="s">
        <v>156</v>
      </c>
      <c r="C26" s="27" t="s">
        <v>33</v>
      </c>
      <c r="D26" s="27"/>
      <c r="E26" s="29">
        <f t="shared" si="31"/>
        <v>-0.29999999999999716</v>
      </c>
      <c r="F26" s="27" t="s">
        <v>32</v>
      </c>
      <c r="G26" s="29" t="s">
        <v>69</v>
      </c>
      <c r="H26" s="29">
        <v>81.23</v>
      </c>
      <c r="I26" s="29">
        <v>81.59</v>
      </c>
      <c r="J26" s="26">
        <v>80.8</v>
      </c>
      <c r="K26" s="29">
        <v>81.53</v>
      </c>
      <c r="L26" s="29">
        <f t="shared" si="32"/>
        <v>-36.932167918256454</v>
      </c>
      <c r="M26" s="29">
        <f t="shared" si="33"/>
        <v>-73.864335836512907</v>
      </c>
      <c r="N26" s="29">
        <f t="shared" si="34"/>
        <v>-110.79650375476936</v>
      </c>
      <c r="O26" s="29">
        <f t="shared" si="35"/>
        <v>-147.72867167302581</v>
      </c>
      <c r="P26" s="33">
        <f t="shared" si="36"/>
        <v>123.10722639418934</v>
      </c>
      <c r="Q26" s="27">
        <v>5</v>
      </c>
      <c r="T26" t="s">
        <v>17</v>
      </c>
      <c r="V26">
        <f>COUNTIFS(C3:C1048576,"DH",G3:G1048576,"Y")+COUNTIFS(D3:D1048576,"DH",G3:G1048576,"Y")</f>
        <v>4</v>
      </c>
      <c r="AG26" s="3">
        <f t="shared" si="5"/>
        <v>-0.29999999999999716</v>
      </c>
    </row>
    <row r="27" spans="1:33" x14ac:dyDescent="0.45">
      <c r="A27" s="28">
        <v>42957</v>
      </c>
      <c r="B27" s="27" t="s">
        <v>384</v>
      </c>
      <c r="C27" s="27" t="s">
        <v>33</v>
      </c>
      <c r="D27" s="27"/>
      <c r="E27" s="29">
        <f t="shared" si="6"/>
        <v>0.39000000000000057</v>
      </c>
      <c r="F27" s="27" t="s">
        <v>32</v>
      </c>
      <c r="G27" s="29" t="s">
        <v>69</v>
      </c>
      <c r="H27" s="29">
        <v>51.09</v>
      </c>
      <c r="I27" s="29">
        <v>51.36</v>
      </c>
      <c r="J27" s="26">
        <v>50.7</v>
      </c>
      <c r="K27" s="29">
        <v>50.7</v>
      </c>
      <c r="L27" s="29">
        <f t="shared" si="0"/>
        <v>190.8396946564888</v>
      </c>
      <c r="M27" s="29">
        <f t="shared" si="1"/>
        <v>381.67938931297761</v>
      </c>
      <c r="N27" s="29">
        <f t="shared" si="2"/>
        <v>572.51908396946646</v>
      </c>
      <c r="O27" s="29">
        <f t="shared" si="3"/>
        <v>763.35877862595521</v>
      </c>
      <c r="P27" s="33">
        <f t="shared" si="4"/>
        <v>489.33255040125266</v>
      </c>
      <c r="Q27" s="27">
        <v>2</v>
      </c>
      <c r="T27" t="s">
        <v>19</v>
      </c>
      <c r="V27">
        <f>COUNTIFS(C3:C1048576,"S",G3:G1048576,"Y")+COUNTIFS(D3:D1048576,"S",G3:G1048576,"Y")</f>
        <v>0</v>
      </c>
      <c r="AG27" s="3">
        <f t="shared" si="5"/>
        <v>0.39000000000000057</v>
      </c>
    </row>
    <row r="28" spans="1:33" x14ac:dyDescent="0.45">
      <c r="A28" s="28">
        <v>42957</v>
      </c>
      <c r="B28" s="27" t="s">
        <v>385</v>
      </c>
      <c r="C28" s="27" t="s">
        <v>33</v>
      </c>
      <c r="D28" s="27"/>
      <c r="E28" s="29">
        <f t="shared" si="6"/>
        <v>-0.21999999999999886</v>
      </c>
      <c r="F28" s="27" t="s">
        <v>61</v>
      </c>
      <c r="G28" s="29" t="s">
        <v>69</v>
      </c>
      <c r="H28" s="29">
        <v>34.44</v>
      </c>
      <c r="I28" s="29">
        <v>34.22</v>
      </c>
      <c r="J28" s="26">
        <v>34.85</v>
      </c>
      <c r="K28" s="29">
        <v>34.22</v>
      </c>
      <c r="L28" s="29">
        <f t="shared" si="0"/>
        <v>-159.69802555168326</v>
      </c>
      <c r="M28" s="29">
        <f t="shared" si="1"/>
        <v>-319.39605110336652</v>
      </c>
      <c r="N28" s="29">
        <f t="shared" si="2"/>
        <v>-479.09407665504978</v>
      </c>
      <c r="O28" s="29">
        <f t="shared" si="3"/>
        <v>-638.79210220673303</v>
      </c>
      <c r="P28" s="33">
        <f t="shared" si="4"/>
        <v>725.90011614401863</v>
      </c>
      <c r="Q28" s="27">
        <v>2</v>
      </c>
      <c r="AG28" s="3">
        <f t="shared" si="5"/>
        <v>-0.21999999999999886</v>
      </c>
    </row>
    <row r="29" spans="1:33" x14ac:dyDescent="0.45">
      <c r="A29" s="28">
        <v>42957</v>
      </c>
      <c r="B29" s="27" t="s">
        <v>384</v>
      </c>
      <c r="C29" s="27" t="s">
        <v>33</v>
      </c>
      <c r="D29" s="27"/>
      <c r="E29" s="29">
        <f t="shared" ref="E29" si="37">IF(G29="Y",AG29,"")</f>
        <v>0.39000000000000057</v>
      </c>
      <c r="F29" s="27" t="s">
        <v>32</v>
      </c>
      <c r="G29" s="29" t="s">
        <v>69</v>
      </c>
      <c r="H29" s="29">
        <v>51.09</v>
      </c>
      <c r="I29" s="29">
        <v>51.36</v>
      </c>
      <c r="J29" s="26">
        <v>50.7</v>
      </c>
      <c r="K29" s="29">
        <v>50.7</v>
      </c>
      <c r="L29" s="29">
        <f t="shared" ref="L29" si="38">IF(G29="Y", (P29*E29),(""))</f>
        <v>190.8396946564888</v>
      </c>
      <c r="M29" s="29">
        <f t="shared" ref="M29" si="39">IF(G29="Y", (L29*2),(""))</f>
        <v>381.67938931297761</v>
      </c>
      <c r="N29" s="29">
        <f t="shared" ref="N29" si="40">IF(G29="Y", (L29*3),(""))</f>
        <v>572.51908396946646</v>
      </c>
      <c r="O29" s="29">
        <f t="shared" ref="O29" si="41">IF(G29="Y", (L29*4),(""))</f>
        <v>763.35877862595521</v>
      </c>
      <c r="P29" s="33">
        <f t="shared" ref="P29" si="42">IF(Q29&gt;0,((AcctSize/Q29)/H29),(""))</f>
        <v>489.33255040125266</v>
      </c>
      <c r="Q29" s="27">
        <v>2</v>
      </c>
      <c r="AG29" s="3">
        <f t="shared" si="5"/>
        <v>0.39000000000000057</v>
      </c>
    </row>
    <row r="30" spans="1:33" x14ac:dyDescent="0.45">
      <c r="A30" s="28">
        <v>42958</v>
      </c>
      <c r="B30" s="27" t="s">
        <v>386</v>
      </c>
      <c r="C30" s="27" t="s">
        <v>33</v>
      </c>
      <c r="D30" s="27"/>
      <c r="E30" s="29">
        <f t="shared" si="6"/>
        <v>3.9999999999992042E-2</v>
      </c>
      <c r="F30" s="27" t="s">
        <v>32</v>
      </c>
      <c r="G30" s="29" t="s">
        <v>69</v>
      </c>
      <c r="H30" s="29">
        <v>143.4</v>
      </c>
      <c r="I30" s="29">
        <v>143.96</v>
      </c>
      <c r="J30" s="26">
        <v>142.52000000000001</v>
      </c>
      <c r="K30" s="29">
        <v>143.36000000000001</v>
      </c>
      <c r="L30" s="29">
        <f t="shared" si="0"/>
        <v>4.6490004648991219</v>
      </c>
      <c r="M30" s="29">
        <f t="shared" si="1"/>
        <v>9.2980009297982438</v>
      </c>
      <c r="N30" s="29">
        <f t="shared" si="2"/>
        <v>13.947001394697367</v>
      </c>
      <c r="O30" s="29">
        <f t="shared" si="3"/>
        <v>18.596001859596488</v>
      </c>
      <c r="P30" s="33">
        <f t="shared" si="4"/>
        <v>116.22501162250117</v>
      </c>
      <c r="Q30" s="27">
        <v>3</v>
      </c>
      <c r="AG30" s="3">
        <f t="shared" si="5"/>
        <v>3.9999999999992042E-2</v>
      </c>
    </row>
    <row r="31" spans="1:33" x14ac:dyDescent="0.45">
      <c r="A31" s="28">
        <v>42958</v>
      </c>
      <c r="B31" s="27" t="s">
        <v>227</v>
      </c>
      <c r="C31" s="27" t="s">
        <v>79</v>
      </c>
      <c r="D31" s="27"/>
      <c r="E31" s="29">
        <f t="shared" si="6"/>
        <v>0.56000000000000227</v>
      </c>
      <c r="F31" s="27" t="s">
        <v>32</v>
      </c>
      <c r="G31" s="29" t="s">
        <v>69</v>
      </c>
      <c r="H31" s="29">
        <v>101.12</v>
      </c>
      <c r="I31" s="29">
        <v>101.53</v>
      </c>
      <c r="J31" s="26">
        <v>100.56</v>
      </c>
      <c r="K31" s="29">
        <v>100.56</v>
      </c>
      <c r="L31" s="29">
        <f t="shared" si="0"/>
        <v>92.299578059072104</v>
      </c>
      <c r="M31" s="29">
        <f t="shared" si="1"/>
        <v>184.59915611814421</v>
      </c>
      <c r="N31" s="29">
        <f t="shared" si="2"/>
        <v>276.89873417721628</v>
      </c>
      <c r="O31" s="29">
        <f t="shared" si="3"/>
        <v>369.19831223628842</v>
      </c>
      <c r="P31" s="33">
        <f t="shared" si="4"/>
        <v>164.82067510548524</v>
      </c>
      <c r="Q31" s="27">
        <v>3</v>
      </c>
      <c r="AG31" s="3">
        <f t="shared" si="5"/>
        <v>0.56000000000000227</v>
      </c>
    </row>
    <row r="32" spans="1:33" x14ac:dyDescent="0.45">
      <c r="A32" s="28">
        <v>42958</v>
      </c>
      <c r="B32" s="27" t="s">
        <v>147</v>
      </c>
      <c r="C32" s="27" t="s">
        <v>33</v>
      </c>
      <c r="D32" s="27"/>
      <c r="E32" s="29">
        <f t="shared" si="6"/>
        <v>-0.35999999999999943</v>
      </c>
      <c r="F32" s="27" t="s">
        <v>32</v>
      </c>
      <c r="G32" s="29" t="s">
        <v>69</v>
      </c>
      <c r="H32" s="29">
        <v>84.81</v>
      </c>
      <c r="I32" s="29">
        <v>85.17</v>
      </c>
      <c r="J32" s="26">
        <v>84.2</v>
      </c>
      <c r="K32" s="29">
        <v>85.17</v>
      </c>
      <c r="L32" s="29">
        <f t="shared" si="0"/>
        <v>-70.746374248319668</v>
      </c>
      <c r="M32" s="29">
        <f t="shared" si="1"/>
        <v>-141.49274849663934</v>
      </c>
      <c r="N32" s="29">
        <f t="shared" si="2"/>
        <v>-212.23912274495899</v>
      </c>
      <c r="O32" s="29">
        <f t="shared" si="3"/>
        <v>-282.98549699327867</v>
      </c>
      <c r="P32" s="33">
        <f t="shared" si="4"/>
        <v>196.5177062453327</v>
      </c>
      <c r="Q32" s="27">
        <v>3</v>
      </c>
      <c r="AG32" s="3">
        <f t="shared" si="5"/>
        <v>-0.35999999999999943</v>
      </c>
    </row>
    <row r="33" spans="1:33" x14ac:dyDescent="0.45">
      <c r="A33" s="28">
        <v>42961</v>
      </c>
      <c r="B33" s="27" t="s">
        <v>347</v>
      </c>
      <c r="C33" s="27" t="s">
        <v>33</v>
      </c>
      <c r="D33" s="27"/>
      <c r="E33" s="29" t="str">
        <f t="shared" si="6"/>
        <v/>
      </c>
      <c r="F33" s="27" t="s">
        <v>32</v>
      </c>
      <c r="G33" s="29" t="s">
        <v>34</v>
      </c>
      <c r="H33" s="29">
        <v>55.199999999999996</v>
      </c>
      <c r="I33" s="29">
        <v>55.68</v>
      </c>
      <c r="J33" s="26">
        <v>54.59</v>
      </c>
      <c r="K33" s="29"/>
      <c r="L33" s="29" t="str">
        <f t="shared" si="0"/>
        <v/>
      </c>
      <c r="M33" s="29" t="str">
        <f t="shared" si="1"/>
        <v/>
      </c>
      <c r="N33" s="29" t="str">
        <f t="shared" si="2"/>
        <v/>
      </c>
      <c r="O33" s="29" t="str">
        <f t="shared" si="3"/>
        <v/>
      </c>
      <c r="P33" s="33">
        <f t="shared" si="4"/>
        <v>452.89855072463774</v>
      </c>
      <c r="Q33" s="27">
        <v>2</v>
      </c>
      <c r="AG33" s="3">
        <f t="shared" si="5"/>
        <v>55.199999999999996</v>
      </c>
    </row>
    <row r="34" spans="1:33" x14ac:dyDescent="0.45">
      <c r="A34" s="28">
        <v>42961</v>
      </c>
      <c r="B34" s="27" t="s">
        <v>285</v>
      </c>
      <c r="C34" s="27" t="s">
        <v>79</v>
      </c>
      <c r="D34" s="27"/>
      <c r="E34" s="29">
        <f t="shared" si="6"/>
        <v>-0.32999999999999829</v>
      </c>
      <c r="F34" s="27" t="s">
        <v>61</v>
      </c>
      <c r="G34" s="29" t="s">
        <v>69</v>
      </c>
      <c r="H34" s="29">
        <v>112.46</v>
      </c>
      <c r="I34" s="29">
        <v>112.13</v>
      </c>
      <c r="J34" s="26">
        <v>113.12</v>
      </c>
      <c r="K34" s="29">
        <v>112.13</v>
      </c>
      <c r="L34" s="29">
        <f t="shared" si="0"/>
        <v>-73.35941668148638</v>
      </c>
      <c r="M34" s="29">
        <f t="shared" si="1"/>
        <v>-146.71883336297276</v>
      </c>
      <c r="N34" s="29">
        <f t="shared" si="2"/>
        <v>-220.07825004445914</v>
      </c>
      <c r="O34" s="29">
        <f t="shared" si="3"/>
        <v>-293.43766672594552</v>
      </c>
      <c r="P34" s="33">
        <f t="shared" si="4"/>
        <v>222.301262671172</v>
      </c>
      <c r="Q34" s="27">
        <v>2</v>
      </c>
      <c r="AG34" s="3">
        <f t="shared" si="5"/>
        <v>-0.32999999999999829</v>
      </c>
    </row>
    <row r="35" spans="1:33" x14ac:dyDescent="0.45">
      <c r="A35" s="28">
        <v>42961</v>
      </c>
      <c r="B35" s="27" t="s">
        <v>285</v>
      </c>
      <c r="C35" s="27" t="s">
        <v>79</v>
      </c>
      <c r="D35" s="27"/>
      <c r="E35" s="29">
        <f t="shared" ref="E35" si="43">IF(G35="Y",AG35,"")</f>
        <v>0.10999999999999943</v>
      </c>
      <c r="F35" s="27" t="s">
        <v>61</v>
      </c>
      <c r="G35" s="29" t="s">
        <v>69</v>
      </c>
      <c r="H35" s="29">
        <v>112.46</v>
      </c>
      <c r="I35" s="29">
        <v>112.13</v>
      </c>
      <c r="J35" s="26">
        <v>113.12</v>
      </c>
      <c r="K35" s="29">
        <v>112.57</v>
      </c>
      <c r="L35" s="29">
        <f t="shared" ref="L35" si="44">IF(G35="Y", (P35*E35),(""))</f>
        <v>24.453138893828793</v>
      </c>
      <c r="M35" s="29">
        <f t="shared" ref="M35" si="45">IF(G35="Y", (L35*2),(""))</f>
        <v>48.906277787657586</v>
      </c>
      <c r="N35" s="29">
        <f t="shared" ref="N35" si="46">IF(G35="Y", (L35*3),(""))</f>
        <v>73.35941668148638</v>
      </c>
      <c r="O35" s="29">
        <f t="shared" ref="O35" si="47">IF(G35="Y", (L35*4),(""))</f>
        <v>97.812555575315173</v>
      </c>
      <c r="P35" s="33">
        <f t="shared" ref="P35" si="48">IF(Q35&gt;0,((AcctSize/Q35)/H35),(""))</f>
        <v>222.301262671172</v>
      </c>
      <c r="Q35" s="27">
        <v>2</v>
      </c>
      <c r="R35" s="27"/>
      <c r="T35" s="69" t="s">
        <v>18</v>
      </c>
      <c r="U35" s="69"/>
      <c r="V35" s="69"/>
      <c r="AG35" s="3">
        <f t="shared" si="5"/>
        <v>0.10999999999999943</v>
      </c>
    </row>
    <row r="36" spans="1:33" x14ac:dyDescent="0.45">
      <c r="A36" s="28">
        <v>42962</v>
      </c>
      <c r="B36" s="27" t="s">
        <v>387</v>
      </c>
      <c r="C36" s="27" t="s">
        <v>98</v>
      </c>
      <c r="D36" s="27"/>
      <c r="E36" s="29" t="str">
        <f t="shared" si="6"/>
        <v/>
      </c>
      <c r="F36" s="27" t="s">
        <v>61</v>
      </c>
      <c r="G36" s="29" t="s">
        <v>34</v>
      </c>
      <c r="H36" s="29">
        <v>79.459999999999994</v>
      </c>
      <c r="I36" s="29">
        <v>79.19</v>
      </c>
      <c r="J36" s="26">
        <v>79.87</v>
      </c>
      <c r="K36" s="29"/>
      <c r="L36" s="29" t="str">
        <f t="shared" si="0"/>
        <v/>
      </c>
      <c r="M36" s="29" t="str">
        <f t="shared" si="1"/>
        <v/>
      </c>
      <c r="N36" s="29" t="str">
        <f t="shared" si="2"/>
        <v/>
      </c>
      <c r="O36" s="29" t="str">
        <f t="shared" si="3"/>
        <v/>
      </c>
      <c r="P36" s="33">
        <f t="shared" si="4"/>
        <v>629.24742008557769</v>
      </c>
      <c r="Q36" s="27">
        <v>1</v>
      </c>
      <c r="T36" t="s">
        <v>11</v>
      </c>
      <c r="V36" s="2">
        <f>SUMIF(C3:C1048576,"FB",E3:E1048576)+SUMIF(D3:D1048576,"FB",E3:E1048576)</f>
        <v>2.4500000000000455</v>
      </c>
      <c r="AG36" s="3">
        <f t="shared" si="5"/>
        <v>-79.459999999999994</v>
      </c>
    </row>
    <row r="37" spans="1:33" x14ac:dyDescent="0.45">
      <c r="A37" s="28">
        <v>42963</v>
      </c>
      <c r="B37" s="27" t="s">
        <v>189</v>
      </c>
      <c r="C37" s="27" t="s">
        <v>73</v>
      </c>
      <c r="D37" s="27"/>
      <c r="E37" s="29" t="str">
        <f t="shared" si="6"/>
        <v/>
      </c>
      <c r="F37" s="27" t="s">
        <v>32</v>
      </c>
      <c r="G37" s="29" t="s">
        <v>34</v>
      </c>
      <c r="H37" s="29">
        <v>33.57</v>
      </c>
      <c r="I37" s="29">
        <v>33.86</v>
      </c>
      <c r="J37" s="26">
        <v>33.200000000000003</v>
      </c>
      <c r="K37" s="29"/>
      <c r="L37" s="29" t="str">
        <f t="shared" si="0"/>
        <v/>
      </c>
      <c r="M37" s="29" t="str">
        <f t="shared" si="1"/>
        <v/>
      </c>
      <c r="N37" s="29" t="str">
        <f t="shared" si="2"/>
        <v/>
      </c>
      <c r="O37" s="29" t="str">
        <f t="shared" si="3"/>
        <v/>
      </c>
      <c r="P37" s="33">
        <f t="shared" si="4"/>
        <v>496.47502730612655</v>
      </c>
      <c r="Q37" s="27">
        <v>3</v>
      </c>
      <c r="T37" t="s">
        <v>12</v>
      </c>
      <c r="V37" s="2">
        <f>SUMIF(C3:C1048576,"IF",E3:E1048576)+SUMIF(D3:D1048576,"IF",E3:E1048576)</f>
        <v>1.8800000000000452</v>
      </c>
      <c r="AG37" s="3">
        <f t="shared" si="5"/>
        <v>33.57</v>
      </c>
    </row>
    <row r="38" spans="1:33" x14ac:dyDescent="0.45">
      <c r="A38" s="28">
        <v>42963</v>
      </c>
      <c r="B38" s="27" t="s">
        <v>155</v>
      </c>
      <c r="C38" s="27" t="s">
        <v>33</v>
      </c>
      <c r="D38" s="27"/>
      <c r="E38" s="29" t="str">
        <f t="shared" si="6"/>
        <v/>
      </c>
      <c r="F38" s="27" t="s">
        <v>32</v>
      </c>
      <c r="G38" s="29" t="s">
        <v>34</v>
      </c>
      <c r="H38" s="29">
        <v>40.479999999999997</v>
      </c>
      <c r="I38" s="29">
        <v>40.98</v>
      </c>
      <c r="J38" s="26">
        <v>39.85</v>
      </c>
      <c r="K38" s="29"/>
      <c r="L38" s="29" t="str">
        <f t="shared" si="0"/>
        <v/>
      </c>
      <c r="M38" s="29" t="str">
        <f t="shared" si="1"/>
        <v/>
      </c>
      <c r="N38" s="29" t="str">
        <f t="shared" si="2"/>
        <v/>
      </c>
      <c r="O38" s="29" t="str">
        <f t="shared" si="3"/>
        <v/>
      </c>
      <c r="P38" s="33">
        <f t="shared" si="4"/>
        <v>411.72595520421612</v>
      </c>
      <c r="Q38" s="27">
        <v>3</v>
      </c>
      <c r="T38" t="s">
        <v>13</v>
      </c>
      <c r="V38" s="2">
        <f>SUMIF(C3:C1048576,"LD",E3:E1048576)+SUMIF(D3:D1048576,"LD",E3:E1048576)</f>
        <v>0.57999999999999829</v>
      </c>
      <c r="AG38" s="3">
        <f t="shared" si="5"/>
        <v>40.479999999999997</v>
      </c>
    </row>
    <row r="39" spans="1:33" x14ac:dyDescent="0.45">
      <c r="A39" s="28">
        <v>42963</v>
      </c>
      <c r="B39" s="27" t="s">
        <v>193</v>
      </c>
      <c r="C39" s="27" t="s">
        <v>33</v>
      </c>
      <c r="D39" s="27"/>
      <c r="E39" s="29" t="str">
        <f t="shared" ref="E39:E40" si="49">IF(G39="Y",AG39,"")</f>
        <v/>
      </c>
      <c r="F39" s="27" t="s">
        <v>32</v>
      </c>
      <c r="G39" s="29" t="s">
        <v>34</v>
      </c>
      <c r="H39" s="29">
        <v>74.080000000000013</v>
      </c>
      <c r="I39" s="29">
        <v>74.58</v>
      </c>
      <c r="J39" s="26">
        <v>73.41</v>
      </c>
      <c r="K39" s="29"/>
      <c r="L39" s="29" t="str">
        <f t="shared" ref="L39:L40" si="50">IF(G39="Y", (P39*E39),(""))</f>
        <v/>
      </c>
      <c r="M39" s="29" t="str">
        <f t="shared" ref="M39:M40" si="51">IF(G39="Y", (L39*2),(""))</f>
        <v/>
      </c>
      <c r="N39" s="29" t="str">
        <f t="shared" ref="N39:N40" si="52">IF(G39="Y", (L39*3),(""))</f>
        <v/>
      </c>
      <c r="O39" s="29" t="str">
        <f t="shared" ref="O39:O40" si="53">IF(G39="Y", (L39*4),(""))</f>
        <v/>
      </c>
      <c r="P39" s="33">
        <f t="shared" si="4"/>
        <v>224.98200143988478</v>
      </c>
      <c r="Q39" s="27">
        <v>3</v>
      </c>
      <c r="T39" t="s">
        <v>14</v>
      </c>
      <c r="V39" s="2">
        <f>SUMIF(C3:C1048576,"32",E3:E1048576)+SUMIF(D3:D1048576,"32",E3:E1048576)</f>
        <v>0</v>
      </c>
      <c r="AG39" s="3">
        <f t="shared" si="5"/>
        <v>74.080000000000013</v>
      </c>
    </row>
    <row r="40" spans="1:33" x14ac:dyDescent="0.45">
      <c r="A40" s="28">
        <v>42964</v>
      </c>
      <c r="B40" s="27" t="s">
        <v>388</v>
      </c>
      <c r="C40" s="27" t="s">
        <v>73</v>
      </c>
      <c r="D40" s="27"/>
      <c r="E40" s="29">
        <f t="shared" si="49"/>
        <v>0.45000000000000284</v>
      </c>
      <c r="F40" s="27" t="s">
        <v>32</v>
      </c>
      <c r="G40" s="29" t="s">
        <v>69</v>
      </c>
      <c r="H40" s="29">
        <v>86.04</v>
      </c>
      <c r="I40" s="29">
        <v>86.41</v>
      </c>
      <c r="J40" s="26">
        <v>85.59</v>
      </c>
      <c r="K40" s="29">
        <v>85.59</v>
      </c>
      <c r="L40" s="29">
        <f t="shared" si="50"/>
        <v>87.168758716876411</v>
      </c>
      <c r="M40" s="29">
        <f t="shared" si="51"/>
        <v>174.33751743375282</v>
      </c>
      <c r="N40" s="29">
        <f t="shared" si="52"/>
        <v>261.50627615062922</v>
      </c>
      <c r="O40" s="29">
        <f t="shared" si="53"/>
        <v>348.67503486750564</v>
      </c>
      <c r="P40" s="33">
        <f t="shared" si="4"/>
        <v>193.70835270416859</v>
      </c>
      <c r="Q40" s="27">
        <v>3</v>
      </c>
      <c r="T40" t="s">
        <v>15</v>
      </c>
      <c r="V40" s="2">
        <f>SUMIF(C3:C1048576,"BS",E3:E1048576)+SUMIF(D3:D1048576,"BS",E3:E1048576)</f>
        <v>0</v>
      </c>
      <c r="AG40" s="3">
        <f t="shared" si="5"/>
        <v>0.45000000000000284</v>
      </c>
    </row>
    <row r="41" spans="1:33" x14ac:dyDescent="0.45">
      <c r="A41" s="28">
        <v>42964</v>
      </c>
      <c r="B41" s="27" t="s">
        <v>389</v>
      </c>
      <c r="C41" s="27" t="s">
        <v>98</v>
      </c>
      <c r="D41" s="27"/>
      <c r="E41" s="29" t="str">
        <f t="shared" si="6"/>
        <v/>
      </c>
      <c r="F41" s="27" t="s">
        <v>61</v>
      </c>
      <c r="G41" s="29" t="s">
        <v>34</v>
      </c>
      <c r="H41" s="29">
        <v>134.25</v>
      </c>
      <c r="I41" s="29">
        <v>133.81</v>
      </c>
      <c r="J41" s="26">
        <v>134.86000000000001</v>
      </c>
      <c r="K41" s="29"/>
      <c r="L41" s="29" t="str">
        <f t="shared" si="0"/>
        <v/>
      </c>
      <c r="M41" s="29" t="str">
        <f t="shared" si="1"/>
        <v/>
      </c>
      <c r="N41" s="29" t="str">
        <f t="shared" si="2"/>
        <v/>
      </c>
      <c r="O41" s="29" t="str">
        <f t="shared" si="3"/>
        <v/>
      </c>
      <c r="P41" s="33">
        <f t="shared" si="4"/>
        <v>124.14649286157668</v>
      </c>
      <c r="Q41" s="27">
        <v>3</v>
      </c>
      <c r="T41" t="s">
        <v>16</v>
      </c>
      <c r="V41" s="2">
        <f>SUMIF(C3:C1048576,"SH",E3:E1048576)+SUMIF(D3:D1048576,"SH",E3:E1048576)</f>
        <v>1.2300000000000182</v>
      </c>
      <c r="AG41" s="3">
        <f t="shared" si="5"/>
        <v>-134.25</v>
      </c>
    </row>
    <row r="42" spans="1:33" x14ac:dyDescent="0.45">
      <c r="A42" s="28">
        <v>42964</v>
      </c>
      <c r="B42" s="27" t="s">
        <v>285</v>
      </c>
      <c r="C42" s="27" t="s">
        <v>139</v>
      </c>
      <c r="D42" s="27"/>
      <c r="E42" s="29">
        <f t="shared" si="6"/>
        <v>0</v>
      </c>
      <c r="F42" s="27" t="s">
        <v>32</v>
      </c>
      <c r="G42" s="29" t="s">
        <v>69</v>
      </c>
      <c r="H42" s="29">
        <v>112.84</v>
      </c>
      <c r="I42" s="29">
        <v>113.25</v>
      </c>
      <c r="J42" s="26">
        <v>112.32</v>
      </c>
      <c r="K42" s="29">
        <v>112.84</v>
      </c>
      <c r="L42" s="29">
        <f t="shared" si="0"/>
        <v>0</v>
      </c>
      <c r="M42" s="29">
        <f t="shared" si="1"/>
        <v>0</v>
      </c>
      <c r="N42" s="29">
        <f t="shared" si="2"/>
        <v>0</v>
      </c>
      <c r="O42" s="29">
        <f t="shared" si="3"/>
        <v>0</v>
      </c>
      <c r="P42" s="33">
        <f t="shared" si="4"/>
        <v>147.70176060498642</v>
      </c>
      <c r="Q42" s="27">
        <v>3</v>
      </c>
      <c r="T42" t="s">
        <v>17</v>
      </c>
      <c r="V42" s="2">
        <f>SUMIF(C3:C1048576,"DH",E3:E1048576)+SUMIF(D3:D1048576,"DH",E3:E1048576)</f>
        <v>1.0100000000000051</v>
      </c>
      <c r="AG42" s="3">
        <f t="shared" si="5"/>
        <v>0</v>
      </c>
    </row>
    <row r="43" spans="1:33" x14ac:dyDescent="0.45">
      <c r="A43" s="28">
        <v>42964</v>
      </c>
      <c r="B43" s="27" t="s">
        <v>285</v>
      </c>
      <c r="C43" s="27" t="s">
        <v>139</v>
      </c>
      <c r="D43" s="27"/>
      <c r="E43" s="29">
        <f t="shared" ref="E43" si="54">IF(G43="Y",AG43,"")</f>
        <v>0.52000000000001023</v>
      </c>
      <c r="F43" s="27" t="s">
        <v>32</v>
      </c>
      <c r="G43" s="29" t="s">
        <v>69</v>
      </c>
      <c r="H43" s="29">
        <v>112.84</v>
      </c>
      <c r="I43" s="29">
        <v>113.25</v>
      </c>
      <c r="J43" s="26">
        <v>112.32</v>
      </c>
      <c r="K43" s="29">
        <v>112.32</v>
      </c>
      <c r="L43" s="29">
        <f t="shared" ref="L43" si="55">IF(G43="Y", (P43*E43),(""))</f>
        <v>76.804915514594455</v>
      </c>
      <c r="M43" s="29">
        <f t="shared" ref="M43" si="56">IF(G43="Y", (L43*2),(""))</f>
        <v>153.60983102918891</v>
      </c>
      <c r="N43" s="29">
        <f t="shared" ref="N43" si="57">IF(G43="Y", (L43*3),(""))</f>
        <v>230.41474654378337</v>
      </c>
      <c r="O43" s="29">
        <f t="shared" ref="O43" si="58">IF(G43="Y", (L43*4),(""))</f>
        <v>307.21966205837782</v>
      </c>
      <c r="P43" s="33">
        <f t="shared" ref="P43" si="59">IF(Q43&gt;0,((AcctSize/Q43)/H43),(""))</f>
        <v>147.70176060498642</v>
      </c>
      <c r="Q43" s="27">
        <v>3</v>
      </c>
      <c r="T43" t="s">
        <v>19</v>
      </c>
      <c r="V43" s="2">
        <f>SUMIF(C3:C1048576,"S",E3:E1048576)+SUMIF(D3:D1048576,"S",E3:E1048576)</f>
        <v>0</v>
      </c>
      <c r="AG43" s="3">
        <f t="shared" si="5"/>
        <v>0.52000000000001023</v>
      </c>
    </row>
    <row r="44" spans="1:33" x14ac:dyDescent="0.45">
      <c r="A44" s="28">
        <v>42965</v>
      </c>
      <c r="B44" s="27" t="s">
        <v>163</v>
      </c>
      <c r="C44" s="27" t="s">
        <v>33</v>
      </c>
      <c r="D44" s="27"/>
      <c r="E44" s="29" t="str">
        <f t="shared" si="6"/>
        <v/>
      </c>
      <c r="F44" s="27" t="s">
        <v>32</v>
      </c>
      <c r="G44" s="29" t="s">
        <v>34</v>
      </c>
      <c r="H44" s="29">
        <v>61.54</v>
      </c>
      <c r="I44" s="29">
        <v>61.84</v>
      </c>
      <c r="J44" s="26">
        <v>61.19</v>
      </c>
      <c r="K44" s="29"/>
      <c r="L44" s="29" t="str">
        <f t="shared" si="0"/>
        <v/>
      </c>
      <c r="M44" s="29" t="str">
        <f t="shared" si="1"/>
        <v/>
      </c>
      <c r="N44" s="29" t="str">
        <f t="shared" si="2"/>
        <v/>
      </c>
      <c r="O44" s="29" t="str">
        <f t="shared" si="3"/>
        <v/>
      </c>
      <c r="P44" s="33">
        <f t="shared" si="4"/>
        <v>406.23984400389992</v>
      </c>
      <c r="Q44" s="27">
        <v>2</v>
      </c>
      <c r="AG44" s="3">
        <f t="shared" si="5"/>
        <v>61.54</v>
      </c>
    </row>
    <row r="45" spans="1:33" x14ac:dyDescent="0.45">
      <c r="A45" s="28">
        <v>42965</v>
      </c>
      <c r="B45" s="27" t="s">
        <v>83</v>
      </c>
      <c r="C45" s="27" t="s">
        <v>33</v>
      </c>
      <c r="D45" s="27"/>
      <c r="E45" s="29" t="str">
        <f t="shared" si="6"/>
        <v/>
      </c>
      <c r="F45" s="27" t="s">
        <v>32</v>
      </c>
      <c r="G45" s="29" t="s">
        <v>34</v>
      </c>
      <c r="H45" s="29">
        <v>80.790000000000006</v>
      </c>
      <c r="I45" s="29">
        <v>81.25</v>
      </c>
      <c r="J45" s="26">
        <v>80.22</v>
      </c>
      <c r="K45" s="29"/>
      <c r="L45" s="29" t="str">
        <f t="shared" si="0"/>
        <v/>
      </c>
      <c r="M45" s="29" t="str">
        <f t="shared" si="1"/>
        <v/>
      </c>
      <c r="N45" s="29" t="str">
        <f t="shared" si="2"/>
        <v/>
      </c>
      <c r="O45" s="29" t="str">
        <f t="shared" si="3"/>
        <v/>
      </c>
      <c r="P45" s="33">
        <f t="shared" si="4"/>
        <v>309.44423814828565</v>
      </c>
      <c r="Q45" s="27">
        <v>2</v>
      </c>
      <c r="V45" s="2"/>
      <c r="AG45" s="3">
        <f t="shared" si="5"/>
        <v>80.790000000000006</v>
      </c>
    </row>
    <row r="46" spans="1:33" x14ac:dyDescent="0.45">
      <c r="A46" s="28">
        <v>42969</v>
      </c>
      <c r="B46" s="27" t="s">
        <v>375</v>
      </c>
      <c r="C46" s="27" t="s">
        <v>79</v>
      </c>
      <c r="D46" s="27"/>
      <c r="E46" s="29">
        <f t="shared" si="6"/>
        <v>0.67000000000000171</v>
      </c>
      <c r="F46" s="27" t="s">
        <v>61</v>
      </c>
      <c r="G46" s="29" t="s">
        <v>69</v>
      </c>
      <c r="H46" s="29">
        <v>77.739999999999995</v>
      </c>
      <c r="I46" s="29">
        <v>77.349999999999994</v>
      </c>
      <c r="J46" s="26">
        <v>78.41</v>
      </c>
      <c r="K46" s="29">
        <v>78.41</v>
      </c>
      <c r="L46" s="29">
        <f t="shared" si="0"/>
        <v>107.7308978646774</v>
      </c>
      <c r="M46" s="29">
        <f t="shared" si="1"/>
        <v>215.4617957293548</v>
      </c>
      <c r="N46" s="29">
        <f t="shared" si="2"/>
        <v>323.19269359403222</v>
      </c>
      <c r="O46" s="29">
        <f t="shared" si="3"/>
        <v>430.92359145870961</v>
      </c>
      <c r="P46" s="33">
        <f t="shared" si="4"/>
        <v>160.79238487265243</v>
      </c>
      <c r="Q46" s="27">
        <v>4</v>
      </c>
      <c r="AG46" s="3">
        <f t="shared" si="5"/>
        <v>0.67000000000000171</v>
      </c>
    </row>
    <row r="47" spans="1:33" x14ac:dyDescent="0.45">
      <c r="A47" s="28">
        <v>42969</v>
      </c>
      <c r="B47" s="27" t="s">
        <v>303</v>
      </c>
      <c r="C47" s="27" t="s">
        <v>33</v>
      </c>
      <c r="D47" s="27"/>
      <c r="E47" s="29">
        <f t="shared" si="6"/>
        <v>-0.26000000000000512</v>
      </c>
      <c r="F47" s="27" t="s">
        <v>32</v>
      </c>
      <c r="G47" s="29" t="s">
        <v>69</v>
      </c>
      <c r="H47" s="29">
        <v>48.16</v>
      </c>
      <c r="I47" s="29">
        <v>48.42</v>
      </c>
      <c r="J47" s="26">
        <v>47.72</v>
      </c>
      <c r="K47" s="29">
        <v>48.42</v>
      </c>
      <c r="L47" s="29">
        <f t="shared" si="0"/>
        <v>-67.483388704320276</v>
      </c>
      <c r="M47" s="29">
        <f t="shared" si="1"/>
        <v>-134.96677740864055</v>
      </c>
      <c r="N47" s="29">
        <f t="shared" si="2"/>
        <v>-202.45016611296083</v>
      </c>
      <c r="O47" s="29">
        <f t="shared" si="3"/>
        <v>-269.93355481728111</v>
      </c>
      <c r="P47" s="33">
        <f t="shared" si="4"/>
        <v>259.55149501661134</v>
      </c>
      <c r="Q47" s="27">
        <v>4</v>
      </c>
      <c r="AG47" s="3">
        <f t="shared" si="5"/>
        <v>-0.26000000000000512</v>
      </c>
    </row>
    <row r="48" spans="1:33" x14ac:dyDescent="0.45">
      <c r="A48" s="28">
        <v>42969</v>
      </c>
      <c r="B48" s="27" t="s">
        <v>229</v>
      </c>
      <c r="C48" s="27" t="s">
        <v>33</v>
      </c>
      <c r="D48" s="27"/>
      <c r="E48" s="29" t="str">
        <f t="shared" ref="E48" si="60">IF(G48="Y",AG48,"")</f>
        <v/>
      </c>
      <c r="F48" s="27" t="s">
        <v>61</v>
      </c>
      <c r="G48" s="29" t="s">
        <v>34</v>
      </c>
      <c r="H48" s="29">
        <v>67.739999999999995</v>
      </c>
      <c r="I48" s="29">
        <v>67.459999999999994</v>
      </c>
      <c r="J48" s="26">
        <v>68.260000000000005</v>
      </c>
      <c r="K48" s="29"/>
      <c r="L48" s="29" t="str">
        <f t="shared" ref="L48" si="61">IF(G48="Y", (P48*E48),(""))</f>
        <v/>
      </c>
      <c r="M48" s="29" t="str">
        <f t="shared" ref="M48" si="62">IF(G48="Y", (L48*2),(""))</f>
        <v/>
      </c>
      <c r="N48" s="29" t="str">
        <f t="shared" ref="N48" si="63">IF(G48="Y", (L48*3),(""))</f>
        <v/>
      </c>
      <c r="O48" s="29" t="str">
        <f t="shared" ref="O48" si="64">IF(G48="Y", (L48*4),(""))</f>
        <v/>
      </c>
      <c r="P48" s="33">
        <f t="shared" ref="P48" si="65">IF(Q48&gt;0,((AcctSize/Q48)/H48),(""))</f>
        <v>184.52908178328906</v>
      </c>
      <c r="Q48" s="27">
        <v>4</v>
      </c>
      <c r="R48" s="27"/>
      <c r="AG48" s="3">
        <f t="shared" si="5"/>
        <v>-67.739999999999995</v>
      </c>
    </row>
    <row r="49" spans="1:33" x14ac:dyDescent="0.45">
      <c r="A49" s="28">
        <v>42969</v>
      </c>
      <c r="B49" s="27" t="s">
        <v>268</v>
      </c>
      <c r="C49" s="27" t="s">
        <v>33</v>
      </c>
      <c r="D49" s="27"/>
      <c r="E49" s="29" t="str">
        <f t="shared" si="6"/>
        <v/>
      </c>
      <c r="F49" s="27" t="s">
        <v>32</v>
      </c>
      <c r="G49" s="29" t="s">
        <v>34</v>
      </c>
      <c r="H49" s="29">
        <v>53.949999999999996</v>
      </c>
      <c r="I49" s="29">
        <v>54.41</v>
      </c>
      <c r="J49" s="26">
        <v>53.41</v>
      </c>
      <c r="K49" s="29"/>
      <c r="L49" s="29" t="str">
        <f t="shared" si="0"/>
        <v/>
      </c>
      <c r="M49" s="29" t="str">
        <f t="shared" si="1"/>
        <v/>
      </c>
      <c r="N49" s="29" t="str">
        <f t="shared" si="2"/>
        <v/>
      </c>
      <c r="O49" s="29" t="str">
        <f t="shared" si="3"/>
        <v/>
      </c>
      <c r="P49" s="33">
        <f t="shared" si="4"/>
        <v>231.69601482854497</v>
      </c>
      <c r="Q49" s="27">
        <v>4</v>
      </c>
      <c r="AG49" s="3">
        <f t="shared" si="5"/>
        <v>53.949999999999996</v>
      </c>
    </row>
    <row r="50" spans="1:33" x14ac:dyDescent="0.45">
      <c r="A50" s="28">
        <v>42970</v>
      </c>
      <c r="B50" s="27" t="s">
        <v>205</v>
      </c>
      <c r="C50" s="27" t="s">
        <v>33</v>
      </c>
      <c r="D50" s="27"/>
      <c r="E50" s="29" t="str">
        <f t="shared" si="6"/>
        <v/>
      </c>
      <c r="F50" s="27" t="s">
        <v>61</v>
      </c>
      <c r="G50" s="29" t="s">
        <v>34</v>
      </c>
      <c r="H50" s="29">
        <v>62.31</v>
      </c>
      <c r="I50" s="29">
        <v>62.05</v>
      </c>
      <c r="J50" s="26">
        <v>62.87</v>
      </c>
      <c r="K50" s="29"/>
      <c r="L50" s="29" t="str">
        <f t="shared" si="0"/>
        <v/>
      </c>
      <c r="M50" s="29" t="str">
        <f t="shared" si="1"/>
        <v/>
      </c>
      <c r="N50" s="29" t="str">
        <f t="shared" si="2"/>
        <v/>
      </c>
      <c r="O50" s="29" t="str">
        <f t="shared" si="3"/>
        <v/>
      </c>
      <c r="P50" s="33">
        <f t="shared" si="4"/>
        <v>267.47980527470179</v>
      </c>
      <c r="Q50" s="27">
        <v>3</v>
      </c>
      <c r="AG50" s="3">
        <f t="shared" si="5"/>
        <v>-62.31</v>
      </c>
    </row>
    <row r="51" spans="1:33" x14ac:dyDescent="0.45">
      <c r="A51" s="28">
        <v>42970</v>
      </c>
      <c r="B51" s="27" t="s">
        <v>390</v>
      </c>
      <c r="C51" s="27" t="s">
        <v>33</v>
      </c>
      <c r="D51" s="27"/>
      <c r="E51" s="29" t="str">
        <f t="shared" si="6"/>
        <v/>
      </c>
      <c r="F51" s="27" t="s">
        <v>61</v>
      </c>
      <c r="G51" s="29" t="s">
        <v>34</v>
      </c>
      <c r="H51" s="29">
        <v>104.85</v>
      </c>
      <c r="I51" s="29">
        <v>104.47</v>
      </c>
      <c r="J51" s="26">
        <v>105.53</v>
      </c>
      <c r="K51" s="29"/>
      <c r="L51" s="29" t="str">
        <f t="shared" si="0"/>
        <v/>
      </c>
      <c r="M51" s="29" t="str">
        <f t="shared" si="1"/>
        <v/>
      </c>
      <c r="N51" s="29" t="str">
        <f t="shared" si="2"/>
        <v/>
      </c>
      <c r="O51" s="29" t="str">
        <f t="shared" si="3"/>
        <v/>
      </c>
      <c r="P51" s="33">
        <f t="shared" si="4"/>
        <v>158.9572405023049</v>
      </c>
      <c r="Q51" s="27">
        <v>3</v>
      </c>
      <c r="T51" s="70" t="s">
        <v>20</v>
      </c>
      <c r="U51" s="70"/>
      <c r="V51" s="70"/>
      <c r="AG51" s="3">
        <f t="shared" si="5"/>
        <v>-104.85</v>
      </c>
    </row>
    <row r="52" spans="1:33" x14ac:dyDescent="0.45">
      <c r="A52" s="28">
        <v>42970</v>
      </c>
      <c r="B52" s="27" t="s">
        <v>391</v>
      </c>
      <c r="C52" s="27" t="s">
        <v>33</v>
      </c>
      <c r="D52" s="27"/>
      <c r="E52" s="29">
        <f t="shared" si="6"/>
        <v>0.61000000000001364</v>
      </c>
      <c r="F52" s="27" t="s">
        <v>32</v>
      </c>
      <c r="G52" s="29" t="s">
        <v>69</v>
      </c>
      <c r="H52" s="29">
        <v>119.10000000000001</v>
      </c>
      <c r="I52" s="29">
        <v>119.53</v>
      </c>
      <c r="J52" s="26">
        <v>118.49</v>
      </c>
      <c r="K52" s="29">
        <v>118.49</v>
      </c>
      <c r="L52" s="29">
        <f t="shared" si="0"/>
        <v>85.362440526170388</v>
      </c>
      <c r="M52" s="29">
        <f t="shared" si="1"/>
        <v>170.72488105234078</v>
      </c>
      <c r="N52" s="29">
        <f t="shared" si="2"/>
        <v>256.08732157851114</v>
      </c>
      <c r="O52" s="29">
        <f t="shared" si="3"/>
        <v>341.44976210468155</v>
      </c>
      <c r="P52" s="33">
        <f t="shared" si="4"/>
        <v>139.93842709207948</v>
      </c>
      <c r="Q52" s="27">
        <v>3</v>
      </c>
      <c r="T52" t="s">
        <v>21</v>
      </c>
      <c r="V52">
        <f>COUNTIF(E3:E1048576,"&gt;0")</f>
        <v>25</v>
      </c>
      <c r="AG52" s="3">
        <f t="shared" si="5"/>
        <v>0.61000000000001364</v>
      </c>
    </row>
    <row r="53" spans="1:33" x14ac:dyDescent="0.45">
      <c r="A53" s="28">
        <v>42971</v>
      </c>
      <c r="B53" s="27" t="s">
        <v>140</v>
      </c>
      <c r="C53" s="27" t="s">
        <v>139</v>
      </c>
      <c r="D53" s="27"/>
      <c r="E53" s="29" t="str">
        <f t="shared" si="6"/>
        <v/>
      </c>
      <c r="F53" s="27" t="s">
        <v>32</v>
      </c>
      <c r="G53" s="29" t="s">
        <v>34</v>
      </c>
      <c r="H53" s="29">
        <v>51.42</v>
      </c>
      <c r="I53" s="29">
        <v>51.84</v>
      </c>
      <c r="J53" s="26">
        <v>50.86</v>
      </c>
      <c r="K53" s="29"/>
      <c r="L53" s="29" t="str">
        <f t="shared" si="0"/>
        <v/>
      </c>
      <c r="M53" s="29" t="str">
        <f t="shared" si="1"/>
        <v/>
      </c>
      <c r="N53" s="29" t="str">
        <f t="shared" si="2"/>
        <v/>
      </c>
      <c r="O53" s="29" t="str">
        <f t="shared" si="3"/>
        <v/>
      </c>
      <c r="P53" s="33">
        <f t="shared" si="4"/>
        <v>324.12809542331132</v>
      </c>
      <c r="Q53" s="27">
        <v>3</v>
      </c>
      <c r="T53" t="s">
        <v>22</v>
      </c>
      <c r="V53">
        <f>COUNTIF(E3:E1048576,"&lt;-.101")</f>
        <v>13</v>
      </c>
      <c r="AG53" s="3">
        <f t="shared" si="5"/>
        <v>51.42</v>
      </c>
    </row>
    <row r="54" spans="1:33" x14ac:dyDescent="0.45">
      <c r="A54" s="28">
        <v>42971</v>
      </c>
      <c r="B54" s="27" t="s">
        <v>156</v>
      </c>
      <c r="C54" s="27" t="s">
        <v>33</v>
      </c>
      <c r="D54" s="27"/>
      <c r="E54" s="29">
        <f t="shared" si="6"/>
        <v>0.54000000000000625</v>
      </c>
      <c r="F54" s="27" t="s">
        <v>32</v>
      </c>
      <c r="G54" s="29" t="s">
        <v>69</v>
      </c>
      <c r="H54" s="29">
        <v>83.26</v>
      </c>
      <c r="I54" s="29">
        <v>83.65</v>
      </c>
      <c r="J54" s="26">
        <v>82.72</v>
      </c>
      <c r="K54" s="29">
        <v>82.72</v>
      </c>
      <c r="L54" s="29">
        <f t="shared" si="0"/>
        <v>108.09512370886505</v>
      </c>
      <c r="M54" s="29">
        <f t="shared" si="1"/>
        <v>216.19024741773009</v>
      </c>
      <c r="N54" s="29">
        <f t="shared" si="2"/>
        <v>324.28537112659512</v>
      </c>
      <c r="O54" s="29">
        <f t="shared" si="3"/>
        <v>432.38049483546018</v>
      </c>
      <c r="P54" s="33">
        <f t="shared" si="4"/>
        <v>200.17615501641444</v>
      </c>
      <c r="Q54" s="27">
        <v>3</v>
      </c>
      <c r="T54" t="s">
        <v>23</v>
      </c>
      <c r="V54">
        <f>COUNTIFS(E3:E1048576,"&gt;-.109",E3:E1048576,"&lt;0")</f>
        <v>0</v>
      </c>
      <c r="AG54" s="3">
        <f t="shared" si="5"/>
        <v>0.54000000000000625</v>
      </c>
    </row>
    <row r="55" spans="1:33" x14ac:dyDescent="0.45">
      <c r="A55" s="28">
        <v>42971</v>
      </c>
      <c r="B55" s="27" t="s">
        <v>230</v>
      </c>
      <c r="C55" s="27" t="s">
        <v>33</v>
      </c>
      <c r="D55" s="27"/>
      <c r="E55" s="29">
        <f t="shared" si="6"/>
        <v>0.39999999999999858</v>
      </c>
      <c r="F55" s="27" t="s">
        <v>32</v>
      </c>
      <c r="G55" s="29" t="s">
        <v>69</v>
      </c>
      <c r="H55" s="29">
        <v>51.58</v>
      </c>
      <c r="I55" s="29">
        <v>51.93</v>
      </c>
      <c r="J55" s="26">
        <v>51.18</v>
      </c>
      <c r="K55" s="29">
        <v>51.18</v>
      </c>
      <c r="L55" s="29">
        <f t="shared" si="0"/>
        <v>129.24906294429323</v>
      </c>
      <c r="M55" s="29">
        <f t="shared" si="1"/>
        <v>258.49812588858646</v>
      </c>
      <c r="N55" s="29">
        <f t="shared" si="2"/>
        <v>387.74718883287971</v>
      </c>
      <c r="O55" s="29">
        <f t="shared" si="3"/>
        <v>516.99625177717292</v>
      </c>
      <c r="P55" s="33">
        <f t="shared" si="4"/>
        <v>323.12265736073419</v>
      </c>
      <c r="Q55" s="27">
        <v>3</v>
      </c>
      <c r="T55" t="s">
        <v>3</v>
      </c>
      <c r="V55" s="5">
        <f>SUM(E3:E1048576)</f>
        <v>7.1500000000001123</v>
      </c>
      <c r="AG55" s="3">
        <f t="shared" si="5"/>
        <v>0.39999999999999858</v>
      </c>
    </row>
    <row r="56" spans="1:33" x14ac:dyDescent="0.45">
      <c r="A56" s="28">
        <v>42972</v>
      </c>
      <c r="B56" s="27" t="s">
        <v>146</v>
      </c>
      <c r="C56" s="27" t="s">
        <v>33</v>
      </c>
      <c r="D56" s="27"/>
      <c r="E56" s="29" t="str">
        <f t="shared" si="6"/>
        <v/>
      </c>
      <c r="F56" s="27" t="s">
        <v>32</v>
      </c>
      <c r="G56" s="29" t="s">
        <v>34</v>
      </c>
      <c r="H56" s="29">
        <v>91.300000000000011</v>
      </c>
      <c r="I56" s="29">
        <v>91.81</v>
      </c>
      <c r="J56" s="26">
        <v>90.63</v>
      </c>
      <c r="K56" s="29"/>
      <c r="L56" s="29" t="str">
        <f t="shared" si="0"/>
        <v/>
      </c>
      <c r="M56" s="29" t="str">
        <f t="shared" si="1"/>
        <v/>
      </c>
      <c r="N56" s="29" t="str">
        <f t="shared" si="2"/>
        <v/>
      </c>
      <c r="O56" s="29" t="str">
        <f t="shared" si="3"/>
        <v/>
      </c>
      <c r="P56" s="33">
        <f t="shared" si="4"/>
        <v>182.54837531945964</v>
      </c>
      <c r="Q56" s="27">
        <v>3</v>
      </c>
      <c r="V56" s="4"/>
      <c r="AG56" s="3">
        <f t="shared" si="5"/>
        <v>91.300000000000011</v>
      </c>
    </row>
    <row r="57" spans="1:33" x14ac:dyDescent="0.45">
      <c r="A57" s="28">
        <v>42972</v>
      </c>
      <c r="B57" s="29" t="s">
        <v>91</v>
      </c>
      <c r="C57" s="27" t="s">
        <v>33</v>
      </c>
      <c r="D57" s="27"/>
      <c r="E57" s="29">
        <f t="shared" si="6"/>
        <v>0.41000000000000369</v>
      </c>
      <c r="F57" s="27" t="s">
        <v>32</v>
      </c>
      <c r="G57" s="29" t="s">
        <v>69</v>
      </c>
      <c r="H57" s="29">
        <v>52.21</v>
      </c>
      <c r="I57" s="29">
        <v>52.56</v>
      </c>
      <c r="J57" s="26">
        <v>51.8</v>
      </c>
      <c r="K57" s="29">
        <v>51.8</v>
      </c>
      <c r="L57" s="29">
        <f t="shared" si="0"/>
        <v>130.88169571601983</v>
      </c>
      <c r="M57" s="29">
        <f t="shared" si="1"/>
        <v>261.76339143203967</v>
      </c>
      <c r="N57" s="29">
        <f t="shared" si="2"/>
        <v>392.64508714805947</v>
      </c>
      <c r="O57" s="29">
        <f t="shared" si="3"/>
        <v>523.52678286407934</v>
      </c>
      <c r="P57" s="33">
        <f t="shared" si="4"/>
        <v>319.22364808785039</v>
      </c>
      <c r="Q57" s="27">
        <v>3</v>
      </c>
      <c r="AG57" s="3">
        <f t="shared" si="5"/>
        <v>0.41000000000000369</v>
      </c>
    </row>
    <row r="58" spans="1:33" x14ac:dyDescent="0.45">
      <c r="A58" s="28">
        <v>42972</v>
      </c>
      <c r="B58" s="29" t="s">
        <v>282</v>
      </c>
      <c r="C58" s="27" t="s">
        <v>33</v>
      </c>
      <c r="D58" s="27"/>
      <c r="E58" s="29">
        <f t="shared" ref="E58" si="66">IF(G58="Y",AG58,"")</f>
        <v>0.60000000000000142</v>
      </c>
      <c r="F58" s="27" t="s">
        <v>32</v>
      </c>
      <c r="G58" s="29" t="s">
        <v>69</v>
      </c>
      <c r="H58" s="29">
        <v>55.53</v>
      </c>
      <c r="I58" s="29">
        <v>55.9</v>
      </c>
      <c r="J58" s="26">
        <v>54.93</v>
      </c>
      <c r="K58" s="29">
        <v>54.93</v>
      </c>
      <c r="L58" s="29">
        <f t="shared" ref="L58" si="67">IF(G58="Y", (P58*E58),(""))</f>
        <v>180.08283810552896</v>
      </c>
      <c r="M58" s="29">
        <f t="shared" ref="M58" si="68">IF(G58="Y", (L58*2),(""))</f>
        <v>360.16567621105793</v>
      </c>
      <c r="N58" s="29">
        <f t="shared" ref="N58" si="69">IF(G58="Y", (L58*3),(""))</f>
        <v>540.24851431658692</v>
      </c>
      <c r="O58" s="29">
        <f t="shared" ref="O58" si="70">IF(G58="Y", (L58*4),(""))</f>
        <v>720.33135242211586</v>
      </c>
      <c r="P58" s="33">
        <f t="shared" ref="P58" si="71">IF(Q58&gt;0,((AcctSize/Q58)/H58),(""))</f>
        <v>300.13806350921425</v>
      </c>
      <c r="Q58" s="27">
        <v>3</v>
      </c>
      <c r="R58" s="27"/>
      <c r="T58" s="72" t="s">
        <v>41</v>
      </c>
      <c r="U58" s="72"/>
      <c r="V58" s="72"/>
      <c r="AG58" s="3">
        <f t="shared" si="5"/>
        <v>0.60000000000000142</v>
      </c>
    </row>
    <row r="59" spans="1:33" x14ac:dyDescent="0.45">
      <c r="A59" s="28">
        <v>42975</v>
      </c>
      <c r="B59" s="27" t="s">
        <v>174</v>
      </c>
      <c r="C59" s="27" t="s">
        <v>73</v>
      </c>
      <c r="D59" s="27"/>
      <c r="E59" s="29" t="str">
        <f t="shared" si="6"/>
        <v/>
      </c>
      <c r="F59" s="27" t="s">
        <v>32</v>
      </c>
      <c r="G59" s="29" t="s">
        <v>34</v>
      </c>
      <c r="H59" s="29">
        <v>143.88</v>
      </c>
      <c r="I59" s="29">
        <v>144.38</v>
      </c>
      <c r="J59" s="26">
        <v>143.16999999999999</v>
      </c>
      <c r="K59" s="29"/>
      <c r="L59" s="29" t="str">
        <f t="shared" si="0"/>
        <v/>
      </c>
      <c r="M59" s="29" t="str">
        <f t="shared" si="1"/>
        <v/>
      </c>
      <c r="N59" s="29" t="str">
        <f t="shared" si="2"/>
        <v/>
      </c>
      <c r="O59" s="29" t="str">
        <f t="shared" si="3"/>
        <v/>
      </c>
      <c r="P59" s="33">
        <f t="shared" si="4"/>
        <v>115.83727180057457</v>
      </c>
      <c r="Q59" s="27">
        <v>3</v>
      </c>
      <c r="T59" s="73" t="s">
        <v>42</v>
      </c>
      <c r="U59" s="73"/>
      <c r="V59" s="73"/>
      <c r="AG59" s="3">
        <f t="shared" si="5"/>
        <v>143.88</v>
      </c>
    </row>
    <row r="60" spans="1:33" x14ac:dyDescent="0.45">
      <c r="A60" s="28">
        <v>42975</v>
      </c>
      <c r="B60" s="27" t="s">
        <v>375</v>
      </c>
      <c r="C60" s="27" t="s">
        <v>139</v>
      </c>
      <c r="D60" s="27"/>
      <c r="E60" s="29">
        <f t="shared" si="6"/>
        <v>-0.34999999999999432</v>
      </c>
      <c r="F60" s="27" t="s">
        <v>32</v>
      </c>
      <c r="G60" s="29" t="s">
        <v>69</v>
      </c>
      <c r="H60" s="29">
        <v>78.64</v>
      </c>
      <c r="I60" s="29">
        <v>78.989999999999995</v>
      </c>
      <c r="J60" s="26">
        <v>78.16</v>
      </c>
      <c r="K60" s="29">
        <v>78.989999999999995</v>
      </c>
      <c r="L60" s="29">
        <f t="shared" si="0"/>
        <v>-74.177687351643428</v>
      </c>
      <c r="M60" s="29">
        <f t="shared" si="1"/>
        <v>-148.35537470328686</v>
      </c>
      <c r="N60" s="29">
        <f t="shared" si="2"/>
        <v>-222.53306205493027</v>
      </c>
      <c r="O60" s="29">
        <f t="shared" si="3"/>
        <v>-296.71074940657371</v>
      </c>
      <c r="P60" s="33">
        <f t="shared" si="4"/>
        <v>211.93624957612752</v>
      </c>
      <c r="Q60" s="27">
        <v>3</v>
      </c>
      <c r="T60" s="12" t="s">
        <v>43</v>
      </c>
      <c r="U60" s="27"/>
      <c r="V60" s="14">
        <f>SUM(L3:L454)</f>
        <v>1692.8661833309075</v>
      </c>
      <c r="AG60" s="3">
        <f t="shared" si="5"/>
        <v>-0.34999999999999432</v>
      </c>
    </row>
    <row r="61" spans="1:33" x14ac:dyDescent="0.45">
      <c r="A61" s="28">
        <v>42975</v>
      </c>
      <c r="B61" s="27" t="s">
        <v>224</v>
      </c>
      <c r="C61" s="27" t="s">
        <v>73</v>
      </c>
      <c r="D61" s="27"/>
      <c r="E61" s="29" t="str">
        <f t="shared" ref="E61" si="72">IF(G61="Y",AG61,"")</f>
        <v/>
      </c>
      <c r="F61" s="27" t="s">
        <v>32</v>
      </c>
      <c r="G61" s="29" t="s">
        <v>34</v>
      </c>
      <c r="H61" s="29">
        <v>73.09</v>
      </c>
      <c r="I61" s="29">
        <v>73.599999999999994</v>
      </c>
      <c r="J61" s="26">
        <v>72.489999999999995</v>
      </c>
      <c r="K61" s="29"/>
      <c r="L61" s="29" t="str">
        <f t="shared" ref="L61" si="73">IF(G61="Y", (P61*E61),(""))</f>
        <v/>
      </c>
      <c r="M61" s="29" t="str">
        <f t="shared" ref="M61" si="74">IF(G61="Y", (L61*2),(""))</f>
        <v/>
      </c>
      <c r="N61" s="29" t="str">
        <f t="shared" ref="N61" si="75">IF(G61="Y", (L61*3),(""))</f>
        <v/>
      </c>
      <c r="O61" s="29" t="str">
        <f t="shared" ref="O61" si="76">IF(G61="Y", (L61*4),(""))</f>
        <v/>
      </c>
      <c r="P61" s="33">
        <f t="shared" ref="P61" si="77">IF(Q61&gt;0,((AcctSize/Q61)/H61),(""))</f>
        <v>228.02937018287957</v>
      </c>
      <c r="Q61" s="27">
        <v>3</v>
      </c>
      <c r="T61" s="12" t="s">
        <v>44</v>
      </c>
      <c r="U61" s="27"/>
      <c r="V61" s="4">
        <f>V60*2</f>
        <v>3385.7323666618149</v>
      </c>
      <c r="AG61" s="3">
        <f t="shared" si="5"/>
        <v>73.09</v>
      </c>
    </row>
    <row r="62" spans="1:33" x14ac:dyDescent="0.45">
      <c r="A62" s="28">
        <v>42976</v>
      </c>
      <c r="B62" s="27" t="s">
        <v>99</v>
      </c>
      <c r="C62" s="27" t="s">
        <v>33</v>
      </c>
      <c r="D62" s="27"/>
      <c r="E62" s="29" t="str">
        <f t="shared" si="6"/>
        <v/>
      </c>
      <c r="F62" s="27" t="s">
        <v>61</v>
      </c>
      <c r="G62" s="29" t="s">
        <v>34</v>
      </c>
      <c r="H62" s="29">
        <v>49.88</v>
      </c>
      <c r="I62" s="29">
        <v>49.56</v>
      </c>
      <c r="J62" s="26">
        <v>50.39</v>
      </c>
      <c r="K62" s="29"/>
      <c r="L62" s="29" t="str">
        <f t="shared" si="0"/>
        <v/>
      </c>
      <c r="M62" s="29" t="str">
        <f t="shared" si="1"/>
        <v/>
      </c>
      <c r="N62" s="29" t="str">
        <f t="shared" si="2"/>
        <v/>
      </c>
      <c r="O62" s="29" t="str">
        <f t="shared" si="3"/>
        <v/>
      </c>
      <c r="P62" s="33">
        <f t="shared" si="4"/>
        <v>250.60144346431434</v>
      </c>
      <c r="Q62" s="27">
        <v>4</v>
      </c>
      <c r="T62" s="12" t="s">
        <v>45</v>
      </c>
      <c r="U62" s="27"/>
      <c r="V62" s="4">
        <f>V60*3</f>
        <v>5078.5985499927228</v>
      </c>
      <c r="AG62" s="3">
        <f t="shared" si="5"/>
        <v>-49.88</v>
      </c>
    </row>
    <row r="63" spans="1:33" x14ac:dyDescent="0.45">
      <c r="A63" s="28">
        <v>42976</v>
      </c>
      <c r="B63" s="27" t="s">
        <v>140</v>
      </c>
      <c r="C63" s="27">
        <v>32</v>
      </c>
      <c r="D63" s="27"/>
      <c r="E63" s="29" t="str">
        <f t="shared" si="6"/>
        <v/>
      </c>
      <c r="F63" s="27" t="s">
        <v>32</v>
      </c>
      <c r="G63" s="29" t="s">
        <v>34</v>
      </c>
      <c r="H63" s="29">
        <v>52.71</v>
      </c>
      <c r="I63" s="29">
        <v>52.97</v>
      </c>
      <c r="J63" s="26">
        <v>52.25</v>
      </c>
      <c r="K63" s="29"/>
      <c r="L63" s="29" t="str">
        <f t="shared" si="0"/>
        <v/>
      </c>
      <c r="M63" s="29" t="str">
        <f t="shared" si="1"/>
        <v/>
      </c>
      <c r="N63" s="29" t="str">
        <f t="shared" si="2"/>
        <v/>
      </c>
      <c r="O63" s="29" t="str">
        <f t="shared" si="3"/>
        <v/>
      </c>
      <c r="P63" s="33">
        <f t="shared" si="4"/>
        <v>237.14665148928097</v>
      </c>
      <c r="Q63" s="27">
        <v>4</v>
      </c>
      <c r="T63" s="12" t="s">
        <v>46</v>
      </c>
      <c r="U63" s="27"/>
      <c r="V63" s="4">
        <f>V60*4</f>
        <v>6771.4647333236298</v>
      </c>
      <c r="AG63" s="3">
        <f t="shared" si="5"/>
        <v>52.71</v>
      </c>
    </row>
    <row r="64" spans="1:33" x14ac:dyDescent="0.45">
      <c r="A64" s="28">
        <v>42976</v>
      </c>
      <c r="B64" s="27" t="s">
        <v>392</v>
      </c>
      <c r="C64" s="27" t="s">
        <v>33</v>
      </c>
      <c r="D64" s="27"/>
      <c r="E64" s="29" t="str">
        <f t="shared" si="6"/>
        <v/>
      </c>
      <c r="F64" s="27" t="s">
        <v>61</v>
      </c>
      <c r="G64" s="29" t="s">
        <v>34</v>
      </c>
      <c r="H64" s="29">
        <v>81.89</v>
      </c>
      <c r="I64" s="29">
        <v>81.47</v>
      </c>
      <c r="J64" s="26">
        <v>82.5</v>
      </c>
      <c r="K64" s="29"/>
      <c r="L64" s="29" t="str">
        <f t="shared" si="0"/>
        <v/>
      </c>
      <c r="M64" s="29" t="str">
        <f t="shared" si="1"/>
        <v/>
      </c>
      <c r="N64" s="29" t="str">
        <f t="shared" si="2"/>
        <v/>
      </c>
      <c r="O64" s="29" t="str">
        <f t="shared" si="3"/>
        <v/>
      </c>
      <c r="P64" s="33">
        <f t="shared" si="4"/>
        <v>152.64379045060446</v>
      </c>
      <c r="Q64" s="27">
        <v>4</v>
      </c>
      <c r="T64" s="27"/>
      <c r="U64" s="27"/>
      <c r="V64" s="27"/>
      <c r="AG64" s="3">
        <f t="shared" si="5"/>
        <v>-81.89</v>
      </c>
    </row>
    <row r="65" spans="1:33" x14ac:dyDescent="0.45">
      <c r="A65" s="28">
        <v>42976</v>
      </c>
      <c r="B65" s="27" t="s">
        <v>96</v>
      </c>
      <c r="C65" s="27" t="s">
        <v>73</v>
      </c>
      <c r="D65" s="27"/>
      <c r="E65" s="29" t="str">
        <f t="shared" si="6"/>
        <v/>
      </c>
      <c r="F65" s="27" t="s">
        <v>32</v>
      </c>
      <c r="G65" s="29" t="s">
        <v>34</v>
      </c>
      <c r="H65" s="29">
        <v>70.23</v>
      </c>
      <c r="I65" s="29">
        <v>70.569999999999993</v>
      </c>
      <c r="J65" s="26">
        <v>69.52</v>
      </c>
      <c r="K65" s="29">
        <v>69.89</v>
      </c>
      <c r="L65" s="29" t="str">
        <f t="shared" si="0"/>
        <v/>
      </c>
      <c r="M65" s="29" t="str">
        <f t="shared" si="1"/>
        <v/>
      </c>
      <c r="N65" s="29" t="str">
        <f t="shared" si="2"/>
        <v/>
      </c>
      <c r="O65" s="29" t="str">
        <f t="shared" si="3"/>
        <v/>
      </c>
      <c r="P65" s="33">
        <f t="shared" si="4"/>
        <v>177.98661540652142</v>
      </c>
      <c r="Q65" s="27">
        <v>4</v>
      </c>
      <c r="T65" s="27"/>
      <c r="U65" s="27"/>
      <c r="V65" s="27"/>
      <c r="AG65" s="3">
        <f t="shared" si="5"/>
        <v>0.34000000000000341</v>
      </c>
    </row>
    <row r="66" spans="1:33" x14ac:dyDescent="0.45">
      <c r="A66" s="28">
        <v>42977</v>
      </c>
      <c r="B66" s="27" t="s">
        <v>393</v>
      </c>
      <c r="C66" s="27" t="s">
        <v>33</v>
      </c>
      <c r="D66" s="27"/>
      <c r="E66" s="29">
        <f t="shared" si="6"/>
        <v>0.22999999999999687</v>
      </c>
      <c r="F66" s="27" t="s">
        <v>61</v>
      </c>
      <c r="G66" s="29" t="s">
        <v>69</v>
      </c>
      <c r="H66" s="29">
        <v>32.5</v>
      </c>
      <c r="I66" s="29">
        <v>32.18</v>
      </c>
      <c r="J66" s="26">
        <v>32.96</v>
      </c>
      <c r="K66" s="29">
        <v>32.729999999999997</v>
      </c>
      <c r="L66" s="29">
        <f t="shared" si="0"/>
        <v>117.94871794871635</v>
      </c>
      <c r="M66" s="29">
        <f t="shared" si="1"/>
        <v>235.8974358974327</v>
      </c>
      <c r="N66" s="29">
        <f t="shared" si="2"/>
        <v>353.84615384614904</v>
      </c>
      <c r="O66" s="29">
        <f t="shared" si="3"/>
        <v>471.7948717948654</v>
      </c>
      <c r="P66" s="33">
        <f t="shared" si="4"/>
        <v>512.82051282051282</v>
      </c>
      <c r="Q66" s="27">
        <v>3</v>
      </c>
      <c r="T66" s="27"/>
      <c r="U66" s="27"/>
      <c r="V66" s="27"/>
      <c r="AG66" s="3">
        <f t="shared" si="5"/>
        <v>0.22999999999999687</v>
      </c>
    </row>
    <row r="67" spans="1:33" x14ac:dyDescent="0.45">
      <c r="A67" s="28">
        <v>42977</v>
      </c>
      <c r="B67" s="27" t="s">
        <v>394</v>
      </c>
      <c r="C67" s="27" t="s">
        <v>33</v>
      </c>
      <c r="D67" s="27"/>
      <c r="E67" s="29" t="str">
        <f t="shared" ref="E67" si="78">IF(G67="Y",AG67,"")</f>
        <v/>
      </c>
      <c r="F67" s="27" t="s">
        <v>32</v>
      </c>
      <c r="G67" s="29" t="s">
        <v>34</v>
      </c>
      <c r="H67" s="29">
        <v>28.15</v>
      </c>
      <c r="I67" s="29">
        <v>28.52</v>
      </c>
      <c r="J67" s="26">
        <v>27.65</v>
      </c>
      <c r="K67" s="29"/>
      <c r="L67" s="29" t="str">
        <f t="shared" ref="L67" si="79">IF(G67="Y", (P67*E67),(""))</f>
        <v/>
      </c>
      <c r="M67" s="29" t="str">
        <f t="shared" ref="M67" si="80">IF(G67="Y", (L67*2),(""))</f>
        <v/>
      </c>
      <c r="N67" s="29" t="str">
        <f t="shared" ref="N67" si="81">IF(G67="Y", (L67*3),(""))</f>
        <v/>
      </c>
      <c r="O67" s="29" t="str">
        <f t="shared" ref="O67" si="82">IF(G67="Y", (L67*4),(""))</f>
        <v/>
      </c>
      <c r="P67" s="33">
        <f t="shared" ref="P67" si="83">IF(Q67&gt;0,((AcctSize/Q67)/H67),(""))</f>
        <v>592.06631142687991</v>
      </c>
      <c r="Q67" s="27">
        <v>3</v>
      </c>
      <c r="T67" s="74" t="s">
        <v>41</v>
      </c>
      <c r="U67" s="74"/>
      <c r="V67" s="74"/>
      <c r="AG67" s="3">
        <f t="shared" si="5"/>
        <v>28.15</v>
      </c>
    </row>
    <row r="68" spans="1:33" x14ac:dyDescent="0.45">
      <c r="A68" s="28">
        <v>42977</v>
      </c>
      <c r="B68" s="27" t="s">
        <v>395</v>
      </c>
      <c r="C68" s="27" t="s">
        <v>33</v>
      </c>
      <c r="D68" s="27"/>
      <c r="E68" s="29" t="str">
        <f t="shared" ref="E68" si="84">IF(G68="Y",AG68,"")</f>
        <v/>
      </c>
      <c r="F68" s="27" t="s">
        <v>61</v>
      </c>
      <c r="G68" s="29" t="s">
        <v>34</v>
      </c>
      <c r="H68" s="29">
        <v>65.89</v>
      </c>
      <c r="I68" s="29">
        <v>65.599999999999994</v>
      </c>
      <c r="J68" s="26">
        <v>66.28</v>
      </c>
      <c r="K68" s="29"/>
      <c r="L68" s="29" t="str">
        <f t="shared" ref="L68" si="85">IF(G68="Y", (P68*E68),(""))</f>
        <v/>
      </c>
      <c r="M68" s="29" t="str">
        <f t="shared" ref="M68" si="86">IF(G68="Y", (L68*2),(""))</f>
        <v/>
      </c>
      <c r="N68" s="29" t="str">
        <f t="shared" ref="N68" si="87">IF(G68="Y", (L68*3),(""))</f>
        <v/>
      </c>
      <c r="O68" s="29" t="str">
        <f t="shared" ref="O68" si="88">IF(G68="Y", (L68*4),(""))</f>
        <v/>
      </c>
      <c r="P68" s="33">
        <f t="shared" ref="P68" si="89">IF(Q68&gt;0,((AcctSize/Q68)/H68),(""))</f>
        <v>252.9468305762129</v>
      </c>
      <c r="Q68" s="27">
        <v>3</v>
      </c>
      <c r="T68" s="75" t="s">
        <v>47</v>
      </c>
      <c r="U68" s="75"/>
      <c r="V68" s="75"/>
      <c r="AG68" s="3">
        <f t="shared" ref="AG68:AG86" si="90">IF(F68="L",(K68-H68),(H68-K68))</f>
        <v>-65.89</v>
      </c>
    </row>
    <row r="69" spans="1:33" x14ac:dyDescent="0.45">
      <c r="A69" s="28">
        <v>42978</v>
      </c>
      <c r="B69" s="27" t="s">
        <v>99</v>
      </c>
      <c r="C69" s="27" t="s">
        <v>79</v>
      </c>
      <c r="D69" s="27"/>
      <c r="E69" s="29" t="str">
        <f t="shared" ref="E69:E132" si="91">IF(G69="Y",AG69,"")</f>
        <v/>
      </c>
      <c r="F69" s="27" t="s">
        <v>32</v>
      </c>
      <c r="G69" s="29" t="s">
        <v>34</v>
      </c>
      <c r="H69" s="29">
        <v>50.21</v>
      </c>
      <c r="I69" s="29">
        <v>50.57</v>
      </c>
      <c r="J69" s="10">
        <v>49.69</v>
      </c>
      <c r="K69" s="29"/>
      <c r="L69" s="29" t="str">
        <f t="shared" ref="L69:L130" si="92">IF(G69="Y", (P69*E69),(""))</f>
        <v/>
      </c>
      <c r="M69" s="29" t="str">
        <f t="shared" ref="M69:M130" si="93">IF(G69="Y", (L69*2),(""))</f>
        <v/>
      </c>
      <c r="N69" s="29" t="str">
        <f t="shared" ref="N69:N130" si="94">IF(G69="Y", (L69*3),(""))</f>
        <v/>
      </c>
      <c r="O69" s="29" t="str">
        <f t="shared" ref="O69:O130" si="95">IF(G69="Y", (L69*4),(""))</f>
        <v/>
      </c>
      <c r="P69" s="33">
        <f t="shared" ref="P69:P70" si="96">IF(Q69&gt;0,((AcctSize/Q69)/H69),(""))</f>
        <v>199.16351324437363</v>
      </c>
      <c r="Q69" s="27">
        <v>5</v>
      </c>
      <c r="T69" s="12" t="s">
        <v>43</v>
      </c>
      <c r="U69" s="27"/>
      <c r="V69" s="14">
        <f>V60*2</f>
        <v>3385.7323666618149</v>
      </c>
      <c r="AG69" s="3">
        <f t="shared" si="90"/>
        <v>50.21</v>
      </c>
    </row>
    <row r="70" spans="1:33" x14ac:dyDescent="0.45">
      <c r="A70" s="28">
        <v>42978</v>
      </c>
      <c r="B70" s="27" t="s">
        <v>240</v>
      </c>
      <c r="C70" s="27" t="s">
        <v>33</v>
      </c>
      <c r="D70" s="27"/>
      <c r="E70" s="29">
        <f t="shared" si="91"/>
        <v>0.60000000000000853</v>
      </c>
      <c r="F70" s="27" t="s">
        <v>61</v>
      </c>
      <c r="G70" s="29" t="s">
        <v>69</v>
      </c>
      <c r="H70" s="29">
        <v>66.169999999999987</v>
      </c>
      <c r="I70" s="29">
        <v>65.73</v>
      </c>
      <c r="J70" s="10">
        <v>66.77</v>
      </c>
      <c r="K70" s="29">
        <v>66.77</v>
      </c>
      <c r="L70" s="29">
        <f t="shared" si="92"/>
        <v>90.675532718756017</v>
      </c>
      <c r="M70" s="29">
        <f t="shared" si="93"/>
        <v>181.35106543751203</v>
      </c>
      <c r="N70" s="29">
        <f t="shared" si="94"/>
        <v>272.02659815626805</v>
      </c>
      <c r="O70" s="29">
        <f t="shared" si="95"/>
        <v>362.70213087502407</v>
      </c>
      <c r="P70" s="33">
        <f t="shared" si="96"/>
        <v>151.12588786459122</v>
      </c>
      <c r="Q70" s="27">
        <v>5</v>
      </c>
      <c r="T70" s="12" t="s">
        <v>44</v>
      </c>
      <c r="U70" s="27"/>
      <c r="V70" s="4">
        <f>V61*2</f>
        <v>6771.4647333236298</v>
      </c>
      <c r="AG70" s="3">
        <f t="shared" si="90"/>
        <v>0.60000000000000853</v>
      </c>
    </row>
    <row r="71" spans="1:33" x14ac:dyDescent="0.45">
      <c r="A71" s="28">
        <v>42978</v>
      </c>
      <c r="B71" s="27" t="s">
        <v>375</v>
      </c>
      <c r="C71" s="27" t="s">
        <v>33</v>
      </c>
      <c r="D71" s="27"/>
      <c r="E71" s="29">
        <f t="shared" si="91"/>
        <v>0.28000000000001535</v>
      </c>
      <c r="F71" s="27" t="s">
        <v>61</v>
      </c>
      <c r="G71" s="29" t="s">
        <v>69</v>
      </c>
      <c r="H71" s="29">
        <v>80.86999999999999</v>
      </c>
      <c r="I71" s="29">
        <v>80.45</v>
      </c>
      <c r="J71" s="10">
        <v>81.430000000000007</v>
      </c>
      <c r="K71" s="29">
        <v>81.150000000000006</v>
      </c>
      <c r="L71" s="29">
        <f t="shared" si="92"/>
        <v>34.623469766293482</v>
      </c>
      <c r="M71" s="29">
        <f t="shared" si="93"/>
        <v>69.246939532586964</v>
      </c>
      <c r="N71" s="29">
        <f t="shared" si="94"/>
        <v>103.87040929888045</v>
      </c>
      <c r="O71" s="29">
        <f t="shared" si="95"/>
        <v>138.49387906517393</v>
      </c>
      <c r="P71" s="33">
        <f t="shared" ref="P71:P130" si="97">IF(Q71&gt;0,((AcctSize/Q71)/H71),(""))</f>
        <v>123.65524916532708</v>
      </c>
      <c r="Q71" s="27">
        <v>5</v>
      </c>
      <c r="T71" s="12" t="s">
        <v>45</v>
      </c>
      <c r="U71" s="27"/>
      <c r="V71" s="4">
        <f>V62*2</f>
        <v>10157.197099985446</v>
      </c>
      <c r="AG71" s="3">
        <f t="shared" si="90"/>
        <v>0.28000000000001535</v>
      </c>
    </row>
    <row r="72" spans="1:33" x14ac:dyDescent="0.45">
      <c r="A72" s="28">
        <v>42978</v>
      </c>
      <c r="B72" s="27" t="s">
        <v>396</v>
      </c>
      <c r="C72" s="27" t="s">
        <v>33</v>
      </c>
      <c r="D72" s="27"/>
      <c r="E72" s="29" t="str">
        <f t="shared" si="91"/>
        <v/>
      </c>
      <c r="F72" s="27" t="s">
        <v>32</v>
      </c>
      <c r="G72" s="29" t="s">
        <v>34</v>
      </c>
      <c r="H72" s="29">
        <v>46.3</v>
      </c>
      <c r="I72" s="29">
        <v>46.62</v>
      </c>
      <c r="J72" s="10">
        <v>45.67</v>
      </c>
      <c r="K72" s="29"/>
      <c r="L72" s="29" t="str">
        <f t="shared" si="92"/>
        <v/>
      </c>
      <c r="M72" s="29" t="str">
        <f t="shared" si="93"/>
        <v/>
      </c>
      <c r="N72" s="29" t="str">
        <f t="shared" si="94"/>
        <v/>
      </c>
      <c r="O72" s="29" t="str">
        <f t="shared" si="95"/>
        <v/>
      </c>
      <c r="P72" s="33">
        <f t="shared" si="97"/>
        <v>215.98272138228944</v>
      </c>
      <c r="Q72" s="27">
        <v>5</v>
      </c>
      <c r="T72" s="12" t="s">
        <v>46</v>
      </c>
      <c r="U72" s="27"/>
      <c r="V72" s="4">
        <f>V63*2</f>
        <v>13542.92946664726</v>
      </c>
      <c r="AG72" s="3">
        <f t="shared" si="90"/>
        <v>46.3</v>
      </c>
    </row>
    <row r="73" spans="1:33" x14ac:dyDescent="0.45">
      <c r="A73" s="28">
        <v>42978</v>
      </c>
      <c r="B73" s="27" t="s">
        <v>397</v>
      </c>
      <c r="C73" s="27" t="s">
        <v>33</v>
      </c>
      <c r="D73" s="27"/>
      <c r="E73" s="29">
        <f t="shared" si="91"/>
        <v>-0.26999999999999602</v>
      </c>
      <c r="F73" s="27" t="s">
        <v>32</v>
      </c>
      <c r="G73" s="29" t="s">
        <v>69</v>
      </c>
      <c r="H73" s="29">
        <v>40.03</v>
      </c>
      <c r="I73" s="29">
        <v>40.299999999999997</v>
      </c>
      <c r="J73" s="10">
        <v>39.67</v>
      </c>
      <c r="K73" s="29">
        <v>40.299999999999997</v>
      </c>
      <c r="L73" s="29">
        <f t="shared" si="92"/>
        <v>-67.449412940293783</v>
      </c>
      <c r="M73" s="29">
        <f t="shared" si="93"/>
        <v>-134.89882588058757</v>
      </c>
      <c r="N73" s="29">
        <f t="shared" si="94"/>
        <v>-202.34823882088136</v>
      </c>
      <c r="O73" s="29">
        <f t="shared" si="95"/>
        <v>-269.79765176117513</v>
      </c>
      <c r="P73" s="33">
        <f t="shared" si="97"/>
        <v>249.81264051961028</v>
      </c>
      <c r="Q73" s="27">
        <v>5</v>
      </c>
      <c r="AG73" s="3">
        <f t="shared" si="90"/>
        <v>-0.26999999999999602</v>
      </c>
    </row>
    <row r="74" spans="1:33" x14ac:dyDescent="0.45">
      <c r="A74" s="28"/>
      <c r="B74" s="27"/>
      <c r="C74" s="27"/>
      <c r="D74" s="27"/>
      <c r="E74" s="29" t="str">
        <f t="shared" si="91"/>
        <v/>
      </c>
      <c r="F74" s="27"/>
      <c r="G74" s="29"/>
      <c r="H74" s="29"/>
      <c r="I74" s="29"/>
      <c r="J74" s="10"/>
      <c r="K74" s="27"/>
      <c r="L74" s="29" t="str">
        <f t="shared" si="92"/>
        <v/>
      </c>
      <c r="M74" s="29" t="str">
        <f t="shared" si="93"/>
        <v/>
      </c>
      <c r="N74" s="29" t="str">
        <f t="shared" si="94"/>
        <v/>
      </c>
      <c r="O74" s="29" t="str">
        <f t="shared" si="95"/>
        <v/>
      </c>
      <c r="P74" s="33" t="str">
        <f t="shared" si="97"/>
        <v/>
      </c>
      <c r="Q74" s="27"/>
      <c r="AG74" s="3">
        <f t="shared" si="90"/>
        <v>0</v>
      </c>
    </row>
    <row r="75" spans="1:33" x14ac:dyDescent="0.45">
      <c r="A75" s="28"/>
      <c r="B75" s="27"/>
      <c r="C75" s="27"/>
      <c r="D75" s="27"/>
      <c r="E75" s="29" t="str">
        <f t="shared" si="91"/>
        <v/>
      </c>
      <c r="F75" s="27"/>
      <c r="G75" s="29"/>
      <c r="H75" s="29"/>
      <c r="I75" s="29"/>
      <c r="J75" s="10"/>
      <c r="K75" s="29"/>
      <c r="L75" s="29" t="str">
        <f t="shared" si="92"/>
        <v/>
      </c>
      <c r="M75" s="29" t="str">
        <f t="shared" si="93"/>
        <v/>
      </c>
      <c r="N75" s="29" t="str">
        <f t="shared" si="94"/>
        <v/>
      </c>
      <c r="O75" s="29" t="str">
        <f t="shared" si="95"/>
        <v/>
      </c>
      <c r="P75" s="33" t="str">
        <f t="shared" si="97"/>
        <v/>
      </c>
      <c r="Q75" s="27"/>
      <c r="T75" s="76" t="s">
        <v>24</v>
      </c>
      <c r="U75" s="77"/>
      <c r="V75" s="78"/>
      <c r="AG75" s="3">
        <f t="shared" si="90"/>
        <v>0</v>
      </c>
    </row>
    <row r="76" spans="1:33" x14ac:dyDescent="0.45">
      <c r="A76" s="28"/>
      <c r="B76" s="27"/>
      <c r="C76" s="27"/>
      <c r="D76" s="27"/>
      <c r="E76" s="29" t="str">
        <f t="shared" si="91"/>
        <v/>
      </c>
      <c r="F76" s="27"/>
      <c r="G76" s="29"/>
      <c r="H76" s="29"/>
      <c r="I76" s="29"/>
      <c r="J76" s="10"/>
      <c r="K76" s="29"/>
      <c r="L76" s="29" t="str">
        <f t="shared" si="92"/>
        <v/>
      </c>
      <c r="M76" s="29" t="str">
        <f t="shared" si="93"/>
        <v/>
      </c>
      <c r="N76" s="29" t="str">
        <f t="shared" si="94"/>
        <v/>
      </c>
      <c r="O76" s="29" t="str">
        <f t="shared" si="95"/>
        <v/>
      </c>
      <c r="P76" s="33" t="str">
        <f t="shared" si="97"/>
        <v/>
      </c>
      <c r="Q76" s="27"/>
      <c r="T76" s="27" t="s">
        <v>25</v>
      </c>
      <c r="U76" s="27"/>
      <c r="V76" s="27">
        <f>COUNTIFS(F3:F1048576,"L",G3:G1048576,"Y")</f>
        <v>10</v>
      </c>
      <c r="AG76" s="3">
        <f t="shared" si="90"/>
        <v>0</v>
      </c>
    </row>
    <row r="77" spans="1:33" x14ac:dyDescent="0.45">
      <c r="A77" s="28"/>
      <c r="B77" s="27"/>
      <c r="C77" s="27"/>
      <c r="D77" s="27"/>
      <c r="E77" s="29" t="str">
        <f t="shared" si="91"/>
        <v/>
      </c>
      <c r="F77" s="27"/>
      <c r="G77" s="29"/>
      <c r="H77" s="29"/>
      <c r="I77" s="29"/>
      <c r="J77" s="10"/>
      <c r="K77" s="29"/>
      <c r="L77" s="29" t="str">
        <f t="shared" si="92"/>
        <v/>
      </c>
      <c r="M77" s="29" t="str">
        <f t="shared" si="93"/>
        <v/>
      </c>
      <c r="N77" s="29" t="str">
        <f t="shared" si="94"/>
        <v/>
      </c>
      <c r="O77" s="29" t="str">
        <f t="shared" si="95"/>
        <v/>
      </c>
      <c r="P77" s="33" t="str">
        <f t="shared" si="97"/>
        <v/>
      </c>
      <c r="Q77" s="27"/>
      <c r="T77" s="27" t="s">
        <v>26</v>
      </c>
      <c r="U77" s="27"/>
      <c r="V77" s="27">
        <f>COUNTIFS(F3:F1048576,"S",G3:G1048576,"Y")</f>
        <v>32</v>
      </c>
      <c r="AG77" s="3">
        <f t="shared" si="90"/>
        <v>0</v>
      </c>
    </row>
    <row r="78" spans="1:33" x14ac:dyDescent="0.45">
      <c r="A78" s="28"/>
      <c r="B78" s="27"/>
      <c r="C78" s="27"/>
      <c r="D78" s="27"/>
      <c r="E78" s="29" t="str">
        <f t="shared" si="91"/>
        <v/>
      </c>
      <c r="F78" s="27"/>
      <c r="G78" s="29"/>
      <c r="H78" s="29"/>
      <c r="I78" s="29"/>
      <c r="J78" s="10"/>
      <c r="K78" s="29"/>
      <c r="L78" s="29" t="str">
        <f t="shared" si="92"/>
        <v/>
      </c>
      <c r="M78" s="29" t="str">
        <f t="shared" si="93"/>
        <v/>
      </c>
      <c r="N78" s="29" t="str">
        <f t="shared" si="94"/>
        <v/>
      </c>
      <c r="O78" s="29" t="str">
        <f t="shared" si="95"/>
        <v/>
      </c>
      <c r="P78" s="33" t="str">
        <f t="shared" si="97"/>
        <v/>
      </c>
      <c r="Q78" s="27"/>
      <c r="AG78" s="3">
        <f t="shared" si="90"/>
        <v>0</v>
      </c>
    </row>
    <row r="79" spans="1:33" x14ac:dyDescent="0.45">
      <c r="A79" s="28"/>
      <c r="B79" s="27"/>
      <c r="C79" s="27"/>
      <c r="D79" s="27"/>
      <c r="E79" s="29" t="str">
        <f t="shared" si="91"/>
        <v/>
      </c>
      <c r="F79" s="27"/>
      <c r="G79" s="29"/>
      <c r="H79" s="29"/>
      <c r="I79" s="29"/>
      <c r="J79" s="10"/>
      <c r="K79" s="29"/>
      <c r="L79" s="29" t="str">
        <f t="shared" si="92"/>
        <v/>
      </c>
      <c r="M79" s="29" t="str">
        <f t="shared" si="93"/>
        <v/>
      </c>
      <c r="N79" s="29" t="str">
        <f t="shared" si="94"/>
        <v/>
      </c>
      <c r="O79" s="29" t="str">
        <f t="shared" si="95"/>
        <v/>
      </c>
      <c r="P79" s="33" t="str">
        <f t="shared" si="97"/>
        <v/>
      </c>
      <c r="Q79" s="27"/>
      <c r="AG79" s="3">
        <f t="shared" si="90"/>
        <v>0</v>
      </c>
    </row>
    <row r="80" spans="1:33" x14ac:dyDescent="0.45">
      <c r="A80" s="28"/>
      <c r="B80" s="27"/>
      <c r="C80" s="27"/>
      <c r="D80" s="27"/>
      <c r="E80" s="29" t="str">
        <f t="shared" si="91"/>
        <v/>
      </c>
      <c r="F80" s="27"/>
      <c r="G80" s="29"/>
      <c r="H80" s="29"/>
      <c r="I80" s="29"/>
      <c r="J80" s="10"/>
      <c r="K80" s="29"/>
      <c r="L80" s="29" t="str">
        <f t="shared" si="92"/>
        <v/>
      </c>
      <c r="M80" s="29" t="str">
        <f t="shared" si="93"/>
        <v/>
      </c>
      <c r="N80" s="29" t="str">
        <f t="shared" si="94"/>
        <v/>
      </c>
      <c r="O80" s="29" t="str">
        <f t="shared" si="95"/>
        <v/>
      </c>
      <c r="P80" s="33" t="str">
        <f t="shared" si="97"/>
        <v/>
      </c>
      <c r="Q80" s="27"/>
      <c r="AG80" s="3">
        <f t="shared" si="90"/>
        <v>0</v>
      </c>
    </row>
    <row r="81" spans="1:33" x14ac:dyDescent="0.45">
      <c r="A81" s="28"/>
      <c r="B81" s="27"/>
      <c r="C81" s="27"/>
      <c r="D81" s="27"/>
      <c r="E81" s="29" t="str">
        <f t="shared" si="91"/>
        <v/>
      </c>
      <c r="F81" s="27"/>
      <c r="G81" s="29"/>
      <c r="H81" s="29"/>
      <c r="I81" s="29"/>
      <c r="J81" s="10"/>
      <c r="K81" s="29"/>
      <c r="L81" s="29" t="str">
        <f t="shared" si="92"/>
        <v/>
      </c>
      <c r="M81" s="29" t="str">
        <f t="shared" si="93"/>
        <v/>
      </c>
      <c r="N81" s="29" t="str">
        <f t="shared" si="94"/>
        <v/>
      </c>
      <c r="O81" s="29" t="str">
        <f t="shared" si="95"/>
        <v/>
      </c>
      <c r="P81" s="33" t="str">
        <f t="shared" si="97"/>
        <v/>
      </c>
      <c r="Q81" s="27"/>
      <c r="AG81" s="3">
        <f t="shared" si="90"/>
        <v>0</v>
      </c>
    </row>
    <row r="82" spans="1:33" x14ac:dyDescent="0.45">
      <c r="A82" s="28"/>
      <c r="B82" s="27"/>
      <c r="C82" s="27"/>
      <c r="D82" s="27"/>
      <c r="E82" s="29" t="str">
        <f t="shared" si="91"/>
        <v/>
      </c>
      <c r="F82" s="27"/>
      <c r="G82" s="29"/>
      <c r="H82" s="29"/>
      <c r="I82" s="29"/>
      <c r="J82" s="10"/>
      <c r="K82" s="29"/>
      <c r="L82" s="29" t="str">
        <f t="shared" si="92"/>
        <v/>
      </c>
      <c r="M82" s="29" t="str">
        <f t="shared" si="93"/>
        <v/>
      </c>
      <c r="N82" s="29" t="str">
        <f t="shared" si="94"/>
        <v/>
      </c>
      <c r="O82" s="29" t="str">
        <f t="shared" si="95"/>
        <v/>
      </c>
      <c r="P82" s="33" t="str">
        <f t="shared" si="97"/>
        <v/>
      </c>
      <c r="Q82" s="27"/>
      <c r="AG82" s="3">
        <f t="shared" si="90"/>
        <v>0</v>
      </c>
    </row>
    <row r="83" spans="1:33" x14ac:dyDescent="0.45">
      <c r="A83" s="28"/>
      <c r="B83" s="27"/>
      <c r="C83" s="27"/>
      <c r="D83" s="27"/>
      <c r="E83" s="29" t="str">
        <f t="shared" si="91"/>
        <v/>
      </c>
      <c r="F83" s="27"/>
      <c r="G83" s="29"/>
      <c r="H83" s="29"/>
      <c r="I83" s="29"/>
      <c r="J83" s="10"/>
      <c r="K83" s="29"/>
      <c r="L83" s="29" t="str">
        <f t="shared" si="92"/>
        <v/>
      </c>
      <c r="M83" s="29" t="str">
        <f t="shared" si="93"/>
        <v/>
      </c>
      <c r="N83" s="29" t="str">
        <f t="shared" si="94"/>
        <v/>
      </c>
      <c r="O83" s="29" t="str">
        <f t="shared" si="95"/>
        <v/>
      </c>
      <c r="P83" s="33" t="str">
        <f t="shared" si="97"/>
        <v/>
      </c>
      <c r="Q83" s="27"/>
      <c r="T83" s="66" t="s">
        <v>27</v>
      </c>
      <c r="U83" s="66"/>
      <c r="V83" s="66"/>
      <c r="AG83" s="3">
        <f t="shared" si="90"/>
        <v>0</v>
      </c>
    </row>
    <row r="84" spans="1:33" x14ac:dyDescent="0.45">
      <c r="A84" s="28"/>
      <c r="B84" s="27"/>
      <c r="C84" s="27"/>
      <c r="D84" s="27"/>
      <c r="E84" s="29" t="str">
        <f t="shared" si="91"/>
        <v/>
      </c>
      <c r="F84" s="27"/>
      <c r="G84" s="29"/>
      <c r="H84" s="29"/>
      <c r="I84" s="29"/>
      <c r="J84" s="10"/>
      <c r="K84" s="29"/>
      <c r="L84" s="29" t="str">
        <f t="shared" si="92"/>
        <v/>
      </c>
      <c r="M84" s="29" t="str">
        <f t="shared" si="93"/>
        <v/>
      </c>
      <c r="N84" s="29" t="str">
        <f t="shared" si="94"/>
        <v/>
      </c>
      <c r="O84" s="29" t="str">
        <f t="shared" si="95"/>
        <v/>
      </c>
      <c r="P84" s="33" t="str">
        <f t="shared" si="97"/>
        <v/>
      </c>
      <c r="Q84" s="27"/>
      <c r="T84" t="s">
        <v>25</v>
      </c>
      <c r="V84" s="25">
        <f>SUMIFS(E3:E1048576,F3:F1048576,"L",G3:G1048576,"Y")</f>
        <v>1.5100000000000264</v>
      </c>
      <c r="AG84" s="3">
        <f t="shared" si="90"/>
        <v>0</v>
      </c>
    </row>
    <row r="85" spans="1:33" x14ac:dyDescent="0.45">
      <c r="A85" s="28"/>
      <c r="B85" s="27"/>
      <c r="C85" s="27"/>
      <c r="D85" s="27"/>
      <c r="E85" s="29" t="str">
        <f t="shared" si="91"/>
        <v/>
      </c>
      <c r="F85" s="27"/>
      <c r="G85" s="29"/>
      <c r="H85" s="29"/>
      <c r="I85" s="29"/>
      <c r="J85" s="10"/>
      <c r="K85" s="29"/>
      <c r="L85" s="29" t="str">
        <f t="shared" si="92"/>
        <v/>
      </c>
      <c r="M85" s="29" t="str">
        <f t="shared" si="93"/>
        <v/>
      </c>
      <c r="N85" s="29" t="str">
        <f t="shared" si="94"/>
        <v/>
      </c>
      <c r="O85" s="29" t="str">
        <f t="shared" si="95"/>
        <v/>
      </c>
      <c r="P85" s="33" t="str">
        <f t="shared" si="97"/>
        <v/>
      </c>
      <c r="Q85" s="27"/>
      <c r="T85" t="s">
        <v>26</v>
      </c>
      <c r="V85">
        <f>SUMIFS(E3:E1048576,F3:F1048576,"S",G3:G1048576,"Y")</f>
        <v>5.6400000000000858</v>
      </c>
      <c r="AG85" s="3">
        <f t="shared" si="90"/>
        <v>0</v>
      </c>
    </row>
    <row r="86" spans="1:33" x14ac:dyDescent="0.45">
      <c r="A86" s="28"/>
      <c r="B86" s="27"/>
      <c r="C86" s="27"/>
      <c r="D86" s="27"/>
      <c r="E86" s="29" t="str">
        <f t="shared" si="91"/>
        <v/>
      </c>
      <c r="F86" s="27"/>
      <c r="G86" s="29"/>
      <c r="H86" s="29"/>
      <c r="I86" s="29"/>
      <c r="J86" s="10"/>
      <c r="K86" s="29"/>
      <c r="L86" s="29" t="str">
        <f t="shared" si="92"/>
        <v/>
      </c>
      <c r="M86" s="29" t="str">
        <f t="shared" si="93"/>
        <v/>
      </c>
      <c r="N86" s="29" t="str">
        <f t="shared" si="94"/>
        <v/>
      </c>
      <c r="O86" s="29" t="str">
        <f t="shared" si="95"/>
        <v/>
      </c>
      <c r="P86" s="33" t="str">
        <f t="shared" si="97"/>
        <v/>
      </c>
      <c r="Q86" s="27"/>
      <c r="AG86" s="3">
        <f t="shared" si="90"/>
        <v>0</v>
      </c>
    </row>
    <row r="87" spans="1:33" x14ac:dyDescent="0.45">
      <c r="A87" s="28"/>
      <c r="B87" s="27"/>
      <c r="C87" s="27"/>
      <c r="D87" s="27"/>
      <c r="E87" s="29" t="str">
        <f t="shared" si="91"/>
        <v/>
      </c>
      <c r="F87" s="27"/>
      <c r="G87" s="29"/>
      <c r="H87" s="29"/>
      <c r="I87" s="29"/>
      <c r="J87" s="10"/>
      <c r="K87" s="29"/>
      <c r="L87" s="29" t="str">
        <f t="shared" si="92"/>
        <v/>
      </c>
      <c r="M87" s="29" t="str">
        <f t="shared" si="93"/>
        <v/>
      </c>
      <c r="N87" s="29" t="str">
        <f t="shared" si="94"/>
        <v/>
      </c>
      <c r="O87" s="29" t="str">
        <f t="shared" si="95"/>
        <v/>
      </c>
      <c r="P87" s="33" t="str">
        <f t="shared" si="97"/>
        <v/>
      </c>
      <c r="Q87" s="27"/>
      <c r="AG87" s="3">
        <f t="shared" ref="AG87:AG98" si="98">IF(F87="L",(K87-H87),(H87-K87))</f>
        <v>0</v>
      </c>
    </row>
    <row r="88" spans="1:33" x14ac:dyDescent="0.45">
      <c r="A88" s="28"/>
      <c r="B88" s="27"/>
      <c r="C88" s="27"/>
      <c r="D88" s="27"/>
      <c r="E88" s="29" t="str">
        <f t="shared" si="91"/>
        <v/>
      </c>
      <c r="F88" s="27"/>
      <c r="G88" s="29"/>
      <c r="H88" s="29"/>
      <c r="I88" s="29"/>
      <c r="J88" s="10"/>
      <c r="K88" s="29"/>
      <c r="L88" s="29" t="str">
        <f t="shared" si="92"/>
        <v/>
      </c>
      <c r="M88" s="29" t="str">
        <f t="shared" si="93"/>
        <v/>
      </c>
      <c r="N88" s="29" t="str">
        <f t="shared" si="94"/>
        <v/>
      </c>
      <c r="O88" s="29" t="str">
        <f t="shared" si="95"/>
        <v/>
      </c>
      <c r="P88" s="33" t="str">
        <f t="shared" si="97"/>
        <v/>
      </c>
      <c r="Q88" s="27"/>
      <c r="AG88" s="3">
        <f t="shared" si="98"/>
        <v>0</v>
      </c>
    </row>
    <row r="89" spans="1:33" x14ac:dyDescent="0.45">
      <c r="A89" s="28"/>
      <c r="B89" s="27"/>
      <c r="C89" s="27"/>
      <c r="D89" s="27"/>
      <c r="E89" s="29" t="str">
        <f t="shared" si="91"/>
        <v/>
      </c>
      <c r="F89" s="27"/>
      <c r="G89" s="29"/>
      <c r="H89" s="29"/>
      <c r="I89" s="29"/>
      <c r="J89" s="10"/>
      <c r="K89" s="29"/>
      <c r="L89" s="29" t="str">
        <f t="shared" si="92"/>
        <v/>
      </c>
      <c r="M89" s="29" t="str">
        <f t="shared" si="93"/>
        <v/>
      </c>
      <c r="N89" s="29" t="str">
        <f t="shared" si="94"/>
        <v/>
      </c>
      <c r="O89" s="29" t="str">
        <f t="shared" si="95"/>
        <v/>
      </c>
      <c r="P89" s="33" t="str">
        <f t="shared" si="97"/>
        <v/>
      </c>
      <c r="Q89" s="27"/>
      <c r="AG89" s="3">
        <f t="shared" si="98"/>
        <v>0</v>
      </c>
    </row>
    <row r="90" spans="1:33" x14ac:dyDescent="0.45">
      <c r="A90" s="28"/>
      <c r="B90" s="27"/>
      <c r="C90" s="27"/>
      <c r="D90" s="27"/>
      <c r="E90" s="29" t="str">
        <f t="shared" si="91"/>
        <v/>
      </c>
      <c r="F90" s="27"/>
      <c r="G90" s="29"/>
      <c r="H90" s="29"/>
      <c r="I90" s="29"/>
      <c r="J90" s="10"/>
      <c r="K90" s="29"/>
      <c r="L90" s="29" t="str">
        <f t="shared" si="92"/>
        <v/>
      </c>
      <c r="M90" s="29" t="str">
        <f t="shared" si="93"/>
        <v/>
      </c>
      <c r="N90" s="29" t="str">
        <f t="shared" si="94"/>
        <v/>
      </c>
      <c r="O90" s="29" t="str">
        <f t="shared" si="95"/>
        <v/>
      </c>
      <c r="P90" s="33" t="str">
        <f t="shared" si="97"/>
        <v/>
      </c>
      <c r="Q90" s="27"/>
      <c r="AG90" s="3">
        <f t="shared" si="98"/>
        <v>0</v>
      </c>
    </row>
    <row r="91" spans="1:33" x14ac:dyDescent="0.45">
      <c r="A91" s="28"/>
      <c r="B91" s="27"/>
      <c r="C91" s="27"/>
      <c r="D91" s="27"/>
      <c r="E91" s="29" t="str">
        <f t="shared" si="91"/>
        <v/>
      </c>
      <c r="F91" s="27"/>
      <c r="G91" s="29"/>
      <c r="H91" s="29"/>
      <c r="I91" s="29"/>
      <c r="J91" s="10"/>
      <c r="K91" s="27"/>
      <c r="L91" s="29" t="str">
        <f t="shared" si="92"/>
        <v/>
      </c>
      <c r="M91" s="29" t="str">
        <f t="shared" si="93"/>
        <v/>
      </c>
      <c r="N91" s="29" t="str">
        <f t="shared" si="94"/>
        <v/>
      </c>
      <c r="O91" s="29" t="str">
        <f t="shared" si="95"/>
        <v/>
      </c>
      <c r="P91" s="33" t="str">
        <f t="shared" si="97"/>
        <v/>
      </c>
      <c r="Q91" s="27"/>
      <c r="AG91" s="3">
        <f t="shared" si="98"/>
        <v>0</v>
      </c>
    </row>
    <row r="92" spans="1:33" x14ac:dyDescent="0.45">
      <c r="A92" s="28"/>
      <c r="B92" s="27"/>
      <c r="C92" s="27"/>
      <c r="D92" s="27"/>
      <c r="E92" s="29" t="str">
        <f t="shared" si="91"/>
        <v/>
      </c>
      <c r="F92" s="27"/>
      <c r="G92" s="29"/>
      <c r="H92" s="29"/>
      <c r="I92" s="29"/>
      <c r="J92" s="10"/>
      <c r="K92" s="27"/>
      <c r="L92" s="29" t="str">
        <f t="shared" si="92"/>
        <v/>
      </c>
      <c r="M92" s="29" t="str">
        <f t="shared" si="93"/>
        <v/>
      </c>
      <c r="N92" s="29" t="str">
        <f t="shared" si="94"/>
        <v/>
      </c>
      <c r="O92" s="29" t="str">
        <f t="shared" si="95"/>
        <v/>
      </c>
      <c r="P92" s="33" t="str">
        <f t="shared" si="97"/>
        <v/>
      </c>
      <c r="Q92" s="27"/>
      <c r="AG92" s="3">
        <f t="shared" si="98"/>
        <v>0</v>
      </c>
    </row>
    <row r="93" spans="1:33" x14ac:dyDescent="0.45">
      <c r="A93" s="28"/>
      <c r="B93" s="27"/>
      <c r="C93" s="27"/>
      <c r="D93" s="27"/>
      <c r="E93" s="29" t="str">
        <f t="shared" si="91"/>
        <v/>
      </c>
      <c r="F93" s="27"/>
      <c r="G93" s="29"/>
      <c r="H93" s="29"/>
      <c r="I93" s="29"/>
      <c r="J93" s="10"/>
      <c r="K93" s="27"/>
      <c r="L93" s="29" t="str">
        <f t="shared" si="92"/>
        <v/>
      </c>
      <c r="M93" s="29" t="str">
        <f t="shared" si="93"/>
        <v/>
      </c>
      <c r="N93" s="29" t="str">
        <f t="shared" si="94"/>
        <v/>
      </c>
      <c r="O93" s="29" t="str">
        <f t="shared" si="95"/>
        <v/>
      </c>
      <c r="P93" s="33" t="str">
        <f t="shared" si="97"/>
        <v/>
      </c>
      <c r="Q93" s="33"/>
      <c r="AG93" s="3">
        <f t="shared" si="98"/>
        <v>0</v>
      </c>
    </row>
    <row r="94" spans="1:33" x14ac:dyDescent="0.45">
      <c r="A94" s="28"/>
      <c r="B94" s="27"/>
      <c r="C94" s="27"/>
      <c r="D94" s="27"/>
      <c r="E94" s="29" t="str">
        <f t="shared" si="91"/>
        <v/>
      </c>
      <c r="F94" s="27"/>
      <c r="G94" s="29"/>
      <c r="H94" s="29"/>
      <c r="I94" s="29"/>
      <c r="J94" s="10"/>
      <c r="K94" s="27"/>
      <c r="L94" s="29" t="str">
        <f t="shared" si="92"/>
        <v/>
      </c>
      <c r="M94" s="29" t="str">
        <f t="shared" si="93"/>
        <v/>
      </c>
      <c r="N94" s="29" t="str">
        <f t="shared" si="94"/>
        <v/>
      </c>
      <c r="O94" s="29" t="str">
        <f t="shared" si="95"/>
        <v/>
      </c>
      <c r="P94" s="33" t="str">
        <f t="shared" si="97"/>
        <v/>
      </c>
      <c r="Q94" s="27"/>
      <c r="AG94" s="3">
        <f t="shared" si="98"/>
        <v>0</v>
      </c>
    </row>
    <row r="95" spans="1:33" x14ac:dyDescent="0.45">
      <c r="A95" s="28"/>
      <c r="B95" s="27"/>
      <c r="C95" s="27"/>
      <c r="D95" s="27"/>
      <c r="E95" s="29" t="str">
        <f t="shared" si="91"/>
        <v/>
      </c>
      <c r="F95" s="27"/>
      <c r="G95" s="29"/>
      <c r="H95" s="29"/>
      <c r="I95" s="29"/>
      <c r="J95" s="10"/>
      <c r="K95" s="27"/>
      <c r="L95" s="29" t="str">
        <f t="shared" si="92"/>
        <v/>
      </c>
      <c r="M95" s="29" t="str">
        <f t="shared" si="93"/>
        <v/>
      </c>
      <c r="N95" s="29" t="str">
        <f t="shared" si="94"/>
        <v/>
      </c>
      <c r="O95" s="29" t="str">
        <f t="shared" si="95"/>
        <v/>
      </c>
      <c r="P95" s="33" t="str">
        <f t="shared" si="97"/>
        <v/>
      </c>
      <c r="Q95" s="27"/>
      <c r="AG95" s="3">
        <f t="shared" si="98"/>
        <v>0</v>
      </c>
    </row>
    <row r="96" spans="1:33" x14ac:dyDescent="0.45">
      <c r="A96" s="28"/>
      <c r="B96" s="27"/>
      <c r="C96" s="27"/>
      <c r="D96" s="27"/>
      <c r="E96" s="29" t="str">
        <f t="shared" si="91"/>
        <v/>
      </c>
      <c r="F96" s="27"/>
      <c r="G96" s="29"/>
      <c r="H96" s="29"/>
      <c r="I96" s="29"/>
      <c r="J96" s="10"/>
      <c r="K96" s="29"/>
      <c r="L96" s="29" t="str">
        <f t="shared" si="92"/>
        <v/>
      </c>
      <c r="M96" s="29" t="str">
        <f t="shared" si="93"/>
        <v/>
      </c>
      <c r="N96" s="29" t="str">
        <f t="shared" si="94"/>
        <v/>
      </c>
      <c r="O96" s="29" t="str">
        <f t="shared" si="95"/>
        <v/>
      </c>
      <c r="P96" s="33" t="str">
        <f t="shared" si="97"/>
        <v/>
      </c>
      <c r="Q96" s="27"/>
      <c r="AG96" s="3">
        <f t="shared" si="98"/>
        <v>0</v>
      </c>
    </row>
    <row r="97" spans="1:33" x14ac:dyDescent="0.45">
      <c r="A97" s="28"/>
      <c r="B97" s="27"/>
      <c r="C97" s="27"/>
      <c r="D97" s="27"/>
      <c r="E97" s="29" t="str">
        <f t="shared" si="91"/>
        <v/>
      </c>
      <c r="F97" s="27"/>
      <c r="G97" s="29"/>
      <c r="H97" s="29"/>
      <c r="I97" s="29"/>
      <c r="J97" s="10"/>
      <c r="K97" s="27"/>
      <c r="L97" s="29" t="str">
        <f t="shared" si="92"/>
        <v/>
      </c>
      <c r="M97" s="29" t="str">
        <f t="shared" si="93"/>
        <v/>
      </c>
      <c r="N97" s="29" t="str">
        <f t="shared" si="94"/>
        <v/>
      </c>
      <c r="O97" s="29" t="str">
        <f t="shared" si="95"/>
        <v/>
      </c>
      <c r="P97" s="33" t="str">
        <f t="shared" si="97"/>
        <v/>
      </c>
      <c r="Q97" s="27"/>
      <c r="AG97" s="3">
        <f t="shared" si="98"/>
        <v>0</v>
      </c>
    </row>
    <row r="98" spans="1:33" x14ac:dyDescent="0.45">
      <c r="A98" s="28"/>
      <c r="B98" s="27"/>
      <c r="C98" s="27"/>
      <c r="D98" s="27"/>
      <c r="E98" s="29" t="str">
        <f t="shared" si="91"/>
        <v/>
      </c>
      <c r="F98" s="27"/>
      <c r="G98" s="29"/>
      <c r="H98" s="29"/>
      <c r="I98" s="29"/>
      <c r="J98" s="10"/>
      <c r="K98" s="27"/>
      <c r="L98" s="29" t="str">
        <f t="shared" si="92"/>
        <v/>
      </c>
      <c r="M98" s="29" t="str">
        <f t="shared" si="93"/>
        <v/>
      </c>
      <c r="N98" s="29" t="str">
        <f t="shared" si="94"/>
        <v/>
      </c>
      <c r="O98" s="29" t="str">
        <f t="shared" si="95"/>
        <v/>
      </c>
      <c r="P98" s="33" t="str">
        <f t="shared" si="97"/>
        <v/>
      </c>
      <c r="Q98" s="27"/>
      <c r="AG98" s="3">
        <f t="shared" si="98"/>
        <v>0</v>
      </c>
    </row>
    <row r="99" spans="1:33" x14ac:dyDescent="0.45">
      <c r="A99" s="28"/>
      <c r="B99" s="27"/>
      <c r="C99" s="27"/>
      <c r="D99" s="27"/>
      <c r="E99" s="29" t="str">
        <f t="shared" si="91"/>
        <v/>
      </c>
      <c r="F99" s="27"/>
      <c r="G99" s="29"/>
      <c r="H99" s="29"/>
      <c r="I99" s="29"/>
      <c r="J99" s="10"/>
      <c r="K99" s="29"/>
      <c r="L99" s="29" t="str">
        <f t="shared" si="92"/>
        <v/>
      </c>
      <c r="M99" s="29" t="str">
        <f t="shared" si="93"/>
        <v/>
      </c>
      <c r="N99" s="29" t="str">
        <f t="shared" si="94"/>
        <v/>
      </c>
      <c r="O99" s="29" t="str">
        <f t="shared" si="95"/>
        <v/>
      </c>
      <c r="P99" s="33" t="str">
        <f t="shared" si="97"/>
        <v/>
      </c>
      <c r="Q99" s="27"/>
      <c r="AG99" s="3">
        <f>IF(F99="L",(K99-H99),(H99-K99))</f>
        <v>0</v>
      </c>
    </row>
    <row r="100" spans="1:33" x14ac:dyDescent="0.45">
      <c r="A100" s="28"/>
      <c r="B100" s="27"/>
      <c r="C100" s="27"/>
      <c r="D100" s="27"/>
      <c r="E100" s="29" t="str">
        <f t="shared" si="91"/>
        <v/>
      </c>
      <c r="F100" s="27"/>
      <c r="G100" s="29"/>
      <c r="H100" s="29"/>
      <c r="I100" s="29"/>
      <c r="J100" s="10"/>
      <c r="K100" s="29"/>
      <c r="L100" s="29" t="str">
        <f t="shared" si="92"/>
        <v/>
      </c>
      <c r="M100" s="29" t="str">
        <f t="shared" si="93"/>
        <v/>
      </c>
      <c r="N100" s="29" t="str">
        <f t="shared" si="94"/>
        <v/>
      </c>
      <c r="O100" s="29" t="str">
        <f t="shared" si="95"/>
        <v/>
      </c>
      <c r="P100" s="33" t="str">
        <f t="shared" si="97"/>
        <v/>
      </c>
      <c r="Q100" s="27"/>
      <c r="AG100" s="3">
        <f>IF(F100="L",(K100-H100),(H100-K100))</f>
        <v>0</v>
      </c>
    </row>
    <row r="101" spans="1:33" x14ac:dyDescent="0.45">
      <c r="A101" s="28"/>
      <c r="B101" s="27"/>
      <c r="C101" s="27"/>
      <c r="D101" s="27"/>
      <c r="E101" s="29" t="str">
        <f t="shared" si="91"/>
        <v/>
      </c>
      <c r="F101" s="27"/>
      <c r="G101" s="29"/>
      <c r="H101" s="29"/>
      <c r="I101" s="29"/>
      <c r="J101" s="10"/>
      <c r="K101" s="27"/>
      <c r="L101" s="29" t="str">
        <f t="shared" si="92"/>
        <v/>
      </c>
      <c r="M101" s="29" t="str">
        <f t="shared" si="93"/>
        <v/>
      </c>
      <c r="N101" s="29" t="str">
        <f t="shared" si="94"/>
        <v/>
      </c>
      <c r="O101" s="29" t="str">
        <f t="shared" si="95"/>
        <v/>
      </c>
      <c r="P101" s="33" t="str">
        <f t="shared" si="97"/>
        <v/>
      </c>
      <c r="Q101" s="27"/>
    </row>
    <row r="102" spans="1:33" x14ac:dyDescent="0.45">
      <c r="A102" s="28"/>
      <c r="B102" s="27"/>
      <c r="C102" s="27"/>
      <c r="D102" s="27"/>
      <c r="E102" s="29" t="str">
        <f t="shared" si="91"/>
        <v/>
      </c>
      <c r="F102" s="27"/>
      <c r="G102" s="29"/>
      <c r="H102" s="29"/>
      <c r="I102" s="29"/>
      <c r="J102" s="10"/>
      <c r="K102" s="29"/>
      <c r="L102" s="29" t="str">
        <f t="shared" si="92"/>
        <v/>
      </c>
      <c r="M102" s="29" t="str">
        <f t="shared" si="93"/>
        <v/>
      </c>
      <c r="N102" s="29" t="str">
        <f t="shared" si="94"/>
        <v/>
      </c>
      <c r="O102" s="29" t="str">
        <f t="shared" si="95"/>
        <v/>
      </c>
      <c r="P102" s="33" t="str">
        <f t="shared" si="97"/>
        <v/>
      </c>
      <c r="Q102" s="27"/>
    </row>
    <row r="103" spans="1:33" x14ac:dyDescent="0.45">
      <c r="A103" s="28"/>
      <c r="B103" s="27"/>
      <c r="C103" s="27"/>
      <c r="D103" s="27"/>
      <c r="E103" s="29" t="str">
        <f t="shared" si="91"/>
        <v/>
      </c>
      <c r="F103" s="27"/>
      <c r="G103" s="29"/>
      <c r="H103" s="29"/>
      <c r="I103" s="29"/>
      <c r="J103" s="10"/>
      <c r="K103" s="27"/>
      <c r="L103" s="29" t="str">
        <f t="shared" si="92"/>
        <v/>
      </c>
      <c r="M103" s="29" t="str">
        <f t="shared" si="93"/>
        <v/>
      </c>
      <c r="N103" s="29" t="str">
        <f t="shared" si="94"/>
        <v/>
      </c>
      <c r="O103" s="29" t="str">
        <f t="shared" si="95"/>
        <v/>
      </c>
      <c r="P103" s="33" t="str">
        <f t="shared" si="97"/>
        <v/>
      </c>
      <c r="Q103" s="27"/>
    </row>
    <row r="104" spans="1:33" x14ac:dyDescent="0.45">
      <c r="A104" s="28"/>
      <c r="B104" s="27"/>
      <c r="C104" s="27"/>
      <c r="D104" s="27"/>
      <c r="E104" s="29" t="str">
        <f t="shared" si="91"/>
        <v/>
      </c>
      <c r="F104" s="27"/>
      <c r="G104" s="29"/>
      <c r="H104" s="29"/>
      <c r="I104" s="29"/>
      <c r="J104" s="10"/>
      <c r="K104" s="27"/>
      <c r="L104" s="29" t="str">
        <f t="shared" si="92"/>
        <v/>
      </c>
      <c r="M104" s="29" t="str">
        <f t="shared" si="93"/>
        <v/>
      </c>
      <c r="N104" s="29" t="str">
        <f t="shared" si="94"/>
        <v/>
      </c>
      <c r="O104" s="29" t="str">
        <f t="shared" si="95"/>
        <v/>
      </c>
      <c r="P104" s="33" t="str">
        <f t="shared" si="97"/>
        <v/>
      </c>
      <c r="Q104" s="27"/>
    </row>
    <row r="105" spans="1:33" x14ac:dyDescent="0.45">
      <c r="A105" s="28"/>
      <c r="B105" s="27"/>
      <c r="C105" s="27"/>
      <c r="D105" s="27"/>
      <c r="E105" s="29" t="str">
        <f t="shared" si="91"/>
        <v/>
      </c>
      <c r="F105" s="27"/>
      <c r="G105" s="29"/>
      <c r="H105" s="29"/>
      <c r="I105" s="29"/>
      <c r="J105" s="10"/>
      <c r="K105" s="29"/>
      <c r="L105" s="29" t="str">
        <f t="shared" si="92"/>
        <v/>
      </c>
      <c r="M105" s="29" t="str">
        <f t="shared" si="93"/>
        <v/>
      </c>
      <c r="N105" s="29" t="str">
        <f t="shared" si="94"/>
        <v/>
      </c>
      <c r="O105" s="29" t="str">
        <f t="shared" si="95"/>
        <v/>
      </c>
      <c r="P105" s="33" t="str">
        <f t="shared" si="97"/>
        <v/>
      </c>
      <c r="Q105" s="27"/>
    </row>
    <row r="106" spans="1:33" x14ac:dyDescent="0.45">
      <c r="A106" s="28"/>
      <c r="B106" s="27"/>
      <c r="C106" s="27"/>
      <c r="D106" s="27"/>
      <c r="E106" s="29" t="str">
        <f t="shared" si="91"/>
        <v/>
      </c>
      <c r="F106" s="27"/>
      <c r="G106" s="29"/>
      <c r="H106" s="29"/>
      <c r="I106" s="29"/>
      <c r="J106" s="10"/>
      <c r="K106" s="29"/>
      <c r="L106" s="29" t="str">
        <f t="shared" si="92"/>
        <v/>
      </c>
      <c r="M106" s="29" t="str">
        <f t="shared" si="93"/>
        <v/>
      </c>
      <c r="N106" s="29" t="str">
        <f t="shared" si="94"/>
        <v/>
      </c>
      <c r="O106" s="29" t="str">
        <f t="shared" si="95"/>
        <v/>
      </c>
      <c r="P106" s="33" t="str">
        <f t="shared" si="97"/>
        <v/>
      </c>
      <c r="Q106" s="27"/>
    </row>
    <row r="107" spans="1:33" x14ac:dyDescent="0.45">
      <c r="A107" s="28"/>
      <c r="B107" s="27"/>
      <c r="C107" s="27"/>
      <c r="D107" s="27"/>
      <c r="E107" s="29" t="str">
        <f t="shared" si="91"/>
        <v/>
      </c>
      <c r="F107" s="27"/>
      <c r="G107" s="29"/>
      <c r="H107" s="29"/>
      <c r="I107" s="29"/>
      <c r="J107" s="10"/>
      <c r="K107" s="27"/>
      <c r="L107" s="29" t="str">
        <f t="shared" si="92"/>
        <v/>
      </c>
      <c r="M107" s="29" t="str">
        <f t="shared" si="93"/>
        <v/>
      </c>
      <c r="N107" s="29" t="str">
        <f t="shared" si="94"/>
        <v/>
      </c>
      <c r="O107" s="29" t="str">
        <f t="shared" si="95"/>
        <v/>
      </c>
      <c r="P107" s="33" t="str">
        <f t="shared" si="97"/>
        <v/>
      </c>
      <c r="Q107" s="27"/>
    </row>
    <row r="108" spans="1:33" x14ac:dyDescent="0.45">
      <c r="A108" s="28"/>
      <c r="B108" s="27"/>
      <c r="C108" s="27"/>
      <c r="D108" s="27"/>
      <c r="E108" s="29" t="str">
        <f t="shared" si="91"/>
        <v/>
      </c>
      <c r="F108" s="27"/>
      <c r="G108" s="29"/>
      <c r="H108" s="29"/>
      <c r="I108" s="29"/>
      <c r="J108" s="10"/>
      <c r="K108" s="29"/>
      <c r="L108" s="29" t="str">
        <f t="shared" si="92"/>
        <v/>
      </c>
      <c r="M108" s="29" t="str">
        <f t="shared" si="93"/>
        <v/>
      </c>
      <c r="N108" s="29" t="str">
        <f t="shared" si="94"/>
        <v/>
      </c>
      <c r="O108" s="29" t="str">
        <f t="shared" si="95"/>
        <v/>
      </c>
      <c r="P108" s="33" t="str">
        <f t="shared" si="97"/>
        <v/>
      </c>
      <c r="Q108" s="27"/>
    </row>
    <row r="109" spans="1:33" x14ac:dyDescent="0.45">
      <c r="A109" s="28"/>
      <c r="B109" s="27"/>
      <c r="C109" s="27"/>
      <c r="D109" s="27"/>
      <c r="E109" s="29" t="str">
        <f t="shared" si="91"/>
        <v/>
      </c>
      <c r="F109" s="27"/>
      <c r="G109" s="29"/>
      <c r="H109" s="29"/>
      <c r="I109" s="29"/>
      <c r="J109" s="10"/>
      <c r="K109" s="29"/>
      <c r="L109" s="29" t="str">
        <f t="shared" si="92"/>
        <v/>
      </c>
      <c r="M109" s="29" t="str">
        <f t="shared" si="93"/>
        <v/>
      </c>
      <c r="N109" s="29" t="str">
        <f t="shared" si="94"/>
        <v/>
      </c>
      <c r="O109" s="29" t="str">
        <f t="shared" si="95"/>
        <v/>
      </c>
      <c r="P109" s="33" t="str">
        <f t="shared" si="97"/>
        <v/>
      </c>
      <c r="Q109" s="27"/>
    </row>
    <row r="110" spans="1:33" x14ac:dyDescent="0.45">
      <c r="A110" s="27"/>
      <c r="B110" s="27"/>
      <c r="C110" s="27"/>
      <c r="D110" s="27"/>
      <c r="E110" s="29" t="str">
        <f t="shared" si="91"/>
        <v/>
      </c>
      <c r="F110" s="27"/>
      <c r="G110" s="29"/>
      <c r="H110" s="27"/>
      <c r="I110" s="27"/>
      <c r="J110" s="10"/>
      <c r="K110" s="27"/>
      <c r="L110" s="29" t="str">
        <f t="shared" si="92"/>
        <v/>
      </c>
      <c r="M110" s="29" t="str">
        <f t="shared" si="93"/>
        <v/>
      </c>
      <c r="N110" s="29" t="str">
        <f t="shared" si="94"/>
        <v/>
      </c>
      <c r="O110" s="29" t="str">
        <f t="shared" si="95"/>
        <v/>
      </c>
      <c r="P110" s="33" t="str">
        <f t="shared" si="97"/>
        <v/>
      </c>
      <c r="Q110" s="27"/>
    </row>
    <row r="111" spans="1:33" x14ac:dyDescent="0.45">
      <c r="A111" s="27"/>
      <c r="B111" s="27"/>
      <c r="C111" s="27"/>
      <c r="D111" s="27"/>
      <c r="E111" s="29" t="str">
        <f t="shared" si="91"/>
        <v/>
      </c>
      <c r="F111" s="27"/>
      <c r="G111" s="29"/>
      <c r="H111" s="27"/>
      <c r="I111" s="27"/>
      <c r="J111" s="10"/>
      <c r="K111" s="27"/>
      <c r="L111" s="29" t="str">
        <f t="shared" si="92"/>
        <v/>
      </c>
      <c r="M111" s="29" t="str">
        <f t="shared" si="93"/>
        <v/>
      </c>
      <c r="N111" s="29" t="str">
        <f t="shared" si="94"/>
        <v/>
      </c>
      <c r="O111" s="29" t="str">
        <f t="shared" si="95"/>
        <v/>
      </c>
      <c r="P111" s="33" t="str">
        <f t="shared" si="97"/>
        <v/>
      </c>
      <c r="Q111" s="27"/>
    </row>
    <row r="112" spans="1:33" x14ac:dyDescent="0.45">
      <c r="A112" s="27"/>
      <c r="B112" s="27"/>
      <c r="C112" s="27"/>
      <c r="D112" s="27"/>
      <c r="E112" s="29" t="str">
        <f t="shared" si="91"/>
        <v/>
      </c>
      <c r="F112" s="27"/>
      <c r="G112" s="29"/>
      <c r="H112" s="27"/>
      <c r="I112" s="27"/>
      <c r="J112" s="10"/>
      <c r="K112" s="27"/>
      <c r="L112" s="29" t="str">
        <f t="shared" si="92"/>
        <v/>
      </c>
      <c r="M112" s="29" t="str">
        <f t="shared" si="93"/>
        <v/>
      </c>
      <c r="N112" s="29" t="str">
        <f t="shared" si="94"/>
        <v/>
      </c>
      <c r="O112" s="29" t="str">
        <f t="shared" si="95"/>
        <v/>
      </c>
      <c r="P112" s="33" t="str">
        <f t="shared" si="97"/>
        <v/>
      </c>
      <c r="Q112" s="27"/>
    </row>
    <row r="113" spans="1:17" x14ac:dyDescent="0.45">
      <c r="A113" s="27"/>
      <c r="B113" s="27"/>
      <c r="C113" s="27"/>
      <c r="D113" s="27"/>
      <c r="E113" s="29" t="str">
        <f t="shared" si="91"/>
        <v/>
      </c>
      <c r="F113" s="27"/>
      <c r="G113" s="29"/>
      <c r="H113" s="27"/>
      <c r="I113" s="27"/>
      <c r="J113" s="10"/>
      <c r="K113" s="27"/>
      <c r="L113" s="29" t="str">
        <f t="shared" si="92"/>
        <v/>
      </c>
      <c r="M113" s="29" t="str">
        <f t="shared" si="93"/>
        <v/>
      </c>
      <c r="N113" s="29" t="str">
        <f t="shared" si="94"/>
        <v/>
      </c>
      <c r="O113" s="29" t="str">
        <f t="shared" si="95"/>
        <v/>
      </c>
      <c r="P113" s="33" t="str">
        <f t="shared" si="97"/>
        <v/>
      </c>
      <c r="Q113" s="27"/>
    </row>
    <row r="114" spans="1:17" x14ac:dyDescent="0.45">
      <c r="A114" s="27"/>
      <c r="B114" s="27"/>
      <c r="C114" s="27"/>
      <c r="D114" s="27"/>
      <c r="E114" s="29" t="str">
        <f t="shared" si="91"/>
        <v/>
      </c>
      <c r="F114" s="27"/>
      <c r="G114" s="29"/>
      <c r="H114" s="27"/>
      <c r="I114" s="27"/>
      <c r="J114" s="10"/>
      <c r="K114" s="27"/>
      <c r="L114" s="29" t="str">
        <f t="shared" si="92"/>
        <v/>
      </c>
      <c r="M114" s="29" t="str">
        <f t="shared" si="93"/>
        <v/>
      </c>
      <c r="N114" s="29" t="str">
        <f t="shared" si="94"/>
        <v/>
      </c>
      <c r="O114" s="29" t="str">
        <f t="shared" si="95"/>
        <v/>
      </c>
      <c r="P114" s="33" t="str">
        <f t="shared" si="97"/>
        <v/>
      </c>
      <c r="Q114" s="27"/>
    </row>
    <row r="115" spans="1:17" x14ac:dyDescent="0.45">
      <c r="A115" s="27"/>
      <c r="B115" s="27"/>
      <c r="C115" s="27"/>
      <c r="D115" s="27"/>
      <c r="E115" s="29" t="str">
        <f t="shared" si="91"/>
        <v/>
      </c>
      <c r="F115" s="27"/>
      <c r="G115" s="29"/>
      <c r="H115" s="27"/>
      <c r="I115" s="27"/>
      <c r="J115" s="10"/>
      <c r="K115" s="27"/>
      <c r="L115" s="29" t="str">
        <f t="shared" si="92"/>
        <v/>
      </c>
      <c r="M115" s="29" t="str">
        <f t="shared" si="93"/>
        <v/>
      </c>
      <c r="N115" s="29" t="str">
        <f t="shared" si="94"/>
        <v/>
      </c>
      <c r="O115" s="29" t="str">
        <f t="shared" si="95"/>
        <v/>
      </c>
      <c r="P115" s="33" t="str">
        <f t="shared" si="97"/>
        <v/>
      </c>
      <c r="Q115" s="27"/>
    </row>
    <row r="116" spans="1:17" x14ac:dyDescent="0.45">
      <c r="A116" s="27"/>
      <c r="B116" s="27"/>
      <c r="C116" s="27"/>
      <c r="D116" s="27"/>
      <c r="E116" s="29" t="str">
        <f t="shared" si="91"/>
        <v/>
      </c>
      <c r="F116" s="27"/>
      <c r="G116" s="29"/>
      <c r="H116" s="27"/>
      <c r="I116" s="27"/>
      <c r="J116" s="10"/>
      <c r="K116" s="27"/>
      <c r="L116" s="29" t="str">
        <f t="shared" si="92"/>
        <v/>
      </c>
      <c r="M116" s="29" t="str">
        <f t="shared" si="93"/>
        <v/>
      </c>
      <c r="N116" s="29" t="str">
        <f t="shared" si="94"/>
        <v/>
      </c>
      <c r="O116" s="29" t="str">
        <f t="shared" si="95"/>
        <v/>
      </c>
      <c r="P116" s="33" t="str">
        <f t="shared" si="97"/>
        <v/>
      </c>
      <c r="Q116" s="27"/>
    </row>
    <row r="117" spans="1:17" x14ac:dyDescent="0.45">
      <c r="A117" s="27"/>
      <c r="B117" s="27"/>
      <c r="C117" s="27"/>
      <c r="D117" s="27"/>
      <c r="E117" s="29" t="str">
        <f t="shared" si="91"/>
        <v/>
      </c>
      <c r="F117" s="27"/>
      <c r="G117" s="29"/>
      <c r="H117" s="27"/>
      <c r="I117" s="27"/>
      <c r="J117" s="10"/>
      <c r="K117" s="27"/>
      <c r="L117" s="29" t="str">
        <f t="shared" si="92"/>
        <v/>
      </c>
      <c r="M117" s="29" t="str">
        <f t="shared" si="93"/>
        <v/>
      </c>
      <c r="N117" s="29" t="str">
        <f t="shared" si="94"/>
        <v/>
      </c>
      <c r="O117" s="29" t="str">
        <f t="shared" si="95"/>
        <v/>
      </c>
      <c r="P117" s="33" t="str">
        <f t="shared" si="97"/>
        <v/>
      </c>
      <c r="Q117" s="27"/>
    </row>
    <row r="118" spans="1:17" x14ac:dyDescent="0.45">
      <c r="A118" s="27"/>
      <c r="B118" s="27"/>
      <c r="C118" s="27"/>
      <c r="D118" s="27"/>
      <c r="E118" s="29" t="str">
        <f t="shared" si="91"/>
        <v/>
      </c>
      <c r="F118" s="27"/>
      <c r="G118" s="29"/>
      <c r="H118" s="27"/>
      <c r="I118" s="27"/>
      <c r="J118" s="10"/>
      <c r="K118" s="27"/>
      <c r="L118" s="29" t="str">
        <f t="shared" si="92"/>
        <v/>
      </c>
      <c r="M118" s="29" t="str">
        <f t="shared" si="93"/>
        <v/>
      </c>
      <c r="N118" s="29" t="str">
        <f t="shared" si="94"/>
        <v/>
      </c>
      <c r="O118" s="29" t="str">
        <f t="shared" si="95"/>
        <v/>
      </c>
      <c r="P118" s="33" t="str">
        <f t="shared" si="97"/>
        <v/>
      </c>
      <c r="Q118" s="27"/>
    </row>
    <row r="119" spans="1:17" x14ac:dyDescent="0.45">
      <c r="A119" s="27"/>
      <c r="B119" s="27"/>
      <c r="C119" s="27"/>
      <c r="D119" s="27"/>
      <c r="E119" s="29" t="str">
        <f t="shared" si="91"/>
        <v/>
      </c>
      <c r="F119" s="27"/>
      <c r="G119" s="29"/>
      <c r="H119" s="27"/>
      <c r="I119" s="27"/>
      <c r="J119" s="10"/>
      <c r="K119" s="27"/>
      <c r="L119" s="29" t="str">
        <f t="shared" si="92"/>
        <v/>
      </c>
      <c r="M119" s="29" t="str">
        <f t="shared" si="93"/>
        <v/>
      </c>
      <c r="N119" s="29" t="str">
        <f t="shared" si="94"/>
        <v/>
      </c>
      <c r="O119" s="29" t="str">
        <f t="shared" si="95"/>
        <v/>
      </c>
      <c r="P119" s="33" t="str">
        <f t="shared" si="97"/>
        <v/>
      </c>
      <c r="Q119" s="27"/>
    </row>
    <row r="120" spans="1:17" x14ac:dyDescent="0.45">
      <c r="A120" s="27"/>
      <c r="B120" s="27"/>
      <c r="C120" s="27"/>
      <c r="D120" s="27"/>
      <c r="E120" s="29" t="str">
        <f t="shared" si="91"/>
        <v/>
      </c>
      <c r="F120" s="27"/>
      <c r="G120" s="29"/>
      <c r="H120" s="27"/>
      <c r="I120" s="27"/>
      <c r="J120" s="10"/>
      <c r="K120" s="27"/>
      <c r="L120" s="29" t="str">
        <f t="shared" si="92"/>
        <v/>
      </c>
      <c r="M120" s="29" t="str">
        <f t="shared" si="93"/>
        <v/>
      </c>
      <c r="N120" s="29" t="str">
        <f t="shared" si="94"/>
        <v/>
      </c>
      <c r="O120" s="29" t="str">
        <f t="shared" si="95"/>
        <v/>
      </c>
      <c r="P120" s="33" t="str">
        <f t="shared" si="97"/>
        <v/>
      </c>
      <c r="Q120" s="27"/>
    </row>
    <row r="121" spans="1:17" x14ac:dyDescent="0.45">
      <c r="A121" s="27"/>
      <c r="B121" s="27"/>
      <c r="C121" s="27"/>
      <c r="D121" s="27"/>
      <c r="E121" s="29" t="str">
        <f t="shared" si="91"/>
        <v/>
      </c>
      <c r="F121" s="27"/>
      <c r="G121" s="29"/>
      <c r="H121" s="27"/>
      <c r="I121" s="27"/>
      <c r="J121" s="10"/>
      <c r="K121" s="27"/>
      <c r="L121" s="29" t="str">
        <f t="shared" si="92"/>
        <v/>
      </c>
      <c r="M121" s="29" t="str">
        <f t="shared" si="93"/>
        <v/>
      </c>
      <c r="N121" s="29" t="str">
        <f t="shared" si="94"/>
        <v/>
      </c>
      <c r="O121" s="29" t="str">
        <f t="shared" si="95"/>
        <v/>
      </c>
      <c r="P121" s="33" t="str">
        <f t="shared" si="97"/>
        <v/>
      </c>
      <c r="Q121" s="27"/>
    </row>
    <row r="122" spans="1:17" x14ac:dyDescent="0.45">
      <c r="A122" s="27"/>
      <c r="B122" s="27"/>
      <c r="C122" s="27"/>
      <c r="D122" s="27"/>
      <c r="E122" s="29" t="str">
        <f t="shared" si="91"/>
        <v/>
      </c>
      <c r="F122" s="27"/>
      <c r="G122" s="29"/>
      <c r="H122" s="27"/>
      <c r="I122" s="27"/>
      <c r="J122" s="10"/>
      <c r="K122" s="27"/>
      <c r="L122" s="29" t="str">
        <f t="shared" si="92"/>
        <v/>
      </c>
      <c r="M122" s="29" t="str">
        <f t="shared" si="93"/>
        <v/>
      </c>
      <c r="N122" s="29" t="str">
        <f t="shared" si="94"/>
        <v/>
      </c>
      <c r="O122" s="29" t="str">
        <f t="shared" si="95"/>
        <v/>
      </c>
      <c r="P122" s="33" t="str">
        <f t="shared" si="97"/>
        <v/>
      </c>
      <c r="Q122" s="27"/>
    </row>
    <row r="123" spans="1:17" x14ac:dyDescent="0.45">
      <c r="A123" s="27"/>
      <c r="B123" s="27"/>
      <c r="C123" s="27"/>
      <c r="D123" s="27"/>
      <c r="E123" s="29" t="str">
        <f t="shared" si="91"/>
        <v/>
      </c>
      <c r="F123" s="27"/>
      <c r="G123" s="29"/>
      <c r="H123" s="27"/>
      <c r="I123" s="27"/>
      <c r="J123" s="10"/>
      <c r="K123" s="27"/>
      <c r="L123" s="29" t="str">
        <f t="shared" si="92"/>
        <v/>
      </c>
      <c r="M123" s="29" t="str">
        <f t="shared" si="93"/>
        <v/>
      </c>
      <c r="N123" s="29" t="str">
        <f t="shared" si="94"/>
        <v/>
      </c>
      <c r="O123" s="29" t="str">
        <f t="shared" si="95"/>
        <v/>
      </c>
      <c r="P123" s="33" t="str">
        <f t="shared" si="97"/>
        <v/>
      </c>
      <c r="Q123" s="27"/>
    </row>
    <row r="124" spans="1:17" x14ac:dyDescent="0.45">
      <c r="A124" s="27"/>
      <c r="B124" s="27"/>
      <c r="C124" s="27"/>
      <c r="D124" s="27"/>
      <c r="E124" s="29" t="str">
        <f t="shared" si="91"/>
        <v/>
      </c>
      <c r="F124" s="27"/>
      <c r="G124" s="29"/>
      <c r="H124" s="27"/>
      <c r="I124" s="27"/>
      <c r="J124" s="10"/>
      <c r="K124" s="27"/>
      <c r="L124" s="29" t="str">
        <f t="shared" si="92"/>
        <v/>
      </c>
      <c r="M124" s="29" t="str">
        <f t="shared" si="93"/>
        <v/>
      </c>
      <c r="N124" s="29" t="str">
        <f t="shared" si="94"/>
        <v/>
      </c>
      <c r="O124" s="29" t="str">
        <f t="shared" si="95"/>
        <v/>
      </c>
      <c r="P124" s="33" t="str">
        <f t="shared" si="97"/>
        <v/>
      </c>
      <c r="Q124" s="27"/>
    </row>
    <row r="125" spans="1:17" x14ac:dyDescent="0.45">
      <c r="A125" s="27"/>
      <c r="B125" s="27"/>
      <c r="C125" s="27"/>
      <c r="D125" s="27"/>
      <c r="E125" s="29" t="str">
        <f t="shared" si="91"/>
        <v/>
      </c>
      <c r="F125" s="27"/>
      <c r="G125" s="29"/>
      <c r="H125" s="27"/>
      <c r="I125" s="27"/>
      <c r="J125" s="10"/>
      <c r="K125" s="27"/>
      <c r="L125" s="29" t="str">
        <f t="shared" si="92"/>
        <v/>
      </c>
      <c r="M125" s="29" t="str">
        <f t="shared" si="93"/>
        <v/>
      </c>
      <c r="N125" s="29" t="str">
        <f t="shared" si="94"/>
        <v/>
      </c>
      <c r="O125" s="29" t="str">
        <f t="shared" si="95"/>
        <v/>
      </c>
      <c r="P125" s="33" t="str">
        <f t="shared" si="97"/>
        <v/>
      </c>
      <c r="Q125" s="27"/>
    </row>
    <row r="126" spans="1:17" x14ac:dyDescent="0.45">
      <c r="A126" s="27"/>
      <c r="B126" s="27"/>
      <c r="C126" s="27"/>
      <c r="D126" s="27"/>
      <c r="E126" s="29" t="str">
        <f t="shared" si="91"/>
        <v/>
      </c>
      <c r="F126" s="27"/>
      <c r="G126" s="29"/>
      <c r="H126" s="27"/>
      <c r="I126" s="27"/>
      <c r="J126" s="10"/>
      <c r="K126" s="27"/>
      <c r="L126" s="29" t="str">
        <f t="shared" si="92"/>
        <v/>
      </c>
      <c r="M126" s="29" t="str">
        <f t="shared" si="93"/>
        <v/>
      </c>
      <c r="N126" s="29" t="str">
        <f t="shared" si="94"/>
        <v/>
      </c>
      <c r="O126" s="29" t="str">
        <f t="shared" si="95"/>
        <v/>
      </c>
      <c r="P126" s="33" t="str">
        <f t="shared" si="97"/>
        <v/>
      </c>
      <c r="Q126" s="27"/>
    </row>
    <row r="127" spans="1:17" x14ac:dyDescent="0.45">
      <c r="A127" s="27"/>
      <c r="B127" s="27"/>
      <c r="C127" s="27"/>
      <c r="D127" s="27"/>
      <c r="E127" s="29" t="str">
        <f t="shared" si="91"/>
        <v/>
      </c>
      <c r="F127" s="27"/>
      <c r="G127" s="29"/>
      <c r="H127" s="27"/>
      <c r="I127" s="27"/>
      <c r="J127" s="10"/>
      <c r="K127" s="27"/>
      <c r="L127" s="29" t="str">
        <f t="shared" si="92"/>
        <v/>
      </c>
      <c r="M127" s="29" t="str">
        <f t="shared" si="93"/>
        <v/>
      </c>
      <c r="N127" s="29" t="str">
        <f t="shared" si="94"/>
        <v/>
      </c>
      <c r="O127" s="29" t="str">
        <f t="shared" si="95"/>
        <v/>
      </c>
      <c r="P127" s="33" t="str">
        <f t="shared" si="97"/>
        <v/>
      </c>
      <c r="Q127" s="27"/>
    </row>
    <row r="128" spans="1:17" x14ac:dyDescent="0.45">
      <c r="A128" s="27"/>
      <c r="B128" s="27"/>
      <c r="C128" s="27"/>
      <c r="D128" s="27"/>
      <c r="E128" s="29" t="str">
        <f t="shared" si="91"/>
        <v/>
      </c>
      <c r="F128" s="27"/>
      <c r="G128" s="29"/>
      <c r="H128" s="27"/>
      <c r="I128" s="27"/>
      <c r="J128" s="10"/>
      <c r="K128" s="27"/>
      <c r="L128" s="29" t="str">
        <f t="shared" si="92"/>
        <v/>
      </c>
      <c r="M128" s="29" t="str">
        <f t="shared" si="93"/>
        <v/>
      </c>
      <c r="N128" s="29" t="str">
        <f t="shared" si="94"/>
        <v/>
      </c>
      <c r="O128" s="29" t="str">
        <f t="shared" si="95"/>
        <v/>
      </c>
      <c r="P128" s="33" t="str">
        <f t="shared" si="97"/>
        <v/>
      </c>
      <c r="Q128" s="27"/>
    </row>
    <row r="129" spans="1:17" x14ac:dyDescent="0.45">
      <c r="A129" s="27"/>
      <c r="B129" s="27"/>
      <c r="C129" s="27"/>
      <c r="D129" s="27"/>
      <c r="E129" s="29" t="str">
        <f t="shared" si="91"/>
        <v/>
      </c>
      <c r="F129" s="27"/>
      <c r="G129" s="29"/>
      <c r="H129" s="27"/>
      <c r="I129" s="27"/>
      <c r="J129" s="10"/>
      <c r="K129" s="27"/>
      <c r="L129" s="29" t="str">
        <f t="shared" si="92"/>
        <v/>
      </c>
      <c r="M129" s="29" t="str">
        <f t="shared" si="93"/>
        <v/>
      </c>
      <c r="N129" s="29" t="str">
        <f t="shared" si="94"/>
        <v/>
      </c>
      <c r="O129" s="29" t="str">
        <f t="shared" si="95"/>
        <v/>
      </c>
      <c r="P129" s="33" t="str">
        <f t="shared" si="97"/>
        <v/>
      </c>
      <c r="Q129" s="27"/>
    </row>
    <row r="130" spans="1:17" x14ac:dyDescent="0.45">
      <c r="A130" s="27"/>
      <c r="B130" s="27"/>
      <c r="C130" s="27"/>
      <c r="D130" s="27"/>
      <c r="E130" s="29" t="str">
        <f t="shared" si="91"/>
        <v/>
      </c>
      <c r="F130" s="27"/>
      <c r="G130" s="29"/>
      <c r="H130" s="27"/>
      <c r="I130" s="27"/>
      <c r="J130" s="10"/>
      <c r="K130" s="27"/>
      <c r="L130" s="29" t="str">
        <f t="shared" si="92"/>
        <v/>
      </c>
      <c r="M130" s="29" t="str">
        <f t="shared" si="93"/>
        <v/>
      </c>
      <c r="N130" s="29" t="str">
        <f t="shared" si="94"/>
        <v/>
      </c>
      <c r="O130" s="29" t="str">
        <f t="shared" si="95"/>
        <v/>
      </c>
      <c r="P130" s="33" t="str">
        <f t="shared" si="97"/>
        <v/>
      </c>
      <c r="Q130" s="27"/>
    </row>
    <row r="131" spans="1:17" x14ac:dyDescent="0.45">
      <c r="A131" s="27"/>
      <c r="B131" s="27"/>
      <c r="C131" s="27"/>
      <c r="D131" s="27"/>
      <c r="E131" s="29" t="str">
        <f t="shared" si="91"/>
        <v/>
      </c>
      <c r="F131" s="27"/>
      <c r="G131" s="29"/>
      <c r="H131" s="27"/>
      <c r="I131" s="27"/>
      <c r="J131" s="10"/>
      <c r="K131" s="27"/>
      <c r="L131" s="29" t="str">
        <f t="shared" ref="L131:L194" si="99">IF(G131="Y", (P131*E131),(""))</f>
        <v/>
      </c>
      <c r="M131" s="29" t="str">
        <f t="shared" ref="M131:M194" si="100">IF(G131="Y", (L131*2),(""))</f>
        <v/>
      </c>
      <c r="N131" s="29" t="str">
        <f t="shared" ref="N131:N194" si="101">IF(G131="Y", (L131*3),(""))</f>
        <v/>
      </c>
      <c r="O131" s="29" t="str">
        <f t="shared" ref="O131:O194" si="102">IF(G131="Y", (L131*4),(""))</f>
        <v/>
      </c>
      <c r="P131" s="33" t="str">
        <f t="shared" ref="P131:P194" si="103">IF(Q131&gt;0,((AcctSize/Q131)/H131),(""))</f>
        <v/>
      </c>
      <c r="Q131" s="27"/>
    </row>
    <row r="132" spans="1:17" x14ac:dyDescent="0.45">
      <c r="A132" s="27"/>
      <c r="B132" s="27"/>
      <c r="C132" s="27"/>
      <c r="D132" s="27"/>
      <c r="E132" s="29" t="str">
        <f t="shared" si="91"/>
        <v/>
      </c>
      <c r="F132" s="27"/>
      <c r="G132" s="29"/>
      <c r="H132" s="27"/>
      <c r="I132" s="27"/>
      <c r="J132" s="10"/>
      <c r="K132" s="27"/>
      <c r="L132" s="29" t="str">
        <f t="shared" si="99"/>
        <v/>
      </c>
      <c r="M132" s="29" t="str">
        <f t="shared" si="100"/>
        <v/>
      </c>
      <c r="N132" s="29" t="str">
        <f t="shared" si="101"/>
        <v/>
      </c>
      <c r="O132" s="29" t="str">
        <f t="shared" si="102"/>
        <v/>
      </c>
      <c r="P132" s="33" t="str">
        <f t="shared" si="103"/>
        <v/>
      </c>
      <c r="Q132" s="27"/>
    </row>
    <row r="133" spans="1:17" x14ac:dyDescent="0.45">
      <c r="A133" s="27"/>
      <c r="B133" s="27"/>
      <c r="C133" s="27"/>
      <c r="D133" s="27"/>
      <c r="E133" s="29" t="str">
        <f t="shared" ref="E133:E196" si="104">IF(G133="Y",AG133,"")</f>
        <v/>
      </c>
      <c r="F133" s="27"/>
      <c r="G133" s="29"/>
      <c r="H133" s="27"/>
      <c r="I133" s="27"/>
      <c r="J133" s="10"/>
      <c r="K133" s="27"/>
      <c r="L133" s="29" t="str">
        <f t="shared" si="99"/>
        <v/>
      </c>
      <c r="M133" s="29" t="str">
        <f t="shared" si="100"/>
        <v/>
      </c>
      <c r="N133" s="29" t="str">
        <f t="shared" si="101"/>
        <v/>
      </c>
      <c r="O133" s="29" t="str">
        <f t="shared" si="102"/>
        <v/>
      </c>
      <c r="P133" s="33" t="str">
        <f t="shared" si="103"/>
        <v/>
      </c>
      <c r="Q133" s="27"/>
    </row>
    <row r="134" spans="1:17" x14ac:dyDescent="0.45">
      <c r="A134" s="27"/>
      <c r="B134" s="27"/>
      <c r="C134" s="27"/>
      <c r="D134" s="27"/>
      <c r="E134" s="29" t="str">
        <f t="shared" si="104"/>
        <v/>
      </c>
      <c r="F134" s="27"/>
      <c r="G134" s="29"/>
      <c r="H134" s="27"/>
      <c r="I134" s="27"/>
      <c r="J134" s="10"/>
      <c r="K134" s="27"/>
      <c r="L134" s="29" t="str">
        <f t="shared" si="99"/>
        <v/>
      </c>
      <c r="M134" s="29" t="str">
        <f t="shared" si="100"/>
        <v/>
      </c>
      <c r="N134" s="29" t="str">
        <f t="shared" si="101"/>
        <v/>
      </c>
      <c r="O134" s="29" t="str">
        <f t="shared" si="102"/>
        <v/>
      </c>
      <c r="P134" s="33" t="str">
        <f t="shared" si="103"/>
        <v/>
      </c>
      <c r="Q134" s="27"/>
    </row>
    <row r="135" spans="1:17" x14ac:dyDescent="0.45">
      <c r="A135" s="27"/>
      <c r="B135" s="27"/>
      <c r="C135" s="27"/>
      <c r="D135" s="27"/>
      <c r="E135" s="29" t="str">
        <f t="shared" si="104"/>
        <v/>
      </c>
      <c r="F135" s="27"/>
      <c r="G135" s="29"/>
      <c r="H135" s="27"/>
      <c r="I135" s="27"/>
      <c r="J135" s="10"/>
      <c r="K135" s="27"/>
      <c r="L135" s="29" t="str">
        <f t="shared" si="99"/>
        <v/>
      </c>
      <c r="M135" s="29" t="str">
        <f t="shared" si="100"/>
        <v/>
      </c>
      <c r="N135" s="29" t="str">
        <f t="shared" si="101"/>
        <v/>
      </c>
      <c r="O135" s="29" t="str">
        <f t="shared" si="102"/>
        <v/>
      </c>
      <c r="P135" s="33" t="str">
        <f t="shared" si="103"/>
        <v/>
      </c>
      <c r="Q135" s="27"/>
    </row>
    <row r="136" spans="1:17" x14ac:dyDescent="0.45">
      <c r="A136" s="27"/>
      <c r="B136" s="27"/>
      <c r="C136" s="27"/>
      <c r="D136" s="27"/>
      <c r="E136" s="29" t="str">
        <f t="shared" si="104"/>
        <v/>
      </c>
      <c r="F136" s="27"/>
      <c r="G136" s="29"/>
      <c r="H136" s="27"/>
      <c r="I136" s="27"/>
      <c r="J136" s="10"/>
      <c r="K136" s="27"/>
      <c r="L136" s="29" t="str">
        <f t="shared" si="99"/>
        <v/>
      </c>
      <c r="M136" s="29" t="str">
        <f t="shared" si="100"/>
        <v/>
      </c>
      <c r="N136" s="29" t="str">
        <f t="shared" si="101"/>
        <v/>
      </c>
      <c r="O136" s="29" t="str">
        <f t="shared" si="102"/>
        <v/>
      </c>
      <c r="P136" s="33" t="str">
        <f t="shared" si="103"/>
        <v/>
      </c>
      <c r="Q136" s="27"/>
    </row>
    <row r="137" spans="1:17" x14ac:dyDescent="0.45">
      <c r="A137" s="27"/>
      <c r="B137" s="27"/>
      <c r="C137" s="27"/>
      <c r="D137" s="27"/>
      <c r="E137" s="29" t="str">
        <f t="shared" si="104"/>
        <v/>
      </c>
      <c r="F137" s="27"/>
      <c r="G137" s="29"/>
      <c r="H137" s="27"/>
      <c r="I137" s="27"/>
      <c r="J137" s="10"/>
      <c r="K137" s="27"/>
      <c r="L137" s="29" t="str">
        <f t="shared" si="99"/>
        <v/>
      </c>
      <c r="M137" s="29" t="str">
        <f t="shared" si="100"/>
        <v/>
      </c>
      <c r="N137" s="29" t="str">
        <f t="shared" si="101"/>
        <v/>
      </c>
      <c r="O137" s="29" t="str">
        <f t="shared" si="102"/>
        <v/>
      </c>
      <c r="P137" s="33" t="str">
        <f t="shared" si="103"/>
        <v/>
      </c>
      <c r="Q137" s="27"/>
    </row>
    <row r="138" spans="1:17" x14ac:dyDescent="0.45">
      <c r="A138" s="27"/>
      <c r="B138" s="27"/>
      <c r="C138" s="27"/>
      <c r="D138" s="27"/>
      <c r="E138" s="29" t="str">
        <f t="shared" si="104"/>
        <v/>
      </c>
      <c r="F138" s="27"/>
      <c r="G138" s="29"/>
      <c r="H138" s="27"/>
      <c r="I138" s="27"/>
      <c r="J138" s="10"/>
      <c r="K138" s="27"/>
      <c r="L138" s="29" t="str">
        <f t="shared" si="99"/>
        <v/>
      </c>
      <c r="M138" s="29" t="str">
        <f t="shared" si="100"/>
        <v/>
      </c>
      <c r="N138" s="29" t="str">
        <f t="shared" si="101"/>
        <v/>
      </c>
      <c r="O138" s="29" t="str">
        <f t="shared" si="102"/>
        <v/>
      </c>
      <c r="P138" s="33" t="str">
        <f t="shared" si="103"/>
        <v/>
      </c>
      <c r="Q138" s="27"/>
    </row>
    <row r="139" spans="1:17" x14ac:dyDescent="0.45">
      <c r="A139" s="27"/>
      <c r="B139" s="27"/>
      <c r="C139" s="27"/>
      <c r="D139" s="27"/>
      <c r="E139" s="29" t="str">
        <f t="shared" si="104"/>
        <v/>
      </c>
      <c r="F139" s="27"/>
      <c r="G139" s="29"/>
      <c r="H139" s="27"/>
      <c r="I139" s="27"/>
      <c r="J139" s="10"/>
      <c r="K139" s="27"/>
      <c r="L139" s="29" t="str">
        <f t="shared" si="99"/>
        <v/>
      </c>
      <c r="M139" s="29" t="str">
        <f t="shared" si="100"/>
        <v/>
      </c>
      <c r="N139" s="29" t="str">
        <f t="shared" si="101"/>
        <v/>
      </c>
      <c r="O139" s="29" t="str">
        <f t="shared" si="102"/>
        <v/>
      </c>
      <c r="P139" s="33" t="str">
        <f t="shared" si="103"/>
        <v/>
      </c>
      <c r="Q139" s="27"/>
    </row>
    <row r="140" spans="1:17" x14ac:dyDescent="0.45">
      <c r="A140" s="27"/>
      <c r="B140" s="27"/>
      <c r="C140" s="27"/>
      <c r="D140" s="27"/>
      <c r="E140" s="29" t="str">
        <f t="shared" si="104"/>
        <v/>
      </c>
      <c r="F140" s="27"/>
      <c r="G140" s="29"/>
      <c r="H140" s="27"/>
      <c r="I140" s="27"/>
      <c r="J140" s="10"/>
      <c r="K140" s="27"/>
      <c r="L140" s="29" t="str">
        <f t="shared" si="99"/>
        <v/>
      </c>
      <c r="M140" s="29" t="str">
        <f t="shared" si="100"/>
        <v/>
      </c>
      <c r="N140" s="29" t="str">
        <f t="shared" si="101"/>
        <v/>
      </c>
      <c r="O140" s="29" t="str">
        <f t="shared" si="102"/>
        <v/>
      </c>
      <c r="P140" s="33" t="str">
        <f t="shared" si="103"/>
        <v/>
      </c>
      <c r="Q140" s="27"/>
    </row>
    <row r="141" spans="1:17" x14ac:dyDescent="0.45">
      <c r="A141" s="27"/>
      <c r="B141" s="27"/>
      <c r="C141" s="27"/>
      <c r="D141" s="27"/>
      <c r="E141" s="29" t="str">
        <f t="shared" si="104"/>
        <v/>
      </c>
      <c r="F141" s="27"/>
      <c r="G141" s="29"/>
      <c r="H141" s="27"/>
      <c r="I141" s="27"/>
      <c r="J141" s="10"/>
      <c r="K141" s="27"/>
      <c r="L141" s="29" t="str">
        <f t="shared" si="99"/>
        <v/>
      </c>
      <c r="M141" s="29" t="str">
        <f t="shared" si="100"/>
        <v/>
      </c>
      <c r="N141" s="29" t="str">
        <f t="shared" si="101"/>
        <v/>
      </c>
      <c r="O141" s="29" t="str">
        <f t="shared" si="102"/>
        <v/>
      </c>
      <c r="P141" s="33" t="str">
        <f t="shared" si="103"/>
        <v/>
      </c>
      <c r="Q141" s="27"/>
    </row>
    <row r="142" spans="1:17" x14ac:dyDescent="0.45">
      <c r="A142" s="27"/>
      <c r="B142" s="27"/>
      <c r="C142" s="27"/>
      <c r="D142" s="27"/>
      <c r="E142" s="29" t="str">
        <f t="shared" si="104"/>
        <v/>
      </c>
      <c r="F142" s="27"/>
      <c r="G142" s="29"/>
      <c r="H142" s="27"/>
      <c r="I142" s="27"/>
      <c r="J142" s="10"/>
      <c r="K142" s="27"/>
      <c r="L142" s="29" t="str">
        <f t="shared" si="99"/>
        <v/>
      </c>
      <c r="M142" s="29" t="str">
        <f t="shared" si="100"/>
        <v/>
      </c>
      <c r="N142" s="29" t="str">
        <f t="shared" si="101"/>
        <v/>
      </c>
      <c r="O142" s="29" t="str">
        <f t="shared" si="102"/>
        <v/>
      </c>
      <c r="P142" s="33" t="str">
        <f t="shared" si="103"/>
        <v/>
      </c>
      <c r="Q142" s="27"/>
    </row>
    <row r="143" spans="1:17" x14ac:dyDescent="0.45">
      <c r="A143" s="27"/>
      <c r="B143" s="27"/>
      <c r="C143" s="27"/>
      <c r="D143" s="27"/>
      <c r="E143" s="29" t="str">
        <f t="shared" si="104"/>
        <v/>
      </c>
      <c r="F143" s="27"/>
      <c r="G143" s="29"/>
      <c r="H143" s="27"/>
      <c r="I143" s="27"/>
      <c r="J143" s="10"/>
      <c r="K143" s="27"/>
      <c r="L143" s="29" t="str">
        <f t="shared" si="99"/>
        <v/>
      </c>
      <c r="M143" s="29" t="str">
        <f t="shared" si="100"/>
        <v/>
      </c>
      <c r="N143" s="29" t="str">
        <f t="shared" si="101"/>
        <v/>
      </c>
      <c r="O143" s="29" t="str">
        <f t="shared" si="102"/>
        <v/>
      </c>
      <c r="P143" s="33" t="str">
        <f t="shared" si="103"/>
        <v/>
      </c>
      <c r="Q143" s="27"/>
    </row>
    <row r="144" spans="1:17" x14ac:dyDescent="0.45">
      <c r="A144" s="27"/>
      <c r="B144" s="27"/>
      <c r="C144" s="27"/>
      <c r="D144" s="27"/>
      <c r="E144" s="29" t="str">
        <f t="shared" si="104"/>
        <v/>
      </c>
      <c r="F144" s="27"/>
      <c r="G144" s="29"/>
      <c r="H144" s="27"/>
      <c r="I144" s="27"/>
      <c r="J144" s="10"/>
      <c r="K144" s="27"/>
      <c r="L144" s="29" t="str">
        <f t="shared" si="99"/>
        <v/>
      </c>
      <c r="M144" s="29" t="str">
        <f t="shared" si="100"/>
        <v/>
      </c>
      <c r="N144" s="29" t="str">
        <f t="shared" si="101"/>
        <v/>
      </c>
      <c r="O144" s="29" t="str">
        <f t="shared" si="102"/>
        <v/>
      </c>
      <c r="P144" s="33" t="str">
        <f t="shared" si="103"/>
        <v/>
      </c>
      <c r="Q144" s="27"/>
    </row>
    <row r="145" spans="1:17" x14ac:dyDescent="0.45">
      <c r="A145" s="27"/>
      <c r="B145" s="27"/>
      <c r="C145" s="27"/>
      <c r="D145" s="27"/>
      <c r="E145" s="29" t="str">
        <f t="shared" si="104"/>
        <v/>
      </c>
      <c r="F145" s="27"/>
      <c r="G145" s="29"/>
      <c r="H145" s="27"/>
      <c r="I145" s="27"/>
      <c r="J145" s="10"/>
      <c r="K145" s="27"/>
      <c r="L145" s="29" t="str">
        <f t="shared" si="99"/>
        <v/>
      </c>
      <c r="M145" s="29" t="str">
        <f t="shared" si="100"/>
        <v/>
      </c>
      <c r="N145" s="29" t="str">
        <f t="shared" si="101"/>
        <v/>
      </c>
      <c r="O145" s="29" t="str">
        <f t="shared" si="102"/>
        <v/>
      </c>
      <c r="P145" s="33" t="str">
        <f t="shared" si="103"/>
        <v/>
      </c>
      <c r="Q145" s="27"/>
    </row>
    <row r="146" spans="1:17" x14ac:dyDescent="0.45">
      <c r="A146" s="27"/>
      <c r="B146" s="27"/>
      <c r="C146" s="27"/>
      <c r="D146" s="27"/>
      <c r="E146" s="29" t="str">
        <f t="shared" si="104"/>
        <v/>
      </c>
      <c r="F146" s="27"/>
      <c r="G146" s="29"/>
      <c r="H146" s="27"/>
      <c r="I146" s="27"/>
      <c r="J146" s="10"/>
      <c r="K146" s="27"/>
      <c r="L146" s="29" t="str">
        <f t="shared" si="99"/>
        <v/>
      </c>
      <c r="M146" s="29" t="str">
        <f t="shared" si="100"/>
        <v/>
      </c>
      <c r="N146" s="29" t="str">
        <f t="shared" si="101"/>
        <v/>
      </c>
      <c r="O146" s="29" t="str">
        <f t="shared" si="102"/>
        <v/>
      </c>
      <c r="P146" s="33" t="str">
        <f t="shared" si="103"/>
        <v/>
      </c>
      <c r="Q146" s="27"/>
    </row>
    <row r="147" spans="1:17" x14ac:dyDescent="0.45">
      <c r="A147" s="27"/>
      <c r="B147" s="27"/>
      <c r="C147" s="27"/>
      <c r="D147" s="27"/>
      <c r="E147" s="29" t="str">
        <f t="shared" si="104"/>
        <v/>
      </c>
      <c r="F147" s="27"/>
      <c r="G147" s="29"/>
      <c r="H147" s="27"/>
      <c r="I147" s="27"/>
      <c r="J147" s="10"/>
      <c r="K147" s="27"/>
      <c r="L147" s="29" t="str">
        <f t="shared" si="99"/>
        <v/>
      </c>
      <c r="M147" s="29" t="str">
        <f t="shared" si="100"/>
        <v/>
      </c>
      <c r="N147" s="29" t="str">
        <f t="shared" si="101"/>
        <v/>
      </c>
      <c r="O147" s="29" t="str">
        <f t="shared" si="102"/>
        <v/>
      </c>
      <c r="P147" s="33" t="str">
        <f t="shared" si="103"/>
        <v/>
      </c>
      <c r="Q147" s="27"/>
    </row>
    <row r="148" spans="1:17" x14ac:dyDescent="0.45">
      <c r="A148" s="27"/>
      <c r="B148" s="27"/>
      <c r="C148" s="27"/>
      <c r="D148" s="27"/>
      <c r="E148" s="29" t="str">
        <f t="shared" si="104"/>
        <v/>
      </c>
      <c r="F148" s="27"/>
      <c r="G148" s="29"/>
      <c r="H148" s="27"/>
      <c r="I148" s="27"/>
      <c r="J148" s="10"/>
      <c r="K148" s="27"/>
      <c r="L148" s="29" t="str">
        <f t="shared" si="99"/>
        <v/>
      </c>
      <c r="M148" s="29" t="str">
        <f t="shared" si="100"/>
        <v/>
      </c>
      <c r="N148" s="29" t="str">
        <f t="shared" si="101"/>
        <v/>
      </c>
      <c r="O148" s="29" t="str">
        <f t="shared" si="102"/>
        <v/>
      </c>
      <c r="P148" s="33" t="str">
        <f t="shared" si="103"/>
        <v/>
      </c>
      <c r="Q148" s="27"/>
    </row>
    <row r="149" spans="1:17" x14ac:dyDescent="0.45">
      <c r="A149" s="27"/>
      <c r="B149" s="27"/>
      <c r="C149" s="27"/>
      <c r="D149" s="27"/>
      <c r="E149" s="29" t="str">
        <f t="shared" si="104"/>
        <v/>
      </c>
      <c r="F149" s="27"/>
      <c r="G149" s="29"/>
      <c r="H149" s="27"/>
      <c r="I149" s="27"/>
      <c r="J149" s="10"/>
      <c r="K149" s="27"/>
      <c r="L149" s="29" t="str">
        <f t="shared" si="99"/>
        <v/>
      </c>
      <c r="M149" s="29" t="str">
        <f t="shared" si="100"/>
        <v/>
      </c>
      <c r="N149" s="29" t="str">
        <f t="shared" si="101"/>
        <v/>
      </c>
      <c r="O149" s="29" t="str">
        <f t="shared" si="102"/>
        <v/>
      </c>
      <c r="P149" s="33" t="str">
        <f t="shared" si="103"/>
        <v/>
      </c>
      <c r="Q149" s="27"/>
    </row>
    <row r="150" spans="1:17" x14ac:dyDescent="0.45">
      <c r="A150" s="27"/>
      <c r="B150" s="27"/>
      <c r="C150" s="27"/>
      <c r="D150" s="27"/>
      <c r="E150" s="29" t="str">
        <f t="shared" si="104"/>
        <v/>
      </c>
      <c r="F150" s="27"/>
      <c r="G150" s="29"/>
      <c r="H150" s="27"/>
      <c r="I150" s="27"/>
      <c r="J150" s="10"/>
      <c r="K150" s="27"/>
      <c r="L150" s="29" t="str">
        <f t="shared" si="99"/>
        <v/>
      </c>
      <c r="M150" s="29" t="str">
        <f t="shared" si="100"/>
        <v/>
      </c>
      <c r="N150" s="29" t="str">
        <f t="shared" si="101"/>
        <v/>
      </c>
      <c r="O150" s="29" t="str">
        <f t="shared" si="102"/>
        <v/>
      </c>
      <c r="P150" s="33" t="str">
        <f t="shared" si="103"/>
        <v/>
      </c>
      <c r="Q150" s="27"/>
    </row>
    <row r="151" spans="1:17" x14ac:dyDescent="0.45">
      <c r="A151" s="27"/>
      <c r="B151" s="27"/>
      <c r="C151" s="27"/>
      <c r="D151" s="27"/>
      <c r="E151" s="29" t="str">
        <f t="shared" si="104"/>
        <v/>
      </c>
      <c r="F151" s="27"/>
      <c r="G151" s="29"/>
      <c r="H151" s="27"/>
      <c r="I151" s="27"/>
      <c r="J151" s="10"/>
      <c r="K151" s="27"/>
      <c r="L151" s="29" t="str">
        <f t="shared" si="99"/>
        <v/>
      </c>
      <c r="M151" s="29" t="str">
        <f t="shared" si="100"/>
        <v/>
      </c>
      <c r="N151" s="29" t="str">
        <f t="shared" si="101"/>
        <v/>
      </c>
      <c r="O151" s="29" t="str">
        <f t="shared" si="102"/>
        <v/>
      </c>
      <c r="P151" s="33" t="str">
        <f t="shared" si="103"/>
        <v/>
      </c>
      <c r="Q151" s="27"/>
    </row>
    <row r="152" spans="1:17" x14ac:dyDescent="0.45">
      <c r="A152" s="27"/>
      <c r="B152" s="27"/>
      <c r="C152" s="27"/>
      <c r="D152" s="27"/>
      <c r="E152" s="29" t="str">
        <f t="shared" si="104"/>
        <v/>
      </c>
      <c r="F152" s="27"/>
      <c r="G152" s="29"/>
      <c r="H152" s="27"/>
      <c r="I152" s="27"/>
      <c r="J152" s="10"/>
      <c r="K152" s="27"/>
      <c r="L152" s="29" t="str">
        <f t="shared" si="99"/>
        <v/>
      </c>
      <c r="M152" s="29" t="str">
        <f t="shared" si="100"/>
        <v/>
      </c>
      <c r="N152" s="29" t="str">
        <f t="shared" si="101"/>
        <v/>
      </c>
      <c r="O152" s="29" t="str">
        <f t="shared" si="102"/>
        <v/>
      </c>
      <c r="P152" s="33" t="str">
        <f t="shared" si="103"/>
        <v/>
      </c>
      <c r="Q152" s="27"/>
    </row>
    <row r="153" spans="1:17" x14ac:dyDescent="0.45">
      <c r="A153" s="27"/>
      <c r="B153" s="27"/>
      <c r="C153" s="27"/>
      <c r="D153" s="27"/>
      <c r="E153" s="29" t="str">
        <f t="shared" si="104"/>
        <v/>
      </c>
      <c r="F153" s="27"/>
      <c r="G153" s="29"/>
      <c r="H153" s="27"/>
      <c r="I153" s="27"/>
      <c r="J153" s="10"/>
      <c r="K153" s="27"/>
      <c r="L153" s="29" t="str">
        <f t="shared" si="99"/>
        <v/>
      </c>
      <c r="M153" s="29" t="str">
        <f t="shared" si="100"/>
        <v/>
      </c>
      <c r="N153" s="29" t="str">
        <f t="shared" si="101"/>
        <v/>
      </c>
      <c r="O153" s="29" t="str">
        <f t="shared" si="102"/>
        <v/>
      </c>
      <c r="P153" s="33" t="str">
        <f t="shared" si="103"/>
        <v/>
      </c>
      <c r="Q153" s="27"/>
    </row>
    <row r="154" spans="1:17" x14ac:dyDescent="0.45">
      <c r="A154" s="27"/>
      <c r="B154" s="27"/>
      <c r="C154" s="27"/>
      <c r="D154" s="27"/>
      <c r="E154" s="29" t="str">
        <f t="shared" si="104"/>
        <v/>
      </c>
      <c r="F154" s="27"/>
      <c r="G154" s="29"/>
      <c r="H154" s="27"/>
      <c r="I154" s="27"/>
      <c r="J154" s="10"/>
      <c r="K154" s="27"/>
      <c r="L154" s="29" t="str">
        <f t="shared" si="99"/>
        <v/>
      </c>
      <c r="M154" s="29" t="str">
        <f t="shared" si="100"/>
        <v/>
      </c>
      <c r="N154" s="29" t="str">
        <f t="shared" si="101"/>
        <v/>
      </c>
      <c r="O154" s="29" t="str">
        <f t="shared" si="102"/>
        <v/>
      </c>
      <c r="P154" s="33" t="str">
        <f t="shared" si="103"/>
        <v/>
      </c>
      <c r="Q154" s="27"/>
    </row>
    <row r="155" spans="1:17" x14ac:dyDescent="0.45">
      <c r="A155" s="27"/>
      <c r="B155" s="27"/>
      <c r="C155" s="27"/>
      <c r="D155" s="27"/>
      <c r="E155" s="29" t="str">
        <f t="shared" si="104"/>
        <v/>
      </c>
      <c r="F155" s="27"/>
      <c r="G155" s="29"/>
      <c r="H155" s="27"/>
      <c r="I155" s="27"/>
      <c r="J155" s="10"/>
      <c r="K155" s="27"/>
      <c r="L155" s="29" t="str">
        <f t="shared" si="99"/>
        <v/>
      </c>
      <c r="M155" s="29" t="str">
        <f t="shared" si="100"/>
        <v/>
      </c>
      <c r="N155" s="29" t="str">
        <f t="shared" si="101"/>
        <v/>
      </c>
      <c r="O155" s="29" t="str">
        <f t="shared" si="102"/>
        <v/>
      </c>
      <c r="P155" s="33" t="str">
        <f t="shared" si="103"/>
        <v/>
      </c>
      <c r="Q155" s="27"/>
    </row>
    <row r="156" spans="1:17" x14ac:dyDescent="0.45">
      <c r="A156" s="27"/>
      <c r="B156" s="27"/>
      <c r="C156" s="27"/>
      <c r="D156" s="27"/>
      <c r="E156" s="29" t="str">
        <f t="shared" si="104"/>
        <v/>
      </c>
      <c r="F156" s="27"/>
      <c r="G156" s="29"/>
      <c r="H156" s="27"/>
      <c r="I156" s="27"/>
      <c r="J156" s="10"/>
      <c r="K156" s="27"/>
      <c r="L156" s="29" t="str">
        <f t="shared" si="99"/>
        <v/>
      </c>
      <c r="M156" s="29" t="str">
        <f t="shared" si="100"/>
        <v/>
      </c>
      <c r="N156" s="29" t="str">
        <f t="shared" si="101"/>
        <v/>
      </c>
      <c r="O156" s="29" t="str">
        <f t="shared" si="102"/>
        <v/>
      </c>
      <c r="P156" s="33" t="str">
        <f t="shared" si="103"/>
        <v/>
      </c>
      <c r="Q156" s="27"/>
    </row>
    <row r="157" spans="1:17" x14ac:dyDescent="0.45">
      <c r="A157" s="27"/>
      <c r="B157" s="27"/>
      <c r="C157" s="27"/>
      <c r="D157" s="27"/>
      <c r="E157" s="29" t="str">
        <f t="shared" si="104"/>
        <v/>
      </c>
      <c r="F157" s="27"/>
      <c r="G157" s="29"/>
      <c r="H157" s="27"/>
      <c r="I157" s="27"/>
      <c r="J157" s="10"/>
      <c r="K157" s="27"/>
      <c r="L157" s="29" t="str">
        <f t="shared" si="99"/>
        <v/>
      </c>
      <c r="M157" s="29" t="str">
        <f t="shared" si="100"/>
        <v/>
      </c>
      <c r="N157" s="29" t="str">
        <f t="shared" si="101"/>
        <v/>
      </c>
      <c r="O157" s="29" t="str">
        <f t="shared" si="102"/>
        <v/>
      </c>
      <c r="P157" s="33" t="str">
        <f t="shared" si="103"/>
        <v/>
      </c>
      <c r="Q157" s="27"/>
    </row>
    <row r="158" spans="1:17" x14ac:dyDescent="0.45">
      <c r="A158" s="27"/>
      <c r="B158" s="27"/>
      <c r="C158" s="27"/>
      <c r="D158" s="27"/>
      <c r="E158" s="29" t="str">
        <f t="shared" si="104"/>
        <v/>
      </c>
      <c r="F158" s="27"/>
      <c r="G158" s="29"/>
      <c r="H158" s="27"/>
      <c r="I158" s="27"/>
      <c r="J158" s="10"/>
      <c r="K158" s="27"/>
      <c r="L158" s="29" t="str">
        <f t="shared" si="99"/>
        <v/>
      </c>
      <c r="M158" s="29" t="str">
        <f t="shared" si="100"/>
        <v/>
      </c>
      <c r="N158" s="29" t="str">
        <f t="shared" si="101"/>
        <v/>
      </c>
      <c r="O158" s="29" t="str">
        <f t="shared" si="102"/>
        <v/>
      </c>
      <c r="P158" s="33" t="str">
        <f t="shared" si="103"/>
        <v/>
      </c>
      <c r="Q158" s="27"/>
    </row>
    <row r="159" spans="1:17" x14ac:dyDescent="0.45">
      <c r="A159" s="27"/>
      <c r="B159" s="27"/>
      <c r="C159" s="27"/>
      <c r="D159" s="27"/>
      <c r="E159" s="29" t="str">
        <f t="shared" si="104"/>
        <v/>
      </c>
      <c r="F159" s="27"/>
      <c r="G159" s="29"/>
      <c r="H159" s="27"/>
      <c r="I159" s="27"/>
      <c r="J159" s="10"/>
      <c r="K159" s="27"/>
      <c r="L159" s="29" t="str">
        <f t="shared" si="99"/>
        <v/>
      </c>
      <c r="M159" s="29" t="str">
        <f t="shared" si="100"/>
        <v/>
      </c>
      <c r="N159" s="29" t="str">
        <f t="shared" si="101"/>
        <v/>
      </c>
      <c r="O159" s="29" t="str">
        <f t="shared" si="102"/>
        <v/>
      </c>
      <c r="P159" s="33" t="str">
        <f t="shared" si="103"/>
        <v/>
      </c>
      <c r="Q159" s="27"/>
    </row>
    <row r="160" spans="1:17" x14ac:dyDescent="0.45">
      <c r="A160" s="27"/>
      <c r="B160" s="27"/>
      <c r="C160" s="27"/>
      <c r="D160" s="27"/>
      <c r="E160" s="29" t="str">
        <f t="shared" si="104"/>
        <v/>
      </c>
      <c r="F160" s="27"/>
      <c r="G160" s="29"/>
      <c r="H160" s="27"/>
      <c r="I160" s="27"/>
      <c r="J160" s="10"/>
      <c r="K160" s="27"/>
      <c r="L160" s="29" t="str">
        <f t="shared" si="99"/>
        <v/>
      </c>
      <c r="M160" s="29" t="str">
        <f t="shared" si="100"/>
        <v/>
      </c>
      <c r="N160" s="29" t="str">
        <f t="shared" si="101"/>
        <v/>
      </c>
      <c r="O160" s="29" t="str">
        <f t="shared" si="102"/>
        <v/>
      </c>
      <c r="P160" s="33" t="str">
        <f t="shared" si="103"/>
        <v/>
      </c>
      <c r="Q160" s="27"/>
    </row>
    <row r="161" spans="1:17" x14ac:dyDescent="0.45">
      <c r="A161" s="27"/>
      <c r="B161" s="27"/>
      <c r="C161" s="27"/>
      <c r="D161" s="27"/>
      <c r="E161" s="29" t="str">
        <f t="shared" si="104"/>
        <v/>
      </c>
      <c r="F161" s="27"/>
      <c r="G161" s="29"/>
      <c r="H161" s="27"/>
      <c r="I161" s="27"/>
      <c r="J161" s="10"/>
      <c r="K161" s="27"/>
      <c r="L161" s="29" t="str">
        <f t="shared" si="99"/>
        <v/>
      </c>
      <c r="M161" s="29" t="str">
        <f t="shared" si="100"/>
        <v/>
      </c>
      <c r="N161" s="29" t="str">
        <f t="shared" si="101"/>
        <v/>
      </c>
      <c r="O161" s="29" t="str">
        <f t="shared" si="102"/>
        <v/>
      </c>
      <c r="P161" s="33" t="str">
        <f t="shared" si="103"/>
        <v/>
      </c>
      <c r="Q161" s="27"/>
    </row>
    <row r="162" spans="1:17" x14ac:dyDescent="0.45">
      <c r="A162" s="27"/>
      <c r="B162" s="27"/>
      <c r="C162" s="27"/>
      <c r="D162" s="27"/>
      <c r="E162" s="29" t="str">
        <f t="shared" si="104"/>
        <v/>
      </c>
      <c r="F162" s="27"/>
      <c r="G162" s="29"/>
      <c r="H162" s="27"/>
      <c r="I162" s="27"/>
      <c r="J162" s="10"/>
      <c r="K162" s="27"/>
      <c r="L162" s="29" t="str">
        <f t="shared" si="99"/>
        <v/>
      </c>
      <c r="M162" s="29" t="str">
        <f t="shared" si="100"/>
        <v/>
      </c>
      <c r="N162" s="29" t="str">
        <f t="shared" si="101"/>
        <v/>
      </c>
      <c r="O162" s="29" t="str">
        <f t="shared" si="102"/>
        <v/>
      </c>
      <c r="P162" s="33" t="str">
        <f t="shared" si="103"/>
        <v/>
      </c>
      <c r="Q162" s="27"/>
    </row>
    <row r="163" spans="1:17" x14ac:dyDescent="0.45">
      <c r="A163" s="27"/>
      <c r="B163" s="27"/>
      <c r="C163" s="27"/>
      <c r="D163" s="27"/>
      <c r="E163" s="29" t="str">
        <f t="shared" si="104"/>
        <v/>
      </c>
      <c r="F163" s="27"/>
      <c r="G163" s="29"/>
      <c r="H163" s="27"/>
      <c r="I163" s="27"/>
      <c r="J163" s="10"/>
      <c r="K163" s="27"/>
      <c r="L163" s="29" t="str">
        <f t="shared" si="99"/>
        <v/>
      </c>
      <c r="M163" s="29" t="str">
        <f t="shared" si="100"/>
        <v/>
      </c>
      <c r="N163" s="29" t="str">
        <f t="shared" si="101"/>
        <v/>
      </c>
      <c r="O163" s="29" t="str">
        <f t="shared" si="102"/>
        <v/>
      </c>
      <c r="P163" s="33" t="str">
        <f t="shared" si="103"/>
        <v/>
      </c>
      <c r="Q163" s="27"/>
    </row>
    <row r="164" spans="1:17" x14ac:dyDescent="0.45">
      <c r="A164" s="27"/>
      <c r="B164" s="27"/>
      <c r="C164" s="27"/>
      <c r="D164" s="27"/>
      <c r="E164" s="29" t="str">
        <f t="shared" si="104"/>
        <v/>
      </c>
      <c r="F164" s="27"/>
      <c r="G164" s="29"/>
      <c r="H164" s="27"/>
      <c r="I164" s="27"/>
      <c r="J164" s="10"/>
      <c r="K164" s="27"/>
      <c r="L164" s="29" t="str">
        <f t="shared" si="99"/>
        <v/>
      </c>
      <c r="M164" s="29" t="str">
        <f t="shared" si="100"/>
        <v/>
      </c>
      <c r="N164" s="29" t="str">
        <f t="shared" si="101"/>
        <v/>
      </c>
      <c r="O164" s="29" t="str">
        <f t="shared" si="102"/>
        <v/>
      </c>
      <c r="P164" s="33" t="str">
        <f t="shared" si="103"/>
        <v/>
      </c>
      <c r="Q164" s="27"/>
    </row>
    <row r="165" spans="1:17" x14ac:dyDescent="0.45">
      <c r="A165" s="27"/>
      <c r="B165" s="27"/>
      <c r="C165" s="27"/>
      <c r="D165" s="27"/>
      <c r="E165" s="29" t="str">
        <f t="shared" si="104"/>
        <v/>
      </c>
      <c r="F165" s="27"/>
      <c r="G165" s="29"/>
      <c r="H165" s="27"/>
      <c r="I165" s="27"/>
      <c r="J165" s="10"/>
      <c r="K165" s="27"/>
      <c r="L165" s="29" t="str">
        <f t="shared" si="99"/>
        <v/>
      </c>
      <c r="M165" s="29" t="str">
        <f t="shared" si="100"/>
        <v/>
      </c>
      <c r="N165" s="29" t="str">
        <f t="shared" si="101"/>
        <v/>
      </c>
      <c r="O165" s="29" t="str">
        <f t="shared" si="102"/>
        <v/>
      </c>
      <c r="P165" s="33" t="str">
        <f t="shared" si="103"/>
        <v/>
      </c>
      <c r="Q165" s="27"/>
    </row>
    <row r="166" spans="1:17" x14ac:dyDescent="0.45">
      <c r="A166" s="27"/>
      <c r="B166" s="27"/>
      <c r="C166" s="27"/>
      <c r="D166" s="27"/>
      <c r="E166" s="29" t="str">
        <f t="shared" si="104"/>
        <v/>
      </c>
      <c r="F166" s="27"/>
      <c r="G166" s="29"/>
      <c r="H166" s="27"/>
      <c r="I166" s="27"/>
      <c r="J166" s="10"/>
      <c r="K166" s="27"/>
      <c r="L166" s="29" t="str">
        <f t="shared" si="99"/>
        <v/>
      </c>
      <c r="M166" s="29" t="str">
        <f t="shared" si="100"/>
        <v/>
      </c>
      <c r="N166" s="29" t="str">
        <f t="shared" si="101"/>
        <v/>
      </c>
      <c r="O166" s="29" t="str">
        <f t="shared" si="102"/>
        <v/>
      </c>
      <c r="P166" s="33" t="str">
        <f t="shared" si="103"/>
        <v/>
      </c>
      <c r="Q166" s="27"/>
    </row>
    <row r="167" spans="1:17" x14ac:dyDescent="0.45">
      <c r="A167" s="27"/>
      <c r="B167" s="27"/>
      <c r="C167" s="27"/>
      <c r="D167" s="27"/>
      <c r="E167" s="29" t="str">
        <f t="shared" si="104"/>
        <v/>
      </c>
      <c r="F167" s="27"/>
      <c r="G167" s="29"/>
      <c r="H167" s="27"/>
      <c r="I167" s="27"/>
      <c r="J167" s="10"/>
      <c r="K167" s="27"/>
      <c r="L167" s="29" t="str">
        <f t="shared" si="99"/>
        <v/>
      </c>
      <c r="M167" s="29" t="str">
        <f t="shared" si="100"/>
        <v/>
      </c>
      <c r="N167" s="29" t="str">
        <f t="shared" si="101"/>
        <v/>
      </c>
      <c r="O167" s="29" t="str">
        <f t="shared" si="102"/>
        <v/>
      </c>
      <c r="P167" s="33" t="str">
        <f t="shared" si="103"/>
        <v/>
      </c>
      <c r="Q167" s="27"/>
    </row>
    <row r="168" spans="1:17" x14ac:dyDescent="0.45">
      <c r="A168" s="27"/>
      <c r="B168" s="27"/>
      <c r="C168" s="27"/>
      <c r="D168" s="27"/>
      <c r="E168" s="29" t="str">
        <f t="shared" si="104"/>
        <v/>
      </c>
      <c r="F168" s="27"/>
      <c r="G168" s="29"/>
      <c r="H168" s="27"/>
      <c r="I168" s="27"/>
      <c r="J168" s="10"/>
      <c r="K168" s="27"/>
      <c r="L168" s="29" t="str">
        <f t="shared" si="99"/>
        <v/>
      </c>
      <c r="M168" s="29" t="str">
        <f t="shared" si="100"/>
        <v/>
      </c>
      <c r="N168" s="29" t="str">
        <f t="shared" si="101"/>
        <v/>
      </c>
      <c r="O168" s="29" t="str">
        <f t="shared" si="102"/>
        <v/>
      </c>
      <c r="P168" s="33" t="str">
        <f t="shared" si="103"/>
        <v/>
      </c>
      <c r="Q168" s="27"/>
    </row>
    <row r="169" spans="1:17" x14ac:dyDescent="0.45">
      <c r="A169" s="27"/>
      <c r="B169" s="27"/>
      <c r="C169" s="27"/>
      <c r="D169" s="27"/>
      <c r="E169" s="29" t="str">
        <f t="shared" si="104"/>
        <v/>
      </c>
      <c r="F169" s="27"/>
      <c r="G169" s="29"/>
      <c r="H169" s="27"/>
      <c r="I169" s="27"/>
      <c r="J169" s="10"/>
      <c r="K169" s="27"/>
      <c r="L169" s="29" t="str">
        <f t="shared" si="99"/>
        <v/>
      </c>
      <c r="M169" s="29" t="str">
        <f t="shared" si="100"/>
        <v/>
      </c>
      <c r="N169" s="29" t="str">
        <f t="shared" si="101"/>
        <v/>
      </c>
      <c r="O169" s="29" t="str">
        <f t="shared" si="102"/>
        <v/>
      </c>
      <c r="P169" s="33" t="str">
        <f t="shared" si="103"/>
        <v/>
      </c>
      <c r="Q169" s="27"/>
    </row>
    <row r="170" spans="1:17" x14ac:dyDescent="0.45">
      <c r="A170" s="27"/>
      <c r="B170" s="27"/>
      <c r="C170" s="27"/>
      <c r="D170" s="27"/>
      <c r="E170" s="29" t="str">
        <f t="shared" si="104"/>
        <v/>
      </c>
      <c r="F170" s="27"/>
      <c r="G170" s="29"/>
      <c r="H170" s="27"/>
      <c r="I170" s="27"/>
      <c r="J170" s="10"/>
      <c r="K170" s="27"/>
      <c r="L170" s="29" t="str">
        <f t="shared" si="99"/>
        <v/>
      </c>
      <c r="M170" s="29" t="str">
        <f t="shared" si="100"/>
        <v/>
      </c>
      <c r="N170" s="29" t="str">
        <f t="shared" si="101"/>
        <v/>
      </c>
      <c r="O170" s="29" t="str">
        <f t="shared" si="102"/>
        <v/>
      </c>
      <c r="P170" s="33" t="str">
        <f t="shared" si="103"/>
        <v/>
      </c>
      <c r="Q170" s="27"/>
    </row>
    <row r="171" spans="1:17" x14ac:dyDescent="0.45">
      <c r="A171" s="27"/>
      <c r="B171" s="27"/>
      <c r="C171" s="27"/>
      <c r="D171" s="27"/>
      <c r="E171" s="29" t="str">
        <f t="shared" si="104"/>
        <v/>
      </c>
      <c r="F171" s="27"/>
      <c r="G171" s="29"/>
      <c r="H171" s="27"/>
      <c r="I171" s="27"/>
      <c r="J171" s="10"/>
      <c r="K171" s="27"/>
      <c r="L171" s="29" t="str">
        <f t="shared" si="99"/>
        <v/>
      </c>
      <c r="M171" s="29" t="str">
        <f t="shared" si="100"/>
        <v/>
      </c>
      <c r="N171" s="29" t="str">
        <f t="shared" si="101"/>
        <v/>
      </c>
      <c r="O171" s="29" t="str">
        <f t="shared" si="102"/>
        <v/>
      </c>
      <c r="P171" s="33" t="str">
        <f t="shared" si="103"/>
        <v/>
      </c>
      <c r="Q171" s="27"/>
    </row>
    <row r="172" spans="1:17" x14ac:dyDescent="0.45">
      <c r="A172" s="27"/>
      <c r="B172" s="27"/>
      <c r="C172" s="27"/>
      <c r="D172" s="27"/>
      <c r="E172" s="29" t="str">
        <f t="shared" si="104"/>
        <v/>
      </c>
      <c r="F172" s="27"/>
      <c r="G172" s="29"/>
      <c r="H172" s="27"/>
      <c r="I172" s="27"/>
      <c r="J172" s="10"/>
      <c r="K172" s="27"/>
      <c r="L172" s="29" t="str">
        <f t="shared" si="99"/>
        <v/>
      </c>
      <c r="M172" s="29" t="str">
        <f t="shared" si="100"/>
        <v/>
      </c>
      <c r="N172" s="29" t="str">
        <f t="shared" si="101"/>
        <v/>
      </c>
      <c r="O172" s="29" t="str">
        <f t="shared" si="102"/>
        <v/>
      </c>
      <c r="P172" s="33" t="str">
        <f t="shared" si="103"/>
        <v/>
      </c>
      <c r="Q172" s="27"/>
    </row>
    <row r="173" spans="1:17" x14ac:dyDescent="0.45">
      <c r="A173" s="27"/>
      <c r="B173" s="27"/>
      <c r="C173" s="27"/>
      <c r="D173" s="27"/>
      <c r="E173" s="29" t="str">
        <f t="shared" si="104"/>
        <v/>
      </c>
      <c r="F173" s="27"/>
      <c r="G173" s="29"/>
      <c r="H173" s="27"/>
      <c r="I173" s="27"/>
      <c r="J173" s="10"/>
      <c r="K173" s="27"/>
      <c r="L173" s="29" t="str">
        <f t="shared" si="99"/>
        <v/>
      </c>
      <c r="M173" s="29" t="str">
        <f t="shared" si="100"/>
        <v/>
      </c>
      <c r="N173" s="29" t="str">
        <f t="shared" si="101"/>
        <v/>
      </c>
      <c r="O173" s="29" t="str">
        <f t="shared" si="102"/>
        <v/>
      </c>
      <c r="P173" s="33" t="str">
        <f t="shared" si="103"/>
        <v/>
      </c>
      <c r="Q173" s="27"/>
    </row>
    <row r="174" spans="1:17" x14ac:dyDescent="0.45">
      <c r="A174" s="27"/>
      <c r="B174" s="27"/>
      <c r="C174" s="27"/>
      <c r="D174" s="27"/>
      <c r="E174" s="29" t="str">
        <f t="shared" si="104"/>
        <v/>
      </c>
      <c r="F174" s="27"/>
      <c r="G174" s="29"/>
      <c r="H174" s="27"/>
      <c r="I174" s="27"/>
      <c r="J174" s="10"/>
      <c r="K174" s="27"/>
      <c r="L174" s="29" t="str">
        <f t="shared" si="99"/>
        <v/>
      </c>
      <c r="M174" s="29" t="str">
        <f t="shared" si="100"/>
        <v/>
      </c>
      <c r="N174" s="29" t="str">
        <f t="shared" si="101"/>
        <v/>
      </c>
      <c r="O174" s="29" t="str">
        <f t="shared" si="102"/>
        <v/>
      </c>
      <c r="P174" s="33" t="str">
        <f t="shared" si="103"/>
        <v/>
      </c>
      <c r="Q174" s="27"/>
    </row>
    <row r="175" spans="1:17" x14ac:dyDescent="0.45">
      <c r="A175" s="27"/>
      <c r="B175" s="27"/>
      <c r="C175" s="27"/>
      <c r="D175" s="27"/>
      <c r="E175" s="29" t="str">
        <f t="shared" si="104"/>
        <v/>
      </c>
      <c r="F175" s="27"/>
      <c r="G175" s="29"/>
      <c r="H175" s="27"/>
      <c r="I175" s="27"/>
      <c r="J175" s="10"/>
      <c r="K175" s="27"/>
      <c r="L175" s="29" t="str">
        <f t="shared" si="99"/>
        <v/>
      </c>
      <c r="M175" s="29" t="str">
        <f t="shared" si="100"/>
        <v/>
      </c>
      <c r="N175" s="29" t="str">
        <f t="shared" si="101"/>
        <v/>
      </c>
      <c r="O175" s="29" t="str">
        <f t="shared" si="102"/>
        <v/>
      </c>
      <c r="P175" s="33" t="str">
        <f t="shared" si="103"/>
        <v/>
      </c>
      <c r="Q175" s="27"/>
    </row>
    <row r="176" spans="1:17" x14ac:dyDescent="0.45">
      <c r="A176" s="27"/>
      <c r="B176" s="27"/>
      <c r="C176" s="27"/>
      <c r="D176" s="27"/>
      <c r="E176" s="29" t="str">
        <f t="shared" si="104"/>
        <v/>
      </c>
      <c r="F176" s="27"/>
      <c r="G176" s="29"/>
      <c r="H176" s="27"/>
      <c r="I176" s="27"/>
      <c r="J176" s="10"/>
      <c r="K176" s="27"/>
      <c r="L176" s="29" t="str">
        <f t="shared" si="99"/>
        <v/>
      </c>
      <c r="M176" s="29" t="str">
        <f t="shared" si="100"/>
        <v/>
      </c>
      <c r="N176" s="29" t="str">
        <f t="shared" si="101"/>
        <v/>
      </c>
      <c r="O176" s="29" t="str">
        <f t="shared" si="102"/>
        <v/>
      </c>
      <c r="P176" s="33" t="str">
        <f t="shared" si="103"/>
        <v/>
      </c>
      <c r="Q176" s="27"/>
    </row>
    <row r="177" spans="1:17" x14ac:dyDescent="0.45">
      <c r="A177" s="27"/>
      <c r="B177" s="27"/>
      <c r="C177" s="27"/>
      <c r="D177" s="27"/>
      <c r="E177" s="29" t="str">
        <f t="shared" si="104"/>
        <v/>
      </c>
      <c r="F177" s="27"/>
      <c r="G177" s="29"/>
      <c r="H177" s="27"/>
      <c r="I177" s="27"/>
      <c r="J177" s="10"/>
      <c r="K177" s="27"/>
      <c r="L177" s="29" t="str">
        <f t="shared" si="99"/>
        <v/>
      </c>
      <c r="M177" s="29" t="str">
        <f t="shared" si="100"/>
        <v/>
      </c>
      <c r="N177" s="29" t="str">
        <f t="shared" si="101"/>
        <v/>
      </c>
      <c r="O177" s="29" t="str">
        <f t="shared" si="102"/>
        <v/>
      </c>
      <c r="P177" s="33" t="str">
        <f t="shared" si="103"/>
        <v/>
      </c>
      <c r="Q177" s="27"/>
    </row>
    <row r="178" spans="1:17" x14ac:dyDescent="0.45">
      <c r="A178" s="27"/>
      <c r="B178" s="27"/>
      <c r="C178" s="27"/>
      <c r="D178" s="27"/>
      <c r="E178" s="29" t="str">
        <f t="shared" si="104"/>
        <v/>
      </c>
      <c r="F178" s="27"/>
      <c r="G178" s="29"/>
      <c r="H178" s="27"/>
      <c r="I178" s="27"/>
      <c r="J178" s="10"/>
      <c r="K178" s="27"/>
      <c r="L178" s="29" t="str">
        <f t="shared" si="99"/>
        <v/>
      </c>
      <c r="M178" s="29" t="str">
        <f t="shared" si="100"/>
        <v/>
      </c>
      <c r="N178" s="29" t="str">
        <f t="shared" si="101"/>
        <v/>
      </c>
      <c r="O178" s="29" t="str">
        <f t="shared" si="102"/>
        <v/>
      </c>
      <c r="P178" s="33" t="str">
        <f t="shared" si="103"/>
        <v/>
      </c>
      <c r="Q178" s="27"/>
    </row>
    <row r="179" spans="1:17" x14ac:dyDescent="0.45">
      <c r="A179" s="27"/>
      <c r="B179" s="27"/>
      <c r="C179" s="27"/>
      <c r="D179" s="27"/>
      <c r="E179" s="29" t="str">
        <f t="shared" si="104"/>
        <v/>
      </c>
      <c r="F179" s="27"/>
      <c r="G179" s="29"/>
      <c r="H179" s="27"/>
      <c r="I179" s="27"/>
      <c r="J179" s="10"/>
      <c r="K179" s="27"/>
      <c r="L179" s="29" t="str">
        <f t="shared" si="99"/>
        <v/>
      </c>
      <c r="M179" s="29" t="str">
        <f t="shared" si="100"/>
        <v/>
      </c>
      <c r="N179" s="29" t="str">
        <f t="shared" si="101"/>
        <v/>
      </c>
      <c r="O179" s="29" t="str">
        <f t="shared" si="102"/>
        <v/>
      </c>
      <c r="P179" s="33" t="str">
        <f t="shared" si="103"/>
        <v/>
      </c>
      <c r="Q179" s="27"/>
    </row>
    <row r="180" spans="1:17" x14ac:dyDescent="0.45">
      <c r="A180" s="27"/>
      <c r="B180" s="27"/>
      <c r="C180" s="27"/>
      <c r="D180" s="27"/>
      <c r="E180" s="29" t="str">
        <f t="shared" si="104"/>
        <v/>
      </c>
      <c r="F180" s="27"/>
      <c r="G180" s="29"/>
      <c r="H180" s="27"/>
      <c r="I180" s="27"/>
      <c r="J180" s="10"/>
      <c r="K180" s="27"/>
      <c r="L180" s="29" t="str">
        <f t="shared" si="99"/>
        <v/>
      </c>
      <c r="M180" s="29" t="str">
        <f t="shared" si="100"/>
        <v/>
      </c>
      <c r="N180" s="29" t="str">
        <f t="shared" si="101"/>
        <v/>
      </c>
      <c r="O180" s="29" t="str">
        <f t="shared" si="102"/>
        <v/>
      </c>
      <c r="P180" s="33" t="str">
        <f t="shared" si="103"/>
        <v/>
      </c>
      <c r="Q180" s="27"/>
    </row>
    <row r="181" spans="1:17" x14ac:dyDescent="0.45">
      <c r="A181" s="27"/>
      <c r="B181" s="27"/>
      <c r="C181" s="27"/>
      <c r="D181" s="27"/>
      <c r="E181" s="29" t="str">
        <f t="shared" si="104"/>
        <v/>
      </c>
      <c r="F181" s="27"/>
      <c r="G181" s="29"/>
      <c r="H181" s="27"/>
      <c r="I181" s="27"/>
      <c r="J181" s="10"/>
      <c r="K181" s="27"/>
      <c r="L181" s="29" t="str">
        <f t="shared" si="99"/>
        <v/>
      </c>
      <c r="M181" s="29" t="str">
        <f t="shared" si="100"/>
        <v/>
      </c>
      <c r="N181" s="29" t="str">
        <f t="shared" si="101"/>
        <v/>
      </c>
      <c r="O181" s="29" t="str">
        <f t="shared" si="102"/>
        <v/>
      </c>
      <c r="P181" s="33" t="str">
        <f t="shared" si="103"/>
        <v/>
      </c>
      <c r="Q181" s="27"/>
    </row>
    <row r="182" spans="1:17" x14ac:dyDescent="0.45">
      <c r="A182" s="27"/>
      <c r="B182" s="27"/>
      <c r="C182" s="27"/>
      <c r="D182" s="27"/>
      <c r="E182" s="29" t="str">
        <f t="shared" si="104"/>
        <v/>
      </c>
      <c r="F182" s="27"/>
      <c r="G182" s="29"/>
      <c r="H182" s="27"/>
      <c r="I182" s="27"/>
      <c r="J182" s="10"/>
      <c r="K182" s="27"/>
      <c r="L182" s="29" t="str">
        <f t="shared" si="99"/>
        <v/>
      </c>
      <c r="M182" s="29" t="str">
        <f t="shared" si="100"/>
        <v/>
      </c>
      <c r="N182" s="29" t="str">
        <f t="shared" si="101"/>
        <v/>
      </c>
      <c r="O182" s="29" t="str">
        <f t="shared" si="102"/>
        <v/>
      </c>
      <c r="P182" s="33" t="str">
        <f t="shared" si="103"/>
        <v/>
      </c>
      <c r="Q182" s="27"/>
    </row>
    <row r="183" spans="1:17" x14ac:dyDescent="0.45">
      <c r="A183" s="27"/>
      <c r="B183" s="27"/>
      <c r="C183" s="27"/>
      <c r="D183" s="27"/>
      <c r="E183" s="29" t="str">
        <f t="shared" si="104"/>
        <v/>
      </c>
      <c r="F183" s="27"/>
      <c r="G183" s="29"/>
      <c r="H183" s="27"/>
      <c r="I183" s="27"/>
      <c r="J183" s="10"/>
      <c r="K183" s="27"/>
      <c r="L183" s="29" t="str">
        <f t="shared" si="99"/>
        <v/>
      </c>
      <c r="M183" s="29" t="str">
        <f t="shared" si="100"/>
        <v/>
      </c>
      <c r="N183" s="29" t="str">
        <f t="shared" si="101"/>
        <v/>
      </c>
      <c r="O183" s="29" t="str">
        <f t="shared" si="102"/>
        <v/>
      </c>
      <c r="P183" s="33" t="str">
        <f t="shared" si="103"/>
        <v/>
      </c>
      <c r="Q183" s="27"/>
    </row>
    <row r="184" spans="1:17" x14ac:dyDescent="0.45">
      <c r="A184" s="27"/>
      <c r="B184" s="27"/>
      <c r="C184" s="27"/>
      <c r="D184" s="27"/>
      <c r="E184" s="29" t="str">
        <f t="shared" si="104"/>
        <v/>
      </c>
      <c r="F184" s="27"/>
      <c r="G184" s="29"/>
      <c r="H184" s="27"/>
      <c r="I184" s="27"/>
      <c r="J184" s="10"/>
      <c r="K184" s="27"/>
      <c r="L184" s="29" t="str">
        <f t="shared" si="99"/>
        <v/>
      </c>
      <c r="M184" s="29" t="str">
        <f t="shared" si="100"/>
        <v/>
      </c>
      <c r="N184" s="29" t="str">
        <f t="shared" si="101"/>
        <v/>
      </c>
      <c r="O184" s="29" t="str">
        <f t="shared" si="102"/>
        <v/>
      </c>
      <c r="P184" s="33" t="str">
        <f t="shared" si="103"/>
        <v/>
      </c>
      <c r="Q184" s="27"/>
    </row>
    <row r="185" spans="1:17" x14ac:dyDescent="0.45">
      <c r="A185" s="27"/>
      <c r="B185" s="27"/>
      <c r="C185" s="27"/>
      <c r="D185" s="27"/>
      <c r="E185" s="29" t="str">
        <f t="shared" si="104"/>
        <v/>
      </c>
      <c r="F185" s="27"/>
      <c r="G185" s="29"/>
      <c r="H185" s="27"/>
      <c r="I185" s="27"/>
      <c r="J185" s="10"/>
      <c r="K185" s="27"/>
      <c r="L185" s="29" t="str">
        <f t="shared" si="99"/>
        <v/>
      </c>
      <c r="M185" s="29" t="str">
        <f t="shared" si="100"/>
        <v/>
      </c>
      <c r="N185" s="29" t="str">
        <f t="shared" si="101"/>
        <v/>
      </c>
      <c r="O185" s="29" t="str">
        <f t="shared" si="102"/>
        <v/>
      </c>
      <c r="P185" s="33" t="str">
        <f t="shared" si="103"/>
        <v/>
      </c>
      <c r="Q185" s="27"/>
    </row>
    <row r="186" spans="1:17" x14ac:dyDescent="0.45">
      <c r="A186" s="27"/>
      <c r="B186" s="27"/>
      <c r="C186" s="27"/>
      <c r="D186" s="27"/>
      <c r="E186" s="29" t="str">
        <f t="shared" si="104"/>
        <v/>
      </c>
      <c r="F186" s="27"/>
      <c r="G186" s="29"/>
      <c r="H186" s="27"/>
      <c r="I186" s="27"/>
      <c r="J186" s="10"/>
      <c r="K186" s="27"/>
      <c r="L186" s="29" t="str">
        <f t="shared" si="99"/>
        <v/>
      </c>
      <c r="M186" s="29" t="str">
        <f t="shared" si="100"/>
        <v/>
      </c>
      <c r="N186" s="29" t="str">
        <f t="shared" si="101"/>
        <v/>
      </c>
      <c r="O186" s="29" t="str">
        <f t="shared" si="102"/>
        <v/>
      </c>
      <c r="P186" s="33" t="str">
        <f t="shared" si="103"/>
        <v/>
      </c>
      <c r="Q186" s="27"/>
    </row>
    <row r="187" spans="1:17" x14ac:dyDescent="0.45">
      <c r="A187" s="27"/>
      <c r="B187" s="27"/>
      <c r="C187" s="27"/>
      <c r="D187" s="27"/>
      <c r="E187" s="29" t="str">
        <f t="shared" si="104"/>
        <v/>
      </c>
      <c r="F187" s="27"/>
      <c r="G187" s="29"/>
      <c r="H187" s="27"/>
      <c r="I187" s="27"/>
      <c r="J187" s="10"/>
      <c r="K187" s="27"/>
      <c r="L187" s="29" t="str">
        <f t="shared" si="99"/>
        <v/>
      </c>
      <c r="M187" s="29" t="str">
        <f t="shared" si="100"/>
        <v/>
      </c>
      <c r="N187" s="29" t="str">
        <f t="shared" si="101"/>
        <v/>
      </c>
      <c r="O187" s="29" t="str">
        <f t="shared" si="102"/>
        <v/>
      </c>
      <c r="P187" s="33" t="str">
        <f t="shared" si="103"/>
        <v/>
      </c>
      <c r="Q187" s="27"/>
    </row>
    <row r="188" spans="1:17" x14ac:dyDescent="0.45">
      <c r="A188" s="27"/>
      <c r="B188" s="27"/>
      <c r="C188" s="27"/>
      <c r="D188" s="27"/>
      <c r="E188" s="29" t="str">
        <f t="shared" si="104"/>
        <v/>
      </c>
      <c r="F188" s="27"/>
      <c r="G188" s="29"/>
      <c r="H188" s="27"/>
      <c r="I188" s="27"/>
      <c r="J188" s="10"/>
      <c r="K188" s="27"/>
      <c r="L188" s="29" t="str">
        <f t="shared" si="99"/>
        <v/>
      </c>
      <c r="M188" s="29" t="str">
        <f t="shared" si="100"/>
        <v/>
      </c>
      <c r="N188" s="29" t="str">
        <f t="shared" si="101"/>
        <v/>
      </c>
      <c r="O188" s="29" t="str">
        <f t="shared" si="102"/>
        <v/>
      </c>
      <c r="P188" s="33" t="str">
        <f t="shared" si="103"/>
        <v/>
      </c>
      <c r="Q188" s="27"/>
    </row>
    <row r="189" spans="1:17" x14ac:dyDescent="0.45">
      <c r="A189" s="27"/>
      <c r="B189" s="27"/>
      <c r="C189" s="27"/>
      <c r="D189" s="27"/>
      <c r="E189" s="29" t="str">
        <f t="shared" si="104"/>
        <v/>
      </c>
      <c r="F189" s="27"/>
      <c r="G189" s="29"/>
      <c r="H189" s="27"/>
      <c r="I189" s="27"/>
      <c r="J189" s="10"/>
      <c r="K189" s="27"/>
      <c r="L189" s="29" t="str">
        <f t="shared" si="99"/>
        <v/>
      </c>
      <c r="M189" s="29" t="str">
        <f t="shared" si="100"/>
        <v/>
      </c>
      <c r="N189" s="29" t="str">
        <f t="shared" si="101"/>
        <v/>
      </c>
      <c r="O189" s="29" t="str">
        <f t="shared" si="102"/>
        <v/>
      </c>
      <c r="P189" s="33" t="str">
        <f t="shared" si="103"/>
        <v/>
      </c>
      <c r="Q189" s="27"/>
    </row>
    <row r="190" spans="1:17" x14ac:dyDescent="0.45">
      <c r="A190" s="27"/>
      <c r="B190" s="27"/>
      <c r="C190" s="27"/>
      <c r="D190" s="27"/>
      <c r="E190" s="29" t="str">
        <f t="shared" si="104"/>
        <v/>
      </c>
      <c r="F190" s="27"/>
      <c r="G190" s="29"/>
      <c r="H190" s="27"/>
      <c r="I190" s="27"/>
      <c r="J190" s="10"/>
      <c r="K190" s="27"/>
      <c r="L190" s="29" t="str">
        <f t="shared" si="99"/>
        <v/>
      </c>
      <c r="M190" s="29" t="str">
        <f t="shared" si="100"/>
        <v/>
      </c>
      <c r="N190" s="29" t="str">
        <f t="shared" si="101"/>
        <v/>
      </c>
      <c r="O190" s="29" t="str">
        <f t="shared" si="102"/>
        <v/>
      </c>
      <c r="P190" s="33" t="str">
        <f t="shared" si="103"/>
        <v/>
      </c>
      <c r="Q190" s="27"/>
    </row>
    <row r="191" spans="1:17" x14ac:dyDescent="0.45">
      <c r="A191" s="27"/>
      <c r="B191" s="27"/>
      <c r="C191" s="27"/>
      <c r="D191" s="27"/>
      <c r="E191" s="29" t="str">
        <f t="shared" si="104"/>
        <v/>
      </c>
      <c r="F191" s="27"/>
      <c r="G191" s="29"/>
      <c r="H191" s="27"/>
      <c r="I191" s="27"/>
      <c r="J191" s="10"/>
      <c r="K191" s="27"/>
      <c r="L191" s="29" t="str">
        <f t="shared" si="99"/>
        <v/>
      </c>
      <c r="M191" s="29" t="str">
        <f t="shared" si="100"/>
        <v/>
      </c>
      <c r="N191" s="29" t="str">
        <f t="shared" si="101"/>
        <v/>
      </c>
      <c r="O191" s="29" t="str">
        <f t="shared" si="102"/>
        <v/>
      </c>
      <c r="P191" s="33" t="str">
        <f t="shared" si="103"/>
        <v/>
      </c>
      <c r="Q191" s="27"/>
    </row>
    <row r="192" spans="1:17" x14ac:dyDescent="0.45">
      <c r="A192" s="27"/>
      <c r="B192" s="27"/>
      <c r="C192" s="27"/>
      <c r="D192" s="27"/>
      <c r="E192" s="29" t="str">
        <f t="shared" si="104"/>
        <v/>
      </c>
      <c r="F192" s="27"/>
      <c r="G192" s="29"/>
      <c r="H192" s="27"/>
      <c r="I192" s="27"/>
      <c r="J192" s="10"/>
      <c r="K192" s="27"/>
      <c r="L192" s="29" t="str">
        <f t="shared" si="99"/>
        <v/>
      </c>
      <c r="M192" s="29" t="str">
        <f t="shared" si="100"/>
        <v/>
      </c>
      <c r="N192" s="29" t="str">
        <f t="shared" si="101"/>
        <v/>
      </c>
      <c r="O192" s="29" t="str">
        <f t="shared" si="102"/>
        <v/>
      </c>
      <c r="P192" s="33" t="str">
        <f t="shared" si="103"/>
        <v/>
      </c>
      <c r="Q192" s="27"/>
    </row>
    <row r="193" spans="1:17" x14ac:dyDescent="0.45">
      <c r="A193" s="27"/>
      <c r="B193" s="27"/>
      <c r="C193" s="27"/>
      <c r="D193" s="27"/>
      <c r="E193" s="29" t="str">
        <f t="shared" si="104"/>
        <v/>
      </c>
      <c r="F193" s="27"/>
      <c r="G193" s="29"/>
      <c r="H193" s="27"/>
      <c r="I193" s="27"/>
      <c r="J193" s="10"/>
      <c r="K193" s="27"/>
      <c r="L193" s="29" t="str">
        <f t="shared" si="99"/>
        <v/>
      </c>
      <c r="M193" s="29" t="str">
        <f t="shared" si="100"/>
        <v/>
      </c>
      <c r="N193" s="29" t="str">
        <f t="shared" si="101"/>
        <v/>
      </c>
      <c r="O193" s="29" t="str">
        <f t="shared" si="102"/>
        <v/>
      </c>
      <c r="P193" s="33" t="str">
        <f t="shared" si="103"/>
        <v/>
      </c>
      <c r="Q193" s="27"/>
    </row>
    <row r="194" spans="1:17" x14ac:dyDescent="0.45">
      <c r="A194" s="27"/>
      <c r="B194" s="27"/>
      <c r="C194" s="27"/>
      <c r="D194" s="27"/>
      <c r="E194" s="29" t="str">
        <f t="shared" si="104"/>
        <v/>
      </c>
      <c r="F194" s="27"/>
      <c r="G194" s="29"/>
      <c r="H194" s="27"/>
      <c r="I194" s="27"/>
      <c r="J194" s="10"/>
      <c r="K194" s="27"/>
      <c r="L194" s="29" t="str">
        <f t="shared" si="99"/>
        <v/>
      </c>
      <c r="M194" s="29" t="str">
        <f t="shared" si="100"/>
        <v/>
      </c>
      <c r="N194" s="29" t="str">
        <f t="shared" si="101"/>
        <v/>
      </c>
      <c r="O194" s="29" t="str">
        <f t="shared" si="102"/>
        <v/>
      </c>
      <c r="P194" s="33" t="str">
        <f t="shared" si="103"/>
        <v/>
      </c>
      <c r="Q194" s="27"/>
    </row>
    <row r="195" spans="1:17" x14ac:dyDescent="0.45">
      <c r="A195" s="27"/>
      <c r="B195" s="27"/>
      <c r="C195" s="27"/>
      <c r="D195" s="27"/>
      <c r="E195" s="29" t="str">
        <f t="shared" si="104"/>
        <v/>
      </c>
      <c r="F195" s="27"/>
      <c r="G195" s="29"/>
      <c r="H195" s="27"/>
      <c r="I195" s="27"/>
      <c r="J195" s="10"/>
      <c r="K195" s="27"/>
      <c r="L195" s="29" t="str">
        <f t="shared" ref="L195:L200" si="105">IF(G195="Y", (P195*E195),(""))</f>
        <v/>
      </c>
      <c r="M195" s="29" t="str">
        <f t="shared" ref="M195:M200" si="106">IF(G195="Y", (L195*2),(""))</f>
        <v/>
      </c>
      <c r="N195" s="29" t="str">
        <f t="shared" ref="N195:N200" si="107">IF(G195="Y", (L195*3),(""))</f>
        <v/>
      </c>
      <c r="O195" s="29" t="str">
        <f t="shared" ref="O195:O200" si="108">IF(G195="Y", (L195*4),(""))</f>
        <v/>
      </c>
      <c r="P195" s="33" t="str">
        <f t="shared" ref="P195:P200" si="109">IF(Q195&gt;0,((AcctSize/Q195)/H195),(""))</f>
        <v/>
      </c>
      <c r="Q195" s="27"/>
    </row>
    <row r="196" spans="1:17" x14ac:dyDescent="0.45">
      <c r="A196" s="27"/>
      <c r="B196" s="27"/>
      <c r="C196" s="27"/>
      <c r="D196" s="27"/>
      <c r="E196" s="29" t="str">
        <f t="shared" si="104"/>
        <v/>
      </c>
      <c r="F196" s="27"/>
      <c r="G196" s="29"/>
      <c r="H196" s="27"/>
      <c r="I196" s="27"/>
      <c r="J196" s="10"/>
      <c r="K196" s="27"/>
      <c r="L196" s="29" t="str">
        <f t="shared" si="105"/>
        <v/>
      </c>
      <c r="M196" s="29" t="str">
        <f t="shared" si="106"/>
        <v/>
      </c>
      <c r="N196" s="29" t="str">
        <f t="shared" si="107"/>
        <v/>
      </c>
      <c r="O196" s="29" t="str">
        <f t="shared" si="108"/>
        <v/>
      </c>
      <c r="P196" s="33" t="str">
        <f t="shared" si="109"/>
        <v/>
      </c>
      <c r="Q196" s="27"/>
    </row>
    <row r="197" spans="1:17" x14ac:dyDescent="0.45">
      <c r="A197" s="27"/>
      <c r="B197" s="27"/>
      <c r="C197" s="27"/>
      <c r="D197" s="27"/>
      <c r="E197" s="29" t="str">
        <f t="shared" ref="E197:E200" si="110">IF(G197="Y",AG197,"")</f>
        <v/>
      </c>
      <c r="F197" s="27"/>
      <c r="G197" s="29"/>
      <c r="H197" s="27"/>
      <c r="I197" s="27"/>
      <c r="J197" s="10"/>
      <c r="K197" s="27"/>
      <c r="L197" s="29" t="str">
        <f t="shared" si="105"/>
        <v/>
      </c>
      <c r="M197" s="29" t="str">
        <f t="shared" si="106"/>
        <v/>
      </c>
      <c r="N197" s="29" t="str">
        <f t="shared" si="107"/>
        <v/>
      </c>
      <c r="O197" s="29" t="str">
        <f t="shared" si="108"/>
        <v/>
      </c>
      <c r="P197" s="33" t="str">
        <f t="shared" si="109"/>
        <v/>
      </c>
      <c r="Q197" s="27"/>
    </row>
    <row r="198" spans="1:17" x14ac:dyDescent="0.45">
      <c r="A198" s="27"/>
      <c r="B198" s="27"/>
      <c r="C198" s="27"/>
      <c r="D198" s="27"/>
      <c r="E198" s="29" t="str">
        <f t="shared" si="110"/>
        <v/>
      </c>
      <c r="F198" s="27"/>
      <c r="G198" s="29"/>
      <c r="H198" s="27"/>
      <c r="I198" s="27"/>
      <c r="J198" s="10"/>
      <c r="K198" s="27"/>
      <c r="L198" s="29" t="str">
        <f t="shared" si="105"/>
        <v/>
      </c>
      <c r="M198" s="29" t="str">
        <f t="shared" si="106"/>
        <v/>
      </c>
      <c r="N198" s="29" t="str">
        <f t="shared" si="107"/>
        <v/>
      </c>
      <c r="O198" s="29" t="str">
        <f t="shared" si="108"/>
        <v/>
      </c>
      <c r="P198" s="33" t="str">
        <f t="shared" si="109"/>
        <v/>
      </c>
      <c r="Q198" s="27"/>
    </row>
    <row r="199" spans="1:17" x14ac:dyDescent="0.45">
      <c r="A199" s="27"/>
      <c r="B199" s="27"/>
      <c r="C199" s="27"/>
      <c r="D199" s="27"/>
      <c r="E199" s="29" t="str">
        <f t="shared" si="110"/>
        <v/>
      </c>
      <c r="F199" s="27"/>
      <c r="G199" s="29"/>
      <c r="H199" s="27"/>
      <c r="I199" s="27"/>
      <c r="J199" s="10"/>
      <c r="K199" s="27"/>
      <c r="L199" s="29" t="str">
        <f t="shared" si="105"/>
        <v/>
      </c>
      <c r="M199" s="29" t="str">
        <f t="shared" si="106"/>
        <v/>
      </c>
      <c r="N199" s="29" t="str">
        <f t="shared" si="107"/>
        <v/>
      </c>
      <c r="O199" s="29" t="str">
        <f t="shared" si="108"/>
        <v/>
      </c>
      <c r="P199" s="33" t="str">
        <f t="shared" si="109"/>
        <v/>
      </c>
      <c r="Q199" s="27"/>
    </row>
    <row r="200" spans="1:17" x14ac:dyDescent="0.45">
      <c r="A200" s="27"/>
      <c r="B200" s="27"/>
      <c r="C200" s="27"/>
      <c r="D200" s="27"/>
      <c r="E200" s="29" t="str">
        <f t="shared" si="110"/>
        <v/>
      </c>
      <c r="F200" s="27"/>
      <c r="G200" s="29"/>
      <c r="H200" s="27"/>
      <c r="I200" s="27"/>
      <c r="J200" s="10"/>
      <c r="K200" s="27"/>
      <c r="L200" s="29" t="str">
        <f t="shared" si="105"/>
        <v/>
      </c>
      <c r="M200" s="29" t="str">
        <f t="shared" si="106"/>
        <v/>
      </c>
      <c r="N200" s="29" t="str">
        <f t="shared" si="107"/>
        <v/>
      </c>
      <c r="O200" s="29" t="str">
        <f t="shared" si="108"/>
        <v/>
      </c>
      <c r="P200" s="33" t="str">
        <f t="shared" si="109"/>
        <v/>
      </c>
      <c r="Q200" s="27"/>
    </row>
    <row r="201" spans="1:17" x14ac:dyDescent="0.45">
      <c r="E201" s="29" t="str">
        <f t="shared" ref="E201:E258" si="111">IF(G201="Y",AG201,"")</f>
        <v/>
      </c>
      <c r="L201" s="29" t="str">
        <f t="shared" ref="L201:L260" si="112">IF(G201="Y", (P201*E201),(""))</f>
        <v/>
      </c>
      <c r="M201" s="29" t="str">
        <f t="shared" ref="M201:M260" si="113">IF(G201="Y", (L201*2),(""))</f>
        <v/>
      </c>
      <c r="N201" s="29" t="str">
        <f t="shared" ref="N201:N260" si="114">IF(G201="Y", (L201*3),(""))</f>
        <v/>
      </c>
      <c r="O201" s="29" t="str">
        <f t="shared" ref="O201:O260" si="115">IF(G201="Y", (L201*4),(""))</f>
        <v/>
      </c>
      <c r="P201" s="33" t="str">
        <f t="shared" ref="P201:P260" si="116">IF(Q201&gt;0,((AcctSize/Q201)/H201),(""))</f>
        <v/>
      </c>
      <c r="Q201" s="32"/>
    </row>
    <row r="202" spans="1:17" x14ac:dyDescent="0.45">
      <c r="E202" s="29" t="str">
        <f t="shared" si="111"/>
        <v/>
      </c>
      <c r="L202" s="29" t="str">
        <f t="shared" si="112"/>
        <v/>
      </c>
      <c r="M202" s="29" t="str">
        <f t="shared" si="113"/>
        <v/>
      </c>
      <c r="N202" s="29" t="str">
        <f t="shared" si="114"/>
        <v/>
      </c>
      <c r="O202" s="29" t="str">
        <f t="shared" si="115"/>
        <v/>
      </c>
      <c r="P202" s="33" t="str">
        <f t="shared" si="116"/>
        <v/>
      </c>
      <c r="Q202" s="32"/>
    </row>
    <row r="203" spans="1:17" x14ac:dyDescent="0.45">
      <c r="E203" s="29" t="str">
        <f t="shared" si="111"/>
        <v/>
      </c>
      <c r="L203" s="29" t="str">
        <f t="shared" si="112"/>
        <v/>
      </c>
      <c r="M203" s="29" t="str">
        <f t="shared" si="113"/>
        <v/>
      </c>
      <c r="N203" s="29" t="str">
        <f t="shared" si="114"/>
        <v/>
      </c>
      <c r="O203" s="29" t="str">
        <f t="shared" si="115"/>
        <v/>
      </c>
      <c r="P203" s="33" t="str">
        <f t="shared" si="116"/>
        <v/>
      </c>
      <c r="Q203" s="32"/>
    </row>
    <row r="204" spans="1:17" x14ac:dyDescent="0.45">
      <c r="E204" s="29" t="str">
        <f t="shared" si="111"/>
        <v/>
      </c>
      <c r="L204" s="29" t="str">
        <f t="shared" si="112"/>
        <v/>
      </c>
      <c r="M204" s="29" t="str">
        <f t="shared" si="113"/>
        <v/>
      </c>
      <c r="N204" s="29" t="str">
        <f t="shared" si="114"/>
        <v/>
      </c>
      <c r="O204" s="29" t="str">
        <f t="shared" si="115"/>
        <v/>
      </c>
      <c r="P204" s="33" t="str">
        <f t="shared" si="116"/>
        <v/>
      </c>
      <c r="Q204" s="32"/>
    </row>
    <row r="205" spans="1:17" x14ac:dyDescent="0.45">
      <c r="E205" s="29" t="str">
        <f t="shared" si="111"/>
        <v/>
      </c>
      <c r="L205" s="29" t="str">
        <f t="shared" si="112"/>
        <v/>
      </c>
      <c r="M205" s="29" t="str">
        <f t="shared" si="113"/>
        <v/>
      </c>
      <c r="N205" s="29" t="str">
        <f t="shared" si="114"/>
        <v/>
      </c>
      <c r="O205" s="29" t="str">
        <f t="shared" si="115"/>
        <v/>
      </c>
      <c r="P205" s="33" t="str">
        <f t="shared" si="116"/>
        <v/>
      </c>
      <c r="Q205" s="32"/>
    </row>
    <row r="206" spans="1:17" x14ac:dyDescent="0.45">
      <c r="E206" s="29" t="str">
        <f t="shared" si="111"/>
        <v/>
      </c>
      <c r="L206" s="29" t="str">
        <f t="shared" si="112"/>
        <v/>
      </c>
      <c r="M206" s="29" t="str">
        <f t="shared" si="113"/>
        <v/>
      </c>
      <c r="N206" s="29" t="str">
        <f t="shared" si="114"/>
        <v/>
      </c>
      <c r="O206" s="29" t="str">
        <f t="shared" si="115"/>
        <v/>
      </c>
      <c r="P206" s="33" t="str">
        <f t="shared" si="116"/>
        <v/>
      </c>
      <c r="Q206" s="32"/>
    </row>
    <row r="207" spans="1:17" x14ac:dyDescent="0.45">
      <c r="E207" s="29" t="str">
        <f t="shared" si="111"/>
        <v/>
      </c>
      <c r="L207" s="29" t="str">
        <f t="shared" si="112"/>
        <v/>
      </c>
      <c r="M207" s="29" t="str">
        <f t="shared" si="113"/>
        <v/>
      </c>
      <c r="N207" s="29" t="str">
        <f t="shared" si="114"/>
        <v/>
      </c>
      <c r="O207" s="29" t="str">
        <f t="shared" si="115"/>
        <v/>
      </c>
      <c r="P207" s="33" t="str">
        <f t="shared" si="116"/>
        <v/>
      </c>
      <c r="Q207" s="32"/>
    </row>
    <row r="208" spans="1:17" x14ac:dyDescent="0.45">
      <c r="E208" s="29" t="str">
        <f t="shared" si="111"/>
        <v/>
      </c>
      <c r="L208" s="29" t="str">
        <f t="shared" si="112"/>
        <v/>
      </c>
      <c r="M208" s="29" t="str">
        <f t="shared" si="113"/>
        <v/>
      </c>
      <c r="N208" s="29" t="str">
        <f t="shared" si="114"/>
        <v/>
      </c>
      <c r="O208" s="29" t="str">
        <f t="shared" si="115"/>
        <v/>
      </c>
      <c r="P208" s="33" t="str">
        <f t="shared" si="116"/>
        <v/>
      </c>
      <c r="Q208" s="32"/>
    </row>
    <row r="209" spans="5:17" x14ac:dyDescent="0.45">
      <c r="E209" s="29" t="str">
        <f t="shared" si="111"/>
        <v/>
      </c>
      <c r="L209" s="29" t="str">
        <f t="shared" si="112"/>
        <v/>
      </c>
      <c r="M209" s="29" t="str">
        <f t="shared" si="113"/>
        <v/>
      </c>
      <c r="N209" s="29" t="str">
        <f t="shared" si="114"/>
        <v/>
      </c>
      <c r="O209" s="29" t="str">
        <f t="shared" si="115"/>
        <v/>
      </c>
      <c r="P209" s="33" t="str">
        <f t="shared" si="116"/>
        <v/>
      </c>
      <c r="Q209" s="32"/>
    </row>
    <row r="210" spans="5:17" x14ac:dyDescent="0.45">
      <c r="E210" s="29" t="str">
        <f t="shared" si="111"/>
        <v/>
      </c>
      <c r="L210" s="29" t="str">
        <f t="shared" si="112"/>
        <v/>
      </c>
      <c r="M210" s="29" t="str">
        <f t="shared" si="113"/>
        <v/>
      </c>
      <c r="N210" s="29" t="str">
        <f t="shared" si="114"/>
        <v/>
      </c>
      <c r="O210" s="29" t="str">
        <f t="shared" si="115"/>
        <v/>
      </c>
      <c r="P210" s="33" t="str">
        <f t="shared" si="116"/>
        <v/>
      </c>
      <c r="Q210" s="32"/>
    </row>
    <row r="211" spans="5:17" x14ac:dyDescent="0.45">
      <c r="E211" s="29" t="str">
        <f t="shared" si="111"/>
        <v/>
      </c>
      <c r="L211" s="29" t="str">
        <f t="shared" si="112"/>
        <v/>
      </c>
      <c r="M211" s="29" t="str">
        <f t="shared" si="113"/>
        <v/>
      </c>
      <c r="N211" s="29" t="str">
        <f t="shared" si="114"/>
        <v/>
      </c>
      <c r="O211" s="29" t="str">
        <f t="shared" si="115"/>
        <v/>
      </c>
      <c r="P211" s="33" t="str">
        <f t="shared" si="116"/>
        <v/>
      </c>
      <c r="Q211" s="32"/>
    </row>
    <row r="212" spans="5:17" x14ac:dyDescent="0.45">
      <c r="E212" s="29" t="str">
        <f t="shared" si="111"/>
        <v/>
      </c>
      <c r="L212" s="29" t="str">
        <f t="shared" si="112"/>
        <v/>
      </c>
      <c r="M212" s="29" t="str">
        <f t="shared" si="113"/>
        <v/>
      </c>
      <c r="N212" s="29" t="str">
        <f t="shared" si="114"/>
        <v/>
      </c>
      <c r="O212" s="29" t="str">
        <f t="shared" si="115"/>
        <v/>
      </c>
      <c r="P212" s="33" t="str">
        <f t="shared" si="116"/>
        <v/>
      </c>
      <c r="Q212" s="32"/>
    </row>
    <row r="213" spans="5:17" x14ac:dyDescent="0.45">
      <c r="E213" s="29" t="str">
        <f t="shared" si="111"/>
        <v/>
      </c>
      <c r="L213" s="29" t="str">
        <f t="shared" si="112"/>
        <v/>
      </c>
      <c r="M213" s="29" t="str">
        <f t="shared" si="113"/>
        <v/>
      </c>
      <c r="N213" s="29" t="str">
        <f t="shared" si="114"/>
        <v/>
      </c>
      <c r="O213" s="29" t="str">
        <f t="shared" si="115"/>
        <v/>
      </c>
      <c r="P213" s="33" t="str">
        <f t="shared" si="116"/>
        <v/>
      </c>
      <c r="Q213" s="32"/>
    </row>
    <row r="214" spans="5:17" x14ac:dyDescent="0.45">
      <c r="E214" s="29" t="str">
        <f t="shared" si="111"/>
        <v/>
      </c>
      <c r="L214" s="29" t="str">
        <f t="shared" si="112"/>
        <v/>
      </c>
      <c r="M214" s="29" t="str">
        <f t="shared" si="113"/>
        <v/>
      </c>
      <c r="N214" s="29" t="str">
        <f t="shared" si="114"/>
        <v/>
      </c>
      <c r="O214" s="29" t="str">
        <f t="shared" si="115"/>
        <v/>
      </c>
      <c r="P214" s="33" t="str">
        <f t="shared" si="116"/>
        <v/>
      </c>
      <c r="Q214" s="32"/>
    </row>
    <row r="215" spans="5:17" x14ac:dyDescent="0.45">
      <c r="E215" s="29" t="str">
        <f t="shared" si="111"/>
        <v/>
      </c>
      <c r="L215" s="29" t="str">
        <f t="shared" si="112"/>
        <v/>
      </c>
      <c r="M215" s="29" t="str">
        <f t="shared" si="113"/>
        <v/>
      </c>
      <c r="N215" s="29" t="str">
        <f t="shared" si="114"/>
        <v/>
      </c>
      <c r="O215" s="29" t="str">
        <f t="shared" si="115"/>
        <v/>
      </c>
      <c r="P215" s="33" t="str">
        <f t="shared" si="116"/>
        <v/>
      </c>
      <c r="Q215" s="32"/>
    </row>
    <row r="216" spans="5:17" x14ac:dyDescent="0.45">
      <c r="E216" s="29" t="str">
        <f t="shared" si="111"/>
        <v/>
      </c>
      <c r="L216" s="29" t="str">
        <f t="shared" si="112"/>
        <v/>
      </c>
      <c r="M216" s="29" t="str">
        <f t="shared" si="113"/>
        <v/>
      </c>
      <c r="N216" s="29" t="str">
        <f t="shared" si="114"/>
        <v/>
      </c>
      <c r="O216" s="29" t="str">
        <f t="shared" si="115"/>
        <v/>
      </c>
      <c r="P216" s="33" t="str">
        <f t="shared" si="116"/>
        <v/>
      </c>
      <c r="Q216" s="32"/>
    </row>
    <row r="217" spans="5:17" x14ac:dyDescent="0.45">
      <c r="E217" s="29" t="str">
        <f t="shared" si="111"/>
        <v/>
      </c>
      <c r="L217" s="29" t="str">
        <f t="shared" si="112"/>
        <v/>
      </c>
      <c r="M217" s="29" t="str">
        <f t="shared" si="113"/>
        <v/>
      </c>
      <c r="N217" s="29" t="str">
        <f t="shared" si="114"/>
        <v/>
      </c>
      <c r="O217" s="29" t="str">
        <f t="shared" si="115"/>
        <v/>
      </c>
      <c r="P217" s="33" t="str">
        <f t="shared" si="116"/>
        <v/>
      </c>
      <c r="Q217" s="32"/>
    </row>
    <row r="218" spans="5:17" x14ac:dyDescent="0.45">
      <c r="E218" s="29" t="str">
        <f t="shared" si="111"/>
        <v/>
      </c>
      <c r="L218" s="29" t="str">
        <f t="shared" si="112"/>
        <v/>
      </c>
      <c r="M218" s="29" t="str">
        <f t="shared" si="113"/>
        <v/>
      </c>
      <c r="N218" s="29" t="str">
        <f t="shared" si="114"/>
        <v/>
      </c>
      <c r="O218" s="29" t="str">
        <f t="shared" si="115"/>
        <v/>
      </c>
      <c r="P218" s="33" t="str">
        <f t="shared" si="116"/>
        <v/>
      </c>
      <c r="Q218" s="32"/>
    </row>
    <row r="219" spans="5:17" x14ac:dyDescent="0.45">
      <c r="E219" s="29" t="str">
        <f t="shared" si="111"/>
        <v/>
      </c>
      <c r="L219" s="29" t="str">
        <f t="shared" si="112"/>
        <v/>
      </c>
      <c r="M219" s="29" t="str">
        <f t="shared" si="113"/>
        <v/>
      </c>
      <c r="N219" s="29" t="str">
        <f t="shared" si="114"/>
        <v/>
      </c>
      <c r="O219" s="29" t="str">
        <f t="shared" si="115"/>
        <v/>
      </c>
      <c r="P219" s="33" t="str">
        <f t="shared" si="116"/>
        <v/>
      </c>
      <c r="Q219" s="32"/>
    </row>
    <row r="220" spans="5:17" x14ac:dyDescent="0.45">
      <c r="E220" s="29" t="str">
        <f t="shared" si="111"/>
        <v/>
      </c>
      <c r="L220" s="29" t="str">
        <f t="shared" si="112"/>
        <v/>
      </c>
      <c r="M220" s="29" t="str">
        <f t="shared" si="113"/>
        <v/>
      </c>
      <c r="N220" s="29" t="str">
        <f t="shared" si="114"/>
        <v/>
      </c>
      <c r="O220" s="29" t="str">
        <f t="shared" si="115"/>
        <v/>
      </c>
      <c r="P220" s="33" t="str">
        <f t="shared" si="116"/>
        <v/>
      </c>
      <c r="Q220" s="32"/>
    </row>
    <row r="221" spans="5:17" x14ac:dyDescent="0.45">
      <c r="E221" s="29" t="str">
        <f t="shared" si="111"/>
        <v/>
      </c>
      <c r="L221" s="29" t="str">
        <f t="shared" si="112"/>
        <v/>
      </c>
      <c r="M221" s="29" t="str">
        <f t="shared" si="113"/>
        <v/>
      </c>
      <c r="N221" s="29" t="str">
        <f t="shared" si="114"/>
        <v/>
      </c>
      <c r="O221" s="29" t="str">
        <f t="shared" si="115"/>
        <v/>
      </c>
      <c r="P221" s="33" t="str">
        <f t="shared" si="116"/>
        <v/>
      </c>
      <c r="Q221" s="32"/>
    </row>
    <row r="222" spans="5:17" x14ac:dyDescent="0.45">
      <c r="E222" s="29" t="str">
        <f t="shared" si="111"/>
        <v/>
      </c>
      <c r="L222" s="29" t="str">
        <f t="shared" si="112"/>
        <v/>
      </c>
      <c r="M222" s="29" t="str">
        <f t="shared" si="113"/>
        <v/>
      </c>
      <c r="N222" s="29" t="str">
        <f t="shared" si="114"/>
        <v/>
      </c>
      <c r="O222" s="29" t="str">
        <f t="shared" si="115"/>
        <v/>
      </c>
      <c r="P222" s="33" t="str">
        <f t="shared" si="116"/>
        <v/>
      </c>
      <c r="Q222" s="32"/>
    </row>
    <row r="223" spans="5:17" x14ac:dyDescent="0.45">
      <c r="E223" s="29" t="str">
        <f t="shared" si="111"/>
        <v/>
      </c>
      <c r="L223" s="29" t="str">
        <f t="shared" si="112"/>
        <v/>
      </c>
      <c r="M223" s="29" t="str">
        <f t="shared" si="113"/>
        <v/>
      </c>
      <c r="N223" s="29" t="str">
        <f t="shared" si="114"/>
        <v/>
      </c>
      <c r="O223" s="29" t="str">
        <f t="shared" si="115"/>
        <v/>
      </c>
      <c r="P223" s="33" t="str">
        <f t="shared" si="116"/>
        <v/>
      </c>
      <c r="Q223" s="32"/>
    </row>
    <row r="224" spans="5:17" x14ac:dyDescent="0.45">
      <c r="E224" s="29" t="str">
        <f t="shared" si="111"/>
        <v/>
      </c>
      <c r="L224" s="29" t="str">
        <f t="shared" si="112"/>
        <v/>
      </c>
      <c r="M224" s="29" t="str">
        <f t="shared" si="113"/>
        <v/>
      </c>
      <c r="N224" s="29" t="str">
        <f t="shared" si="114"/>
        <v/>
      </c>
      <c r="O224" s="29" t="str">
        <f t="shared" si="115"/>
        <v/>
      </c>
      <c r="P224" s="33" t="str">
        <f t="shared" si="116"/>
        <v/>
      </c>
      <c r="Q224" s="32"/>
    </row>
    <row r="225" spans="5:17" x14ac:dyDescent="0.45">
      <c r="E225" s="29" t="str">
        <f t="shared" si="111"/>
        <v/>
      </c>
      <c r="L225" s="29" t="str">
        <f t="shared" si="112"/>
        <v/>
      </c>
      <c r="M225" s="29" t="str">
        <f t="shared" si="113"/>
        <v/>
      </c>
      <c r="N225" s="29" t="str">
        <f t="shared" si="114"/>
        <v/>
      </c>
      <c r="O225" s="29" t="str">
        <f t="shared" si="115"/>
        <v/>
      </c>
      <c r="P225" s="33" t="str">
        <f t="shared" si="116"/>
        <v/>
      </c>
      <c r="Q225" s="32"/>
    </row>
    <row r="226" spans="5:17" x14ac:dyDescent="0.45">
      <c r="E226" s="29" t="str">
        <f t="shared" si="111"/>
        <v/>
      </c>
      <c r="L226" s="29" t="str">
        <f t="shared" si="112"/>
        <v/>
      </c>
      <c r="M226" s="29" t="str">
        <f t="shared" si="113"/>
        <v/>
      </c>
      <c r="N226" s="29" t="str">
        <f t="shared" si="114"/>
        <v/>
      </c>
      <c r="O226" s="29" t="str">
        <f t="shared" si="115"/>
        <v/>
      </c>
      <c r="P226" s="33" t="str">
        <f t="shared" si="116"/>
        <v/>
      </c>
      <c r="Q226" s="32"/>
    </row>
    <row r="227" spans="5:17" x14ac:dyDescent="0.45">
      <c r="E227" s="29" t="str">
        <f t="shared" si="111"/>
        <v/>
      </c>
      <c r="L227" s="29" t="str">
        <f t="shared" si="112"/>
        <v/>
      </c>
      <c r="M227" s="29" t="str">
        <f t="shared" si="113"/>
        <v/>
      </c>
      <c r="N227" s="29" t="str">
        <f t="shared" si="114"/>
        <v/>
      </c>
      <c r="O227" s="29" t="str">
        <f t="shared" si="115"/>
        <v/>
      </c>
      <c r="P227" s="33" t="str">
        <f t="shared" si="116"/>
        <v/>
      </c>
      <c r="Q227" s="32"/>
    </row>
    <row r="228" spans="5:17" x14ac:dyDescent="0.45">
      <c r="E228" s="29" t="str">
        <f t="shared" si="111"/>
        <v/>
      </c>
      <c r="L228" s="29" t="str">
        <f t="shared" si="112"/>
        <v/>
      </c>
      <c r="M228" s="29" t="str">
        <f t="shared" si="113"/>
        <v/>
      </c>
      <c r="N228" s="29" t="str">
        <f t="shared" si="114"/>
        <v/>
      </c>
      <c r="O228" s="29" t="str">
        <f t="shared" si="115"/>
        <v/>
      </c>
      <c r="P228" s="33" t="str">
        <f t="shared" si="116"/>
        <v/>
      </c>
      <c r="Q228" s="32"/>
    </row>
    <row r="229" spans="5:17" x14ac:dyDescent="0.45">
      <c r="E229" s="29" t="str">
        <f t="shared" si="111"/>
        <v/>
      </c>
      <c r="L229" s="29" t="str">
        <f t="shared" si="112"/>
        <v/>
      </c>
      <c r="M229" s="29" t="str">
        <f t="shared" si="113"/>
        <v/>
      </c>
      <c r="N229" s="29" t="str">
        <f t="shared" si="114"/>
        <v/>
      </c>
      <c r="O229" s="29" t="str">
        <f t="shared" si="115"/>
        <v/>
      </c>
      <c r="P229" s="33" t="str">
        <f t="shared" si="116"/>
        <v/>
      </c>
      <c r="Q229" s="32"/>
    </row>
    <row r="230" spans="5:17" x14ac:dyDescent="0.45">
      <c r="E230" s="29" t="str">
        <f t="shared" si="111"/>
        <v/>
      </c>
      <c r="L230" s="29" t="str">
        <f t="shared" si="112"/>
        <v/>
      </c>
      <c r="M230" s="29" t="str">
        <f t="shared" si="113"/>
        <v/>
      </c>
      <c r="N230" s="29" t="str">
        <f t="shared" si="114"/>
        <v/>
      </c>
      <c r="O230" s="29" t="str">
        <f t="shared" si="115"/>
        <v/>
      </c>
      <c r="P230" s="33" t="str">
        <f t="shared" si="116"/>
        <v/>
      </c>
      <c r="Q230" s="32"/>
    </row>
    <row r="231" spans="5:17" x14ac:dyDescent="0.45">
      <c r="E231" s="29" t="str">
        <f t="shared" si="111"/>
        <v/>
      </c>
      <c r="L231" s="29" t="str">
        <f t="shared" si="112"/>
        <v/>
      </c>
      <c r="M231" s="29" t="str">
        <f t="shared" si="113"/>
        <v/>
      </c>
      <c r="N231" s="29" t="str">
        <f t="shared" si="114"/>
        <v/>
      </c>
      <c r="O231" s="29" t="str">
        <f t="shared" si="115"/>
        <v/>
      </c>
      <c r="P231" s="33" t="str">
        <f t="shared" si="116"/>
        <v/>
      </c>
      <c r="Q231" s="32"/>
    </row>
    <row r="232" spans="5:17" x14ac:dyDescent="0.45">
      <c r="E232" s="29" t="str">
        <f t="shared" si="111"/>
        <v/>
      </c>
      <c r="L232" s="29" t="str">
        <f t="shared" si="112"/>
        <v/>
      </c>
      <c r="M232" s="29" t="str">
        <f t="shared" si="113"/>
        <v/>
      </c>
      <c r="N232" s="29" t="str">
        <f t="shared" si="114"/>
        <v/>
      </c>
      <c r="O232" s="29" t="str">
        <f t="shared" si="115"/>
        <v/>
      </c>
      <c r="P232" s="33" t="str">
        <f t="shared" si="116"/>
        <v/>
      </c>
      <c r="Q232" s="32"/>
    </row>
    <row r="233" spans="5:17" x14ac:dyDescent="0.45">
      <c r="E233" s="29" t="str">
        <f t="shared" si="111"/>
        <v/>
      </c>
      <c r="L233" s="29" t="str">
        <f t="shared" si="112"/>
        <v/>
      </c>
      <c r="M233" s="29" t="str">
        <f t="shared" si="113"/>
        <v/>
      </c>
      <c r="N233" s="29" t="str">
        <f t="shared" si="114"/>
        <v/>
      </c>
      <c r="O233" s="29" t="str">
        <f t="shared" si="115"/>
        <v/>
      </c>
      <c r="P233" s="33" t="str">
        <f t="shared" si="116"/>
        <v/>
      </c>
      <c r="Q233" s="32"/>
    </row>
    <row r="234" spans="5:17" x14ac:dyDescent="0.45">
      <c r="E234" s="29" t="str">
        <f t="shared" si="111"/>
        <v/>
      </c>
      <c r="L234" s="29" t="str">
        <f t="shared" si="112"/>
        <v/>
      </c>
      <c r="M234" s="29" t="str">
        <f t="shared" si="113"/>
        <v/>
      </c>
      <c r="N234" s="29" t="str">
        <f t="shared" si="114"/>
        <v/>
      </c>
      <c r="O234" s="29" t="str">
        <f t="shared" si="115"/>
        <v/>
      </c>
      <c r="P234" s="33" t="str">
        <f t="shared" si="116"/>
        <v/>
      </c>
      <c r="Q234" s="32"/>
    </row>
    <row r="235" spans="5:17" x14ac:dyDescent="0.45">
      <c r="E235" s="29" t="str">
        <f t="shared" si="111"/>
        <v/>
      </c>
      <c r="L235" s="29" t="str">
        <f t="shared" si="112"/>
        <v/>
      </c>
      <c r="M235" s="29" t="str">
        <f t="shared" si="113"/>
        <v/>
      </c>
      <c r="N235" s="29" t="str">
        <f t="shared" si="114"/>
        <v/>
      </c>
      <c r="O235" s="29" t="str">
        <f t="shared" si="115"/>
        <v/>
      </c>
      <c r="P235" s="33" t="str">
        <f t="shared" si="116"/>
        <v/>
      </c>
      <c r="Q235" s="32"/>
    </row>
    <row r="236" spans="5:17" x14ac:dyDescent="0.45">
      <c r="E236" s="29" t="str">
        <f t="shared" si="111"/>
        <v/>
      </c>
      <c r="L236" s="29" t="str">
        <f t="shared" si="112"/>
        <v/>
      </c>
      <c r="M236" s="29" t="str">
        <f t="shared" si="113"/>
        <v/>
      </c>
      <c r="N236" s="29" t="str">
        <f t="shared" si="114"/>
        <v/>
      </c>
      <c r="O236" s="29" t="str">
        <f t="shared" si="115"/>
        <v/>
      </c>
      <c r="P236" s="33" t="str">
        <f t="shared" si="116"/>
        <v/>
      </c>
      <c r="Q236" s="32"/>
    </row>
    <row r="237" spans="5:17" x14ac:dyDescent="0.45">
      <c r="E237" s="29" t="str">
        <f t="shared" si="111"/>
        <v/>
      </c>
      <c r="L237" s="29" t="str">
        <f t="shared" si="112"/>
        <v/>
      </c>
      <c r="M237" s="29" t="str">
        <f t="shared" si="113"/>
        <v/>
      </c>
      <c r="N237" s="29" t="str">
        <f t="shared" si="114"/>
        <v/>
      </c>
      <c r="O237" s="29" t="str">
        <f t="shared" si="115"/>
        <v/>
      </c>
      <c r="P237" s="33" t="str">
        <f t="shared" si="116"/>
        <v/>
      </c>
      <c r="Q237" s="32"/>
    </row>
    <row r="238" spans="5:17" x14ac:dyDescent="0.45">
      <c r="E238" s="29" t="str">
        <f t="shared" si="111"/>
        <v/>
      </c>
      <c r="L238" s="29" t="str">
        <f t="shared" si="112"/>
        <v/>
      </c>
      <c r="M238" s="29" t="str">
        <f t="shared" si="113"/>
        <v/>
      </c>
      <c r="N238" s="29" t="str">
        <f t="shared" si="114"/>
        <v/>
      </c>
      <c r="O238" s="29" t="str">
        <f t="shared" si="115"/>
        <v/>
      </c>
      <c r="P238" s="33" t="str">
        <f t="shared" si="116"/>
        <v/>
      </c>
      <c r="Q238" s="32"/>
    </row>
    <row r="239" spans="5:17" x14ac:dyDescent="0.45">
      <c r="E239" s="29" t="str">
        <f t="shared" si="111"/>
        <v/>
      </c>
      <c r="L239" s="29" t="str">
        <f t="shared" si="112"/>
        <v/>
      </c>
      <c r="M239" s="29" t="str">
        <f t="shared" si="113"/>
        <v/>
      </c>
      <c r="N239" s="29" t="str">
        <f t="shared" si="114"/>
        <v/>
      </c>
      <c r="O239" s="29" t="str">
        <f t="shared" si="115"/>
        <v/>
      </c>
      <c r="P239" s="33" t="str">
        <f t="shared" si="116"/>
        <v/>
      </c>
      <c r="Q239" s="32"/>
    </row>
    <row r="240" spans="5:17" x14ac:dyDescent="0.45">
      <c r="E240" s="29" t="str">
        <f t="shared" si="111"/>
        <v/>
      </c>
      <c r="L240" s="29" t="str">
        <f t="shared" si="112"/>
        <v/>
      </c>
      <c r="M240" s="29" t="str">
        <f t="shared" si="113"/>
        <v/>
      </c>
      <c r="N240" s="29" t="str">
        <f t="shared" si="114"/>
        <v/>
      </c>
      <c r="O240" s="29" t="str">
        <f t="shared" si="115"/>
        <v/>
      </c>
      <c r="P240" s="33" t="str">
        <f t="shared" si="116"/>
        <v/>
      </c>
      <c r="Q240" s="32"/>
    </row>
    <row r="241" spans="5:17" x14ac:dyDescent="0.45">
      <c r="E241" s="29" t="str">
        <f t="shared" si="111"/>
        <v/>
      </c>
      <c r="L241" s="29" t="str">
        <f t="shared" si="112"/>
        <v/>
      </c>
      <c r="M241" s="29" t="str">
        <f t="shared" si="113"/>
        <v/>
      </c>
      <c r="N241" s="29" t="str">
        <f t="shared" si="114"/>
        <v/>
      </c>
      <c r="O241" s="29" t="str">
        <f t="shared" si="115"/>
        <v/>
      </c>
      <c r="P241" s="33" t="str">
        <f t="shared" si="116"/>
        <v/>
      </c>
      <c r="Q241" s="32"/>
    </row>
    <row r="242" spans="5:17" x14ac:dyDescent="0.45">
      <c r="E242" s="29" t="str">
        <f t="shared" si="111"/>
        <v/>
      </c>
      <c r="L242" s="29" t="str">
        <f t="shared" si="112"/>
        <v/>
      </c>
      <c r="M242" s="29" t="str">
        <f t="shared" si="113"/>
        <v/>
      </c>
      <c r="N242" s="29" t="str">
        <f t="shared" si="114"/>
        <v/>
      </c>
      <c r="O242" s="29" t="str">
        <f t="shared" si="115"/>
        <v/>
      </c>
      <c r="P242" s="33" t="str">
        <f t="shared" si="116"/>
        <v/>
      </c>
      <c r="Q242" s="32"/>
    </row>
    <row r="243" spans="5:17" x14ac:dyDescent="0.45">
      <c r="E243" s="29" t="str">
        <f t="shared" si="111"/>
        <v/>
      </c>
      <c r="L243" s="29" t="str">
        <f t="shared" si="112"/>
        <v/>
      </c>
      <c r="M243" s="29" t="str">
        <f t="shared" si="113"/>
        <v/>
      </c>
      <c r="N243" s="29" t="str">
        <f t="shared" si="114"/>
        <v/>
      </c>
      <c r="O243" s="29" t="str">
        <f t="shared" si="115"/>
        <v/>
      </c>
      <c r="P243" s="33" t="str">
        <f t="shared" si="116"/>
        <v/>
      </c>
      <c r="Q243" s="32"/>
    </row>
    <row r="244" spans="5:17" x14ac:dyDescent="0.45">
      <c r="E244" s="29" t="str">
        <f t="shared" si="111"/>
        <v/>
      </c>
      <c r="L244" s="29" t="str">
        <f t="shared" si="112"/>
        <v/>
      </c>
      <c r="M244" s="29" t="str">
        <f t="shared" si="113"/>
        <v/>
      </c>
      <c r="N244" s="29" t="str">
        <f t="shared" si="114"/>
        <v/>
      </c>
      <c r="O244" s="29" t="str">
        <f t="shared" si="115"/>
        <v/>
      </c>
      <c r="P244" s="33" t="str">
        <f t="shared" si="116"/>
        <v/>
      </c>
      <c r="Q244" s="32"/>
    </row>
    <row r="245" spans="5:17" x14ac:dyDescent="0.45">
      <c r="E245" s="29" t="str">
        <f t="shared" si="111"/>
        <v/>
      </c>
      <c r="L245" s="29" t="str">
        <f t="shared" si="112"/>
        <v/>
      </c>
      <c r="M245" s="29" t="str">
        <f t="shared" si="113"/>
        <v/>
      </c>
      <c r="N245" s="29" t="str">
        <f t="shared" si="114"/>
        <v/>
      </c>
      <c r="O245" s="29" t="str">
        <f t="shared" si="115"/>
        <v/>
      </c>
      <c r="P245" s="33" t="str">
        <f t="shared" si="116"/>
        <v/>
      </c>
      <c r="Q245" s="32"/>
    </row>
    <row r="246" spans="5:17" x14ac:dyDescent="0.45">
      <c r="E246" s="29" t="str">
        <f t="shared" si="111"/>
        <v/>
      </c>
      <c r="L246" s="29" t="str">
        <f t="shared" si="112"/>
        <v/>
      </c>
      <c r="M246" s="29" t="str">
        <f t="shared" si="113"/>
        <v/>
      </c>
      <c r="N246" s="29" t="str">
        <f t="shared" si="114"/>
        <v/>
      </c>
      <c r="O246" s="29" t="str">
        <f t="shared" si="115"/>
        <v/>
      </c>
      <c r="P246" s="33" t="str">
        <f t="shared" si="116"/>
        <v/>
      </c>
      <c r="Q246" s="32"/>
    </row>
    <row r="247" spans="5:17" x14ac:dyDescent="0.45">
      <c r="E247" s="29" t="str">
        <f t="shared" si="111"/>
        <v/>
      </c>
      <c r="L247" s="29" t="str">
        <f t="shared" si="112"/>
        <v/>
      </c>
      <c r="M247" s="29" t="str">
        <f t="shared" si="113"/>
        <v/>
      </c>
      <c r="N247" s="29" t="str">
        <f t="shared" si="114"/>
        <v/>
      </c>
      <c r="O247" s="29" t="str">
        <f t="shared" si="115"/>
        <v/>
      </c>
      <c r="P247" s="33" t="str">
        <f t="shared" si="116"/>
        <v/>
      </c>
      <c r="Q247" s="32"/>
    </row>
    <row r="248" spans="5:17" x14ac:dyDescent="0.45">
      <c r="E248" s="29" t="str">
        <f t="shared" si="111"/>
        <v/>
      </c>
      <c r="L248" s="29" t="str">
        <f t="shared" si="112"/>
        <v/>
      </c>
      <c r="M248" s="29" t="str">
        <f t="shared" si="113"/>
        <v/>
      </c>
      <c r="N248" s="29" t="str">
        <f t="shared" si="114"/>
        <v/>
      </c>
      <c r="O248" s="29" t="str">
        <f t="shared" si="115"/>
        <v/>
      </c>
      <c r="P248" s="33" t="str">
        <f t="shared" si="116"/>
        <v/>
      </c>
      <c r="Q248" s="32"/>
    </row>
    <row r="249" spans="5:17" x14ac:dyDescent="0.45">
      <c r="E249" s="29" t="str">
        <f t="shared" si="111"/>
        <v/>
      </c>
      <c r="L249" s="29" t="str">
        <f t="shared" si="112"/>
        <v/>
      </c>
      <c r="M249" s="29" t="str">
        <f t="shared" si="113"/>
        <v/>
      </c>
      <c r="N249" s="29" t="str">
        <f t="shared" si="114"/>
        <v/>
      </c>
      <c r="O249" s="29" t="str">
        <f t="shared" si="115"/>
        <v/>
      </c>
      <c r="P249" s="33" t="str">
        <f t="shared" si="116"/>
        <v/>
      </c>
      <c r="Q249" s="32"/>
    </row>
    <row r="250" spans="5:17" x14ac:dyDescent="0.45">
      <c r="E250" s="29" t="str">
        <f t="shared" si="111"/>
        <v/>
      </c>
      <c r="L250" s="29" t="str">
        <f t="shared" si="112"/>
        <v/>
      </c>
      <c r="M250" s="29" t="str">
        <f t="shared" si="113"/>
        <v/>
      </c>
      <c r="N250" s="29" t="str">
        <f t="shared" si="114"/>
        <v/>
      </c>
      <c r="O250" s="29" t="str">
        <f t="shared" si="115"/>
        <v/>
      </c>
      <c r="P250" s="33" t="str">
        <f t="shared" si="116"/>
        <v/>
      </c>
      <c r="Q250" s="32"/>
    </row>
    <row r="251" spans="5:17" x14ac:dyDescent="0.45">
      <c r="E251" s="29" t="str">
        <f t="shared" si="111"/>
        <v/>
      </c>
      <c r="L251" s="29" t="str">
        <f t="shared" si="112"/>
        <v/>
      </c>
      <c r="M251" s="29" t="str">
        <f t="shared" si="113"/>
        <v/>
      </c>
      <c r="N251" s="29" t="str">
        <f t="shared" si="114"/>
        <v/>
      </c>
      <c r="O251" s="29" t="str">
        <f t="shared" si="115"/>
        <v/>
      </c>
      <c r="P251" s="33" t="str">
        <f t="shared" si="116"/>
        <v/>
      </c>
      <c r="Q251" s="32"/>
    </row>
    <row r="252" spans="5:17" x14ac:dyDescent="0.45">
      <c r="E252" s="29" t="str">
        <f t="shared" si="111"/>
        <v/>
      </c>
      <c r="L252" s="29" t="str">
        <f t="shared" si="112"/>
        <v/>
      </c>
      <c r="M252" s="29" t="str">
        <f t="shared" si="113"/>
        <v/>
      </c>
      <c r="N252" s="29" t="str">
        <f t="shared" si="114"/>
        <v/>
      </c>
      <c r="O252" s="29" t="str">
        <f t="shared" si="115"/>
        <v/>
      </c>
      <c r="P252" s="33" t="str">
        <f t="shared" si="116"/>
        <v/>
      </c>
      <c r="Q252" s="32"/>
    </row>
    <row r="253" spans="5:17" x14ac:dyDescent="0.45">
      <c r="E253" s="29" t="str">
        <f t="shared" si="111"/>
        <v/>
      </c>
      <c r="L253" s="29" t="str">
        <f t="shared" si="112"/>
        <v/>
      </c>
      <c r="M253" s="29" t="str">
        <f t="shared" si="113"/>
        <v/>
      </c>
      <c r="N253" s="29" t="str">
        <f t="shared" si="114"/>
        <v/>
      </c>
      <c r="O253" s="29" t="str">
        <f t="shared" si="115"/>
        <v/>
      </c>
      <c r="P253" s="33" t="str">
        <f t="shared" si="116"/>
        <v/>
      </c>
      <c r="Q253" s="32"/>
    </row>
    <row r="254" spans="5:17" x14ac:dyDescent="0.45">
      <c r="E254" s="29" t="str">
        <f t="shared" si="111"/>
        <v/>
      </c>
      <c r="L254" s="29" t="str">
        <f t="shared" si="112"/>
        <v/>
      </c>
      <c r="M254" s="29" t="str">
        <f t="shared" si="113"/>
        <v/>
      </c>
      <c r="N254" s="29" t="str">
        <f t="shared" si="114"/>
        <v/>
      </c>
      <c r="O254" s="29" t="str">
        <f t="shared" si="115"/>
        <v/>
      </c>
      <c r="P254" s="33" t="str">
        <f t="shared" si="116"/>
        <v/>
      </c>
      <c r="Q254" s="32"/>
    </row>
    <row r="255" spans="5:17" x14ac:dyDescent="0.45">
      <c r="E255" s="29" t="str">
        <f t="shared" si="111"/>
        <v/>
      </c>
      <c r="L255" s="29" t="str">
        <f t="shared" si="112"/>
        <v/>
      </c>
      <c r="M255" s="29" t="str">
        <f t="shared" si="113"/>
        <v/>
      </c>
      <c r="N255" s="29" t="str">
        <f t="shared" si="114"/>
        <v/>
      </c>
      <c r="O255" s="29" t="str">
        <f t="shared" si="115"/>
        <v/>
      </c>
      <c r="P255" s="33" t="str">
        <f t="shared" si="116"/>
        <v/>
      </c>
      <c r="Q255" s="32"/>
    </row>
    <row r="256" spans="5:17" x14ac:dyDescent="0.45">
      <c r="E256" s="29" t="str">
        <f t="shared" si="111"/>
        <v/>
      </c>
      <c r="L256" s="29" t="str">
        <f t="shared" si="112"/>
        <v/>
      </c>
      <c r="M256" s="29" t="str">
        <f t="shared" si="113"/>
        <v/>
      </c>
      <c r="N256" s="29" t="str">
        <f t="shared" si="114"/>
        <v/>
      </c>
      <c r="O256" s="29" t="str">
        <f t="shared" si="115"/>
        <v/>
      </c>
      <c r="P256" s="33" t="str">
        <f t="shared" si="116"/>
        <v/>
      </c>
      <c r="Q256" s="32"/>
    </row>
    <row r="257" spans="5:17" x14ac:dyDescent="0.45">
      <c r="E257" s="29" t="str">
        <f t="shared" si="111"/>
        <v/>
      </c>
      <c r="L257" s="29" t="str">
        <f t="shared" si="112"/>
        <v/>
      </c>
      <c r="M257" s="29" t="str">
        <f t="shared" si="113"/>
        <v/>
      </c>
      <c r="N257" s="29" t="str">
        <f t="shared" si="114"/>
        <v/>
      </c>
      <c r="O257" s="29" t="str">
        <f t="shared" si="115"/>
        <v/>
      </c>
      <c r="P257" s="33" t="str">
        <f t="shared" si="116"/>
        <v/>
      </c>
      <c r="Q257" s="32"/>
    </row>
    <row r="258" spans="5:17" x14ac:dyDescent="0.45">
      <c r="E258" s="29" t="str">
        <f t="shared" si="111"/>
        <v/>
      </c>
      <c r="L258" s="29" t="str">
        <f t="shared" si="112"/>
        <v/>
      </c>
      <c r="M258" s="29" t="str">
        <f t="shared" si="113"/>
        <v/>
      </c>
      <c r="N258" s="29" t="str">
        <f t="shared" si="114"/>
        <v/>
      </c>
      <c r="O258" s="29" t="str">
        <f t="shared" si="115"/>
        <v/>
      </c>
      <c r="P258" s="33" t="str">
        <f t="shared" si="116"/>
        <v/>
      </c>
      <c r="Q258" s="32"/>
    </row>
    <row r="259" spans="5:17" x14ac:dyDescent="0.45">
      <c r="E259" s="29" t="str">
        <f t="shared" ref="E259:E322" si="117">IF(G259="Y",AG259,"")</f>
        <v/>
      </c>
      <c r="L259" s="29" t="str">
        <f t="shared" si="112"/>
        <v/>
      </c>
      <c r="M259" s="29" t="str">
        <f t="shared" si="113"/>
        <v/>
      </c>
      <c r="N259" s="29" t="str">
        <f t="shared" si="114"/>
        <v/>
      </c>
      <c r="O259" s="29" t="str">
        <f t="shared" si="115"/>
        <v/>
      </c>
      <c r="P259" s="33" t="str">
        <f t="shared" si="116"/>
        <v/>
      </c>
      <c r="Q259" s="32"/>
    </row>
    <row r="260" spans="5:17" x14ac:dyDescent="0.45">
      <c r="E260" s="29" t="str">
        <f t="shared" si="117"/>
        <v/>
      </c>
      <c r="L260" s="29" t="str">
        <f t="shared" si="112"/>
        <v/>
      </c>
      <c r="M260" s="29" t="str">
        <f t="shared" si="113"/>
        <v/>
      </c>
      <c r="N260" s="29" t="str">
        <f t="shared" si="114"/>
        <v/>
      </c>
      <c r="O260" s="29" t="str">
        <f t="shared" si="115"/>
        <v/>
      </c>
      <c r="P260" s="33" t="str">
        <f t="shared" si="116"/>
        <v/>
      </c>
      <c r="Q260" s="32"/>
    </row>
    <row r="261" spans="5:17" x14ac:dyDescent="0.45">
      <c r="E261" s="29" t="str">
        <f t="shared" si="117"/>
        <v/>
      </c>
      <c r="L261" s="29" t="str">
        <f t="shared" ref="L261:L324" si="118">IF(G261="Y", (P261*E261),(""))</f>
        <v/>
      </c>
      <c r="M261" s="29" t="str">
        <f t="shared" ref="M261:M324" si="119">IF(G261="Y", (L261*2),(""))</f>
        <v/>
      </c>
      <c r="N261" s="29" t="str">
        <f t="shared" ref="N261:N324" si="120">IF(G261="Y", (L261*3),(""))</f>
        <v/>
      </c>
      <c r="O261" s="29" t="str">
        <f t="shared" ref="O261:O324" si="121">IF(G261="Y", (L261*4),(""))</f>
        <v/>
      </c>
      <c r="P261" s="33" t="str">
        <f t="shared" ref="P261:P324" si="122">IF(Q261&gt;0,((AcctSize/Q261)/H261),(""))</f>
        <v/>
      </c>
      <c r="Q261" s="32"/>
    </row>
    <row r="262" spans="5:17" x14ac:dyDescent="0.45">
      <c r="E262" s="29" t="str">
        <f t="shared" si="117"/>
        <v/>
      </c>
      <c r="L262" s="29" t="str">
        <f t="shared" si="118"/>
        <v/>
      </c>
      <c r="M262" s="29" t="str">
        <f t="shared" si="119"/>
        <v/>
      </c>
      <c r="N262" s="29" t="str">
        <f t="shared" si="120"/>
        <v/>
      </c>
      <c r="O262" s="29" t="str">
        <f t="shared" si="121"/>
        <v/>
      </c>
      <c r="P262" s="33" t="str">
        <f t="shared" si="122"/>
        <v/>
      </c>
      <c r="Q262" s="32"/>
    </row>
    <row r="263" spans="5:17" x14ac:dyDescent="0.45">
      <c r="E263" s="29" t="str">
        <f t="shared" si="117"/>
        <v/>
      </c>
      <c r="L263" s="29" t="str">
        <f t="shared" si="118"/>
        <v/>
      </c>
      <c r="M263" s="29" t="str">
        <f t="shared" si="119"/>
        <v/>
      </c>
      <c r="N263" s="29" t="str">
        <f t="shared" si="120"/>
        <v/>
      </c>
      <c r="O263" s="29" t="str">
        <f t="shared" si="121"/>
        <v/>
      </c>
      <c r="P263" s="33" t="str">
        <f t="shared" si="122"/>
        <v/>
      </c>
      <c r="Q263" s="32"/>
    </row>
    <row r="264" spans="5:17" x14ac:dyDescent="0.45">
      <c r="E264" s="29" t="str">
        <f t="shared" si="117"/>
        <v/>
      </c>
      <c r="L264" s="29" t="str">
        <f t="shared" si="118"/>
        <v/>
      </c>
      <c r="M264" s="29" t="str">
        <f t="shared" si="119"/>
        <v/>
      </c>
      <c r="N264" s="29" t="str">
        <f t="shared" si="120"/>
        <v/>
      </c>
      <c r="O264" s="29" t="str">
        <f t="shared" si="121"/>
        <v/>
      </c>
      <c r="P264" s="33" t="str">
        <f t="shared" si="122"/>
        <v/>
      </c>
      <c r="Q264" s="32"/>
    </row>
    <row r="265" spans="5:17" x14ac:dyDescent="0.45">
      <c r="E265" s="29" t="str">
        <f t="shared" si="117"/>
        <v/>
      </c>
      <c r="L265" s="29" t="str">
        <f t="shared" si="118"/>
        <v/>
      </c>
      <c r="M265" s="29" t="str">
        <f t="shared" si="119"/>
        <v/>
      </c>
      <c r="N265" s="29" t="str">
        <f t="shared" si="120"/>
        <v/>
      </c>
      <c r="O265" s="29" t="str">
        <f t="shared" si="121"/>
        <v/>
      </c>
      <c r="P265" s="33" t="str">
        <f t="shared" si="122"/>
        <v/>
      </c>
      <c r="Q265" s="32"/>
    </row>
    <row r="266" spans="5:17" x14ac:dyDescent="0.45">
      <c r="E266" s="29" t="str">
        <f t="shared" si="117"/>
        <v/>
      </c>
      <c r="L266" s="29" t="str">
        <f t="shared" si="118"/>
        <v/>
      </c>
      <c r="M266" s="29" t="str">
        <f t="shared" si="119"/>
        <v/>
      </c>
      <c r="N266" s="29" t="str">
        <f t="shared" si="120"/>
        <v/>
      </c>
      <c r="O266" s="29" t="str">
        <f t="shared" si="121"/>
        <v/>
      </c>
      <c r="P266" s="33" t="str">
        <f t="shared" si="122"/>
        <v/>
      </c>
      <c r="Q266" s="32"/>
    </row>
    <row r="267" spans="5:17" x14ac:dyDescent="0.45">
      <c r="E267" s="29" t="str">
        <f t="shared" si="117"/>
        <v/>
      </c>
      <c r="L267" s="29" t="str">
        <f t="shared" si="118"/>
        <v/>
      </c>
      <c r="M267" s="29" t="str">
        <f t="shared" si="119"/>
        <v/>
      </c>
      <c r="N267" s="29" t="str">
        <f t="shared" si="120"/>
        <v/>
      </c>
      <c r="O267" s="29" t="str">
        <f t="shared" si="121"/>
        <v/>
      </c>
      <c r="P267" s="33" t="str">
        <f t="shared" si="122"/>
        <v/>
      </c>
      <c r="Q267" s="32"/>
    </row>
    <row r="268" spans="5:17" x14ac:dyDescent="0.45">
      <c r="E268" s="29" t="str">
        <f t="shared" si="117"/>
        <v/>
      </c>
      <c r="L268" s="29" t="str">
        <f t="shared" si="118"/>
        <v/>
      </c>
      <c r="M268" s="29" t="str">
        <f t="shared" si="119"/>
        <v/>
      </c>
      <c r="N268" s="29" t="str">
        <f t="shared" si="120"/>
        <v/>
      </c>
      <c r="O268" s="29" t="str">
        <f t="shared" si="121"/>
        <v/>
      </c>
      <c r="P268" s="33" t="str">
        <f t="shared" si="122"/>
        <v/>
      </c>
      <c r="Q268" s="32"/>
    </row>
    <row r="269" spans="5:17" x14ac:dyDescent="0.45">
      <c r="E269" s="29" t="str">
        <f t="shared" si="117"/>
        <v/>
      </c>
      <c r="L269" s="29" t="str">
        <f t="shared" si="118"/>
        <v/>
      </c>
      <c r="M269" s="29" t="str">
        <f t="shared" si="119"/>
        <v/>
      </c>
      <c r="N269" s="29" t="str">
        <f t="shared" si="120"/>
        <v/>
      </c>
      <c r="O269" s="29" t="str">
        <f t="shared" si="121"/>
        <v/>
      </c>
      <c r="P269" s="33" t="str">
        <f t="shared" si="122"/>
        <v/>
      </c>
      <c r="Q269" s="32"/>
    </row>
    <row r="270" spans="5:17" x14ac:dyDescent="0.45">
      <c r="E270" s="29" t="str">
        <f t="shared" si="117"/>
        <v/>
      </c>
      <c r="L270" s="29" t="str">
        <f t="shared" si="118"/>
        <v/>
      </c>
      <c r="M270" s="29" t="str">
        <f t="shared" si="119"/>
        <v/>
      </c>
      <c r="N270" s="29" t="str">
        <f t="shared" si="120"/>
        <v/>
      </c>
      <c r="O270" s="29" t="str">
        <f t="shared" si="121"/>
        <v/>
      </c>
      <c r="P270" s="33" t="str">
        <f t="shared" si="122"/>
        <v/>
      </c>
      <c r="Q270" s="32"/>
    </row>
    <row r="271" spans="5:17" x14ac:dyDescent="0.45">
      <c r="E271" s="29" t="str">
        <f t="shared" si="117"/>
        <v/>
      </c>
      <c r="L271" s="29" t="str">
        <f t="shared" si="118"/>
        <v/>
      </c>
      <c r="M271" s="29" t="str">
        <f t="shared" si="119"/>
        <v/>
      </c>
      <c r="N271" s="29" t="str">
        <f t="shared" si="120"/>
        <v/>
      </c>
      <c r="O271" s="29" t="str">
        <f t="shared" si="121"/>
        <v/>
      </c>
      <c r="P271" s="33" t="str">
        <f t="shared" si="122"/>
        <v/>
      </c>
      <c r="Q271" s="32"/>
    </row>
    <row r="272" spans="5:17" x14ac:dyDescent="0.45">
      <c r="E272" s="29" t="str">
        <f t="shared" si="117"/>
        <v/>
      </c>
      <c r="L272" s="29" t="str">
        <f t="shared" si="118"/>
        <v/>
      </c>
      <c r="M272" s="29" t="str">
        <f t="shared" si="119"/>
        <v/>
      </c>
      <c r="N272" s="29" t="str">
        <f t="shared" si="120"/>
        <v/>
      </c>
      <c r="O272" s="29" t="str">
        <f t="shared" si="121"/>
        <v/>
      </c>
      <c r="P272" s="33" t="str">
        <f t="shared" si="122"/>
        <v/>
      </c>
      <c r="Q272" s="32"/>
    </row>
    <row r="273" spans="5:17" x14ac:dyDescent="0.45">
      <c r="E273" s="29" t="str">
        <f t="shared" si="117"/>
        <v/>
      </c>
      <c r="L273" s="29" t="str">
        <f t="shared" si="118"/>
        <v/>
      </c>
      <c r="M273" s="29" t="str">
        <f t="shared" si="119"/>
        <v/>
      </c>
      <c r="N273" s="29" t="str">
        <f t="shared" si="120"/>
        <v/>
      </c>
      <c r="O273" s="29" t="str">
        <f t="shared" si="121"/>
        <v/>
      </c>
      <c r="P273" s="33" t="str">
        <f t="shared" si="122"/>
        <v/>
      </c>
      <c r="Q273" s="32"/>
    </row>
    <row r="274" spans="5:17" x14ac:dyDescent="0.45">
      <c r="E274" s="29" t="str">
        <f t="shared" si="117"/>
        <v/>
      </c>
      <c r="L274" s="29" t="str">
        <f t="shared" si="118"/>
        <v/>
      </c>
      <c r="M274" s="29" t="str">
        <f t="shared" si="119"/>
        <v/>
      </c>
      <c r="N274" s="29" t="str">
        <f t="shared" si="120"/>
        <v/>
      </c>
      <c r="O274" s="29" t="str">
        <f t="shared" si="121"/>
        <v/>
      </c>
      <c r="P274" s="33" t="str">
        <f t="shared" si="122"/>
        <v/>
      </c>
      <c r="Q274" s="32"/>
    </row>
    <row r="275" spans="5:17" x14ac:dyDescent="0.45">
      <c r="E275" s="29" t="str">
        <f t="shared" si="117"/>
        <v/>
      </c>
      <c r="L275" s="29" t="str">
        <f t="shared" si="118"/>
        <v/>
      </c>
      <c r="M275" s="29" t="str">
        <f t="shared" si="119"/>
        <v/>
      </c>
      <c r="N275" s="29" t="str">
        <f t="shared" si="120"/>
        <v/>
      </c>
      <c r="O275" s="29" t="str">
        <f t="shared" si="121"/>
        <v/>
      </c>
      <c r="P275" s="33" t="str">
        <f t="shared" si="122"/>
        <v/>
      </c>
      <c r="Q275" s="32"/>
    </row>
    <row r="276" spans="5:17" x14ac:dyDescent="0.45">
      <c r="E276" s="29" t="str">
        <f t="shared" si="117"/>
        <v/>
      </c>
      <c r="L276" s="29" t="str">
        <f t="shared" si="118"/>
        <v/>
      </c>
      <c r="M276" s="29" t="str">
        <f t="shared" si="119"/>
        <v/>
      </c>
      <c r="N276" s="29" t="str">
        <f t="shared" si="120"/>
        <v/>
      </c>
      <c r="O276" s="29" t="str">
        <f t="shared" si="121"/>
        <v/>
      </c>
      <c r="P276" s="33" t="str">
        <f t="shared" si="122"/>
        <v/>
      </c>
      <c r="Q276" s="32"/>
    </row>
    <row r="277" spans="5:17" x14ac:dyDescent="0.45">
      <c r="E277" s="29" t="str">
        <f t="shared" si="117"/>
        <v/>
      </c>
      <c r="L277" s="29" t="str">
        <f t="shared" si="118"/>
        <v/>
      </c>
      <c r="M277" s="29" t="str">
        <f t="shared" si="119"/>
        <v/>
      </c>
      <c r="N277" s="29" t="str">
        <f t="shared" si="120"/>
        <v/>
      </c>
      <c r="O277" s="29" t="str">
        <f t="shared" si="121"/>
        <v/>
      </c>
      <c r="P277" s="33" t="str">
        <f t="shared" si="122"/>
        <v/>
      </c>
      <c r="Q277" s="32"/>
    </row>
    <row r="278" spans="5:17" x14ac:dyDescent="0.45">
      <c r="E278" s="29" t="str">
        <f t="shared" si="117"/>
        <v/>
      </c>
      <c r="L278" s="29" t="str">
        <f t="shared" si="118"/>
        <v/>
      </c>
      <c r="M278" s="29" t="str">
        <f t="shared" si="119"/>
        <v/>
      </c>
      <c r="N278" s="29" t="str">
        <f t="shared" si="120"/>
        <v/>
      </c>
      <c r="O278" s="29" t="str">
        <f t="shared" si="121"/>
        <v/>
      </c>
      <c r="P278" s="33" t="str">
        <f t="shared" si="122"/>
        <v/>
      </c>
      <c r="Q278" s="32"/>
    </row>
    <row r="279" spans="5:17" x14ac:dyDescent="0.45">
      <c r="E279" s="29" t="str">
        <f t="shared" si="117"/>
        <v/>
      </c>
      <c r="L279" s="29" t="str">
        <f t="shared" si="118"/>
        <v/>
      </c>
      <c r="M279" s="29" t="str">
        <f t="shared" si="119"/>
        <v/>
      </c>
      <c r="N279" s="29" t="str">
        <f t="shared" si="120"/>
        <v/>
      </c>
      <c r="O279" s="29" t="str">
        <f t="shared" si="121"/>
        <v/>
      </c>
      <c r="P279" s="33" t="str">
        <f t="shared" si="122"/>
        <v/>
      </c>
      <c r="Q279" s="32"/>
    </row>
    <row r="280" spans="5:17" x14ac:dyDescent="0.45">
      <c r="E280" s="29" t="str">
        <f t="shared" si="117"/>
        <v/>
      </c>
      <c r="L280" s="29" t="str">
        <f t="shared" si="118"/>
        <v/>
      </c>
      <c r="M280" s="29" t="str">
        <f t="shared" si="119"/>
        <v/>
      </c>
      <c r="N280" s="29" t="str">
        <f t="shared" si="120"/>
        <v/>
      </c>
      <c r="O280" s="29" t="str">
        <f t="shared" si="121"/>
        <v/>
      </c>
      <c r="P280" s="33" t="str">
        <f t="shared" si="122"/>
        <v/>
      </c>
      <c r="Q280" s="32"/>
    </row>
    <row r="281" spans="5:17" x14ac:dyDescent="0.45">
      <c r="E281" s="29" t="str">
        <f t="shared" si="117"/>
        <v/>
      </c>
      <c r="L281" s="29" t="str">
        <f t="shared" si="118"/>
        <v/>
      </c>
      <c r="M281" s="29" t="str">
        <f t="shared" si="119"/>
        <v/>
      </c>
      <c r="N281" s="29" t="str">
        <f t="shared" si="120"/>
        <v/>
      </c>
      <c r="O281" s="29" t="str">
        <f t="shared" si="121"/>
        <v/>
      </c>
      <c r="P281" s="33" t="str">
        <f t="shared" si="122"/>
        <v/>
      </c>
      <c r="Q281" s="32"/>
    </row>
    <row r="282" spans="5:17" x14ac:dyDescent="0.45">
      <c r="E282" s="29" t="str">
        <f t="shared" si="117"/>
        <v/>
      </c>
      <c r="L282" s="29" t="str">
        <f t="shared" si="118"/>
        <v/>
      </c>
      <c r="M282" s="29" t="str">
        <f t="shared" si="119"/>
        <v/>
      </c>
      <c r="N282" s="29" t="str">
        <f t="shared" si="120"/>
        <v/>
      </c>
      <c r="O282" s="29" t="str">
        <f t="shared" si="121"/>
        <v/>
      </c>
      <c r="P282" s="33" t="str">
        <f t="shared" si="122"/>
        <v/>
      </c>
      <c r="Q282" s="32"/>
    </row>
    <row r="283" spans="5:17" x14ac:dyDescent="0.45">
      <c r="E283" s="29" t="str">
        <f t="shared" si="117"/>
        <v/>
      </c>
      <c r="L283" s="29" t="str">
        <f t="shared" si="118"/>
        <v/>
      </c>
      <c r="M283" s="29" t="str">
        <f t="shared" si="119"/>
        <v/>
      </c>
      <c r="N283" s="29" t="str">
        <f t="shared" si="120"/>
        <v/>
      </c>
      <c r="O283" s="29" t="str">
        <f t="shared" si="121"/>
        <v/>
      </c>
      <c r="P283" s="33" t="str">
        <f t="shared" si="122"/>
        <v/>
      </c>
      <c r="Q283" s="32"/>
    </row>
    <row r="284" spans="5:17" x14ac:dyDescent="0.45">
      <c r="E284" s="29" t="str">
        <f t="shared" si="117"/>
        <v/>
      </c>
      <c r="L284" s="29" t="str">
        <f t="shared" si="118"/>
        <v/>
      </c>
      <c r="M284" s="29" t="str">
        <f t="shared" si="119"/>
        <v/>
      </c>
      <c r="N284" s="29" t="str">
        <f t="shared" si="120"/>
        <v/>
      </c>
      <c r="O284" s="29" t="str">
        <f t="shared" si="121"/>
        <v/>
      </c>
      <c r="P284" s="33" t="str">
        <f t="shared" si="122"/>
        <v/>
      </c>
      <c r="Q284" s="32"/>
    </row>
    <row r="285" spans="5:17" x14ac:dyDescent="0.45">
      <c r="E285" s="29" t="str">
        <f t="shared" si="117"/>
        <v/>
      </c>
      <c r="L285" s="29" t="str">
        <f t="shared" si="118"/>
        <v/>
      </c>
      <c r="M285" s="29" t="str">
        <f t="shared" si="119"/>
        <v/>
      </c>
      <c r="N285" s="29" t="str">
        <f t="shared" si="120"/>
        <v/>
      </c>
      <c r="O285" s="29" t="str">
        <f t="shared" si="121"/>
        <v/>
      </c>
      <c r="P285" s="33" t="str">
        <f t="shared" si="122"/>
        <v/>
      </c>
      <c r="Q285" s="32"/>
    </row>
    <row r="286" spans="5:17" x14ac:dyDescent="0.45">
      <c r="E286" s="29" t="str">
        <f t="shared" si="117"/>
        <v/>
      </c>
      <c r="L286" s="29" t="str">
        <f t="shared" si="118"/>
        <v/>
      </c>
      <c r="M286" s="29" t="str">
        <f t="shared" si="119"/>
        <v/>
      </c>
      <c r="N286" s="29" t="str">
        <f t="shared" si="120"/>
        <v/>
      </c>
      <c r="O286" s="29" t="str">
        <f t="shared" si="121"/>
        <v/>
      </c>
      <c r="P286" s="33" t="str">
        <f t="shared" si="122"/>
        <v/>
      </c>
      <c r="Q286" s="32"/>
    </row>
    <row r="287" spans="5:17" x14ac:dyDescent="0.45">
      <c r="E287" s="29" t="str">
        <f t="shared" si="117"/>
        <v/>
      </c>
      <c r="L287" s="29" t="str">
        <f t="shared" si="118"/>
        <v/>
      </c>
      <c r="M287" s="29" t="str">
        <f t="shared" si="119"/>
        <v/>
      </c>
      <c r="N287" s="29" t="str">
        <f t="shared" si="120"/>
        <v/>
      </c>
      <c r="O287" s="29" t="str">
        <f t="shared" si="121"/>
        <v/>
      </c>
      <c r="P287" s="33" t="str">
        <f t="shared" si="122"/>
        <v/>
      </c>
      <c r="Q287" s="32"/>
    </row>
    <row r="288" spans="5:17" x14ac:dyDescent="0.45">
      <c r="E288" s="29" t="str">
        <f t="shared" si="117"/>
        <v/>
      </c>
      <c r="L288" s="29" t="str">
        <f t="shared" si="118"/>
        <v/>
      </c>
      <c r="M288" s="29" t="str">
        <f t="shared" si="119"/>
        <v/>
      </c>
      <c r="N288" s="29" t="str">
        <f t="shared" si="120"/>
        <v/>
      </c>
      <c r="O288" s="29" t="str">
        <f t="shared" si="121"/>
        <v/>
      </c>
      <c r="P288" s="33" t="str">
        <f t="shared" si="122"/>
        <v/>
      </c>
      <c r="Q288" s="32"/>
    </row>
    <row r="289" spans="5:17" x14ac:dyDescent="0.45">
      <c r="E289" s="29" t="str">
        <f t="shared" si="117"/>
        <v/>
      </c>
      <c r="L289" s="29" t="str">
        <f t="shared" si="118"/>
        <v/>
      </c>
      <c r="M289" s="29" t="str">
        <f t="shared" si="119"/>
        <v/>
      </c>
      <c r="N289" s="29" t="str">
        <f t="shared" si="120"/>
        <v/>
      </c>
      <c r="O289" s="29" t="str">
        <f t="shared" si="121"/>
        <v/>
      </c>
      <c r="P289" s="33" t="str">
        <f t="shared" si="122"/>
        <v/>
      </c>
      <c r="Q289" s="32"/>
    </row>
    <row r="290" spans="5:17" x14ac:dyDescent="0.45">
      <c r="E290" s="29" t="str">
        <f t="shared" si="117"/>
        <v/>
      </c>
      <c r="L290" s="29" t="str">
        <f t="shared" si="118"/>
        <v/>
      </c>
      <c r="M290" s="29" t="str">
        <f t="shared" si="119"/>
        <v/>
      </c>
      <c r="N290" s="29" t="str">
        <f t="shared" si="120"/>
        <v/>
      </c>
      <c r="O290" s="29" t="str">
        <f t="shared" si="121"/>
        <v/>
      </c>
      <c r="P290" s="33" t="str">
        <f t="shared" si="122"/>
        <v/>
      </c>
      <c r="Q290" s="32"/>
    </row>
    <row r="291" spans="5:17" x14ac:dyDescent="0.45">
      <c r="E291" s="29" t="str">
        <f t="shared" si="117"/>
        <v/>
      </c>
      <c r="L291" s="29" t="str">
        <f t="shared" si="118"/>
        <v/>
      </c>
      <c r="M291" s="29" t="str">
        <f t="shared" si="119"/>
        <v/>
      </c>
      <c r="N291" s="29" t="str">
        <f t="shared" si="120"/>
        <v/>
      </c>
      <c r="O291" s="29" t="str">
        <f t="shared" si="121"/>
        <v/>
      </c>
      <c r="P291" s="33" t="str">
        <f t="shared" si="122"/>
        <v/>
      </c>
      <c r="Q291" s="32"/>
    </row>
    <row r="292" spans="5:17" x14ac:dyDescent="0.45">
      <c r="E292" s="29" t="str">
        <f t="shared" si="117"/>
        <v/>
      </c>
      <c r="L292" s="29" t="str">
        <f t="shared" si="118"/>
        <v/>
      </c>
      <c r="M292" s="29" t="str">
        <f t="shared" si="119"/>
        <v/>
      </c>
      <c r="N292" s="29" t="str">
        <f t="shared" si="120"/>
        <v/>
      </c>
      <c r="O292" s="29" t="str">
        <f t="shared" si="121"/>
        <v/>
      </c>
      <c r="P292" s="33" t="str">
        <f t="shared" si="122"/>
        <v/>
      </c>
      <c r="Q292" s="32"/>
    </row>
    <row r="293" spans="5:17" x14ac:dyDescent="0.45">
      <c r="E293" s="29" t="str">
        <f t="shared" si="117"/>
        <v/>
      </c>
      <c r="L293" s="29" t="str">
        <f t="shared" si="118"/>
        <v/>
      </c>
      <c r="M293" s="29" t="str">
        <f t="shared" si="119"/>
        <v/>
      </c>
      <c r="N293" s="29" t="str">
        <f t="shared" si="120"/>
        <v/>
      </c>
      <c r="O293" s="29" t="str">
        <f t="shared" si="121"/>
        <v/>
      </c>
      <c r="P293" s="33" t="str">
        <f t="shared" si="122"/>
        <v/>
      </c>
      <c r="Q293" s="32"/>
    </row>
    <row r="294" spans="5:17" x14ac:dyDescent="0.45">
      <c r="E294" s="29" t="str">
        <f t="shared" si="117"/>
        <v/>
      </c>
      <c r="L294" s="29" t="str">
        <f t="shared" si="118"/>
        <v/>
      </c>
      <c r="M294" s="29" t="str">
        <f t="shared" si="119"/>
        <v/>
      </c>
      <c r="N294" s="29" t="str">
        <f t="shared" si="120"/>
        <v/>
      </c>
      <c r="O294" s="29" t="str">
        <f t="shared" si="121"/>
        <v/>
      </c>
      <c r="P294" s="33" t="str">
        <f t="shared" si="122"/>
        <v/>
      </c>
      <c r="Q294" s="32"/>
    </row>
    <row r="295" spans="5:17" x14ac:dyDescent="0.45">
      <c r="E295" s="29" t="str">
        <f t="shared" si="117"/>
        <v/>
      </c>
      <c r="L295" s="29" t="str">
        <f t="shared" si="118"/>
        <v/>
      </c>
      <c r="M295" s="29" t="str">
        <f t="shared" si="119"/>
        <v/>
      </c>
      <c r="N295" s="29" t="str">
        <f t="shared" si="120"/>
        <v/>
      </c>
      <c r="O295" s="29" t="str">
        <f t="shared" si="121"/>
        <v/>
      </c>
      <c r="P295" s="33" t="str">
        <f t="shared" si="122"/>
        <v/>
      </c>
      <c r="Q295" s="32"/>
    </row>
    <row r="296" spans="5:17" x14ac:dyDescent="0.45">
      <c r="E296" s="29" t="str">
        <f t="shared" si="117"/>
        <v/>
      </c>
      <c r="L296" s="29" t="str">
        <f t="shared" si="118"/>
        <v/>
      </c>
      <c r="M296" s="29" t="str">
        <f t="shared" si="119"/>
        <v/>
      </c>
      <c r="N296" s="29" t="str">
        <f t="shared" si="120"/>
        <v/>
      </c>
      <c r="O296" s="29" t="str">
        <f t="shared" si="121"/>
        <v/>
      </c>
      <c r="P296" s="33" t="str">
        <f t="shared" si="122"/>
        <v/>
      </c>
      <c r="Q296" s="32"/>
    </row>
    <row r="297" spans="5:17" x14ac:dyDescent="0.45">
      <c r="E297" s="29" t="str">
        <f t="shared" si="117"/>
        <v/>
      </c>
      <c r="L297" s="29" t="str">
        <f t="shared" si="118"/>
        <v/>
      </c>
      <c r="M297" s="29" t="str">
        <f t="shared" si="119"/>
        <v/>
      </c>
      <c r="N297" s="29" t="str">
        <f t="shared" si="120"/>
        <v/>
      </c>
      <c r="O297" s="29" t="str">
        <f t="shared" si="121"/>
        <v/>
      </c>
      <c r="P297" s="33" t="str">
        <f t="shared" si="122"/>
        <v/>
      </c>
      <c r="Q297" s="32"/>
    </row>
    <row r="298" spans="5:17" x14ac:dyDescent="0.45">
      <c r="E298" s="29" t="str">
        <f t="shared" si="117"/>
        <v/>
      </c>
      <c r="L298" s="29" t="str">
        <f t="shared" si="118"/>
        <v/>
      </c>
      <c r="M298" s="29" t="str">
        <f t="shared" si="119"/>
        <v/>
      </c>
      <c r="N298" s="29" t="str">
        <f t="shared" si="120"/>
        <v/>
      </c>
      <c r="O298" s="29" t="str">
        <f t="shared" si="121"/>
        <v/>
      </c>
      <c r="P298" s="33" t="str">
        <f t="shared" si="122"/>
        <v/>
      </c>
      <c r="Q298" s="32"/>
    </row>
    <row r="299" spans="5:17" x14ac:dyDescent="0.45">
      <c r="E299" s="29" t="str">
        <f t="shared" si="117"/>
        <v/>
      </c>
      <c r="L299" s="29" t="str">
        <f t="shared" si="118"/>
        <v/>
      </c>
      <c r="M299" s="29" t="str">
        <f t="shared" si="119"/>
        <v/>
      </c>
      <c r="N299" s="29" t="str">
        <f t="shared" si="120"/>
        <v/>
      </c>
      <c r="O299" s="29" t="str">
        <f t="shared" si="121"/>
        <v/>
      </c>
      <c r="P299" s="33" t="str">
        <f t="shared" si="122"/>
        <v/>
      </c>
      <c r="Q299" s="32"/>
    </row>
    <row r="300" spans="5:17" x14ac:dyDescent="0.45">
      <c r="E300" s="29" t="str">
        <f t="shared" si="117"/>
        <v/>
      </c>
      <c r="L300" s="29" t="str">
        <f t="shared" si="118"/>
        <v/>
      </c>
      <c r="M300" s="29" t="str">
        <f t="shared" si="119"/>
        <v/>
      </c>
      <c r="N300" s="29" t="str">
        <f t="shared" si="120"/>
        <v/>
      </c>
      <c r="O300" s="29" t="str">
        <f t="shared" si="121"/>
        <v/>
      </c>
      <c r="P300" s="33" t="str">
        <f t="shared" si="122"/>
        <v/>
      </c>
      <c r="Q300" s="32"/>
    </row>
    <row r="301" spans="5:17" x14ac:dyDescent="0.45">
      <c r="E301" s="29" t="str">
        <f t="shared" si="117"/>
        <v/>
      </c>
      <c r="L301" s="29" t="str">
        <f t="shared" si="118"/>
        <v/>
      </c>
      <c r="M301" s="29" t="str">
        <f t="shared" si="119"/>
        <v/>
      </c>
      <c r="N301" s="29" t="str">
        <f t="shared" si="120"/>
        <v/>
      </c>
      <c r="O301" s="29" t="str">
        <f t="shared" si="121"/>
        <v/>
      </c>
      <c r="P301" s="33" t="str">
        <f t="shared" si="122"/>
        <v/>
      </c>
      <c r="Q301" s="32"/>
    </row>
    <row r="302" spans="5:17" x14ac:dyDescent="0.45">
      <c r="E302" s="29" t="str">
        <f t="shared" si="117"/>
        <v/>
      </c>
      <c r="L302" s="29" t="str">
        <f t="shared" si="118"/>
        <v/>
      </c>
      <c r="M302" s="29" t="str">
        <f t="shared" si="119"/>
        <v/>
      </c>
      <c r="N302" s="29" t="str">
        <f t="shared" si="120"/>
        <v/>
      </c>
      <c r="O302" s="29" t="str">
        <f t="shared" si="121"/>
        <v/>
      </c>
      <c r="P302" s="33" t="str">
        <f t="shared" si="122"/>
        <v/>
      </c>
      <c r="Q302" s="32"/>
    </row>
    <row r="303" spans="5:17" x14ac:dyDescent="0.45">
      <c r="E303" s="29" t="str">
        <f t="shared" si="117"/>
        <v/>
      </c>
      <c r="L303" s="29" t="str">
        <f t="shared" si="118"/>
        <v/>
      </c>
      <c r="M303" s="29" t="str">
        <f t="shared" si="119"/>
        <v/>
      </c>
      <c r="N303" s="29" t="str">
        <f t="shared" si="120"/>
        <v/>
      </c>
      <c r="O303" s="29" t="str">
        <f t="shared" si="121"/>
        <v/>
      </c>
      <c r="P303" s="33" t="str">
        <f t="shared" si="122"/>
        <v/>
      </c>
      <c r="Q303" s="32"/>
    </row>
    <row r="304" spans="5:17" x14ac:dyDescent="0.45">
      <c r="E304" s="29" t="str">
        <f t="shared" si="117"/>
        <v/>
      </c>
      <c r="L304" s="29" t="str">
        <f t="shared" si="118"/>
        <v/>
      </c>
      <c r="M304" s="29" t="str">
        <f t="shared" si="119"/>
        <v/>
      </c>
      <c r="N304" s="29" t="str">
        <f t="shared" si="120"/>
        <v/>
      </c>
      <c r="O304" s="29" t="str">
        <f t="shared" si="121"/>
        <v/>
      </c>
      <c r="P304" s="33" t="str">
        <f t="shared" si="122"/>
        <v/>
      </c>
      <c r="Q304" s="32"/>
    </row>
    <row r="305" spans="5:17" x14ac:dyDescent="0.45">
      <c r="E305" s="29" t="str">
        <f t="shared" si="117"/>
        <v/>
      </c>
      <c r="L305" s="29" t="str">
        <f t="shared" si="118"/>
        <v/>
      </c>
      <c r="M305" s="29" t="str">
        <f t="shared" si="119"/>
        <v/>
      </c>
      <c r="N305" s="29" t="str">
        <f t="shared" si="120"/>
        <v/>
      </c>
      <c r="O305" s="29" t="str">
        <f t="shared" si="121"/>
        <v/>
      </c>
      <c r="P305" s="33" t="str">
        <f t="shared" si="122"/>
        <v/>
      </c>
      <c r="Q305" s="32"/>
    </row>
    <row r="306" spans="5:17" x14ac:dyDescent="0.45">
      <c r="E306" s="29" t="str">
        <f t="shared" si="117"/>
        <v/>
      </c>
      <c r="L306" s="29" t="str">
        <f t="shared" si="118"/>
        <v/>
      </c>
      <c r="M306" s="29" t="str">
        <f t="shared" si="119"/>
        <v/>
      </c>
      <c r="N306" s="29" t="str">
        <f t="shared" si="120"/>
        <v/>
      </c>
      <c r="O306" s="29" t="str">
        <f t="shared" si="121"/>
        <v/>
      </c>
      <c r="P306" s="33" t="str">
        <f t="shared" si="122"/>
        <v/>
      </c>
      <c r="Q306" s="32"/>
    </row>
    <row r="307" spans="5:17" x14ac:dyDescent="0.45">
      <c r="E307" s="29" t="str">
        <f t="shared" si="117"/>
        <v/>
      </c>
      <c r="L307" s="29" t="str">
        <f t="shared" si="118"/>
        <v/>
      </c>
      <c r="M307" s="29" t="str">
        <f t="shared" si="119"/>
        <v/>
      </c>
      <c r="N307" s="29" t="str">
        <f t="shared" si="120"/>
        <v/>
      </c>
      <c r="O307" s="29" t="str">
        <f t="shared" si="121"/>
        <v/>
      </c>
      <c r="P307" s="33" t="str">
        <f t="shared" si="122"/>
        <v/>
      </c>
      <c r="Q307" s="32"/>
    </row>
    <row r="308" spans="5:17" x14ac:dyDescent="0.45">
      <c r="E308" s="29" t="str">
        <f t="shared" si="117"/>
        <v/>
      </c>
      <c r="L308" s="29" t="str">
        <f t="shared" si="118"/>
        <v/>
      </c>
      <c r="M308" s="29" t="str">
        <f t="shared" si="119"/>
        <v/>
      </c>
      <c r="N308" s="29" t="str">
        <f t="shared" si="120"/>
        <v/>
      </c>
      <c r="O308" s="29" t="str">
        <f t="shared" si="121"/>
        <v/>
      </c>
      <c r="P308" s="33" t="str">
        <f t="shared" si="122"/>
        <v/>
      </c>
      <c r="Q308" s="32"/>
    </row>
    <row r="309" spans="5:17" x14ac:dyDescent="0.45">
      <c r="E309" s="29" t="str">
        <f t="shared" si="117"/>
        <v/>
      </c>
      <c r="L309" s="29" t="str">
        <f t="shared" si="118"/>
        <v/>
      </c>
      <c r="M309" s="29" t="str">
        <f t="shared" si="119"/>
        <v/>
      </c>
      <c r="N309" s="29" t="str">
        <f t="shared" si="120"/>
        <v/>
      </c>
      <c r="O309" s="29" t="str">
        <f t="shared" si="121"/>
        <v/>
      </c>
      <c r="P309" s="33" t="str">
        <f t="shared" si="122"/>
        <v/>
      </c>
      <c r="Q309" s="32"/>
    </row>
    <row r="310" spans="5:17" x14ac:dyDescent="0.45">
      <c r="E310" s="29" t="str">
        <f t="shared" si="117"/>
        <v/>
      </c>
      <c r="L310" s="29" t="str">
        <f t="shared" si="118"/>
        <v/>
      </c>
      <c r="M310" s="29" t="str">
        <f t="shared" si="119"/>
        <v/>
      </c>
      <c r="N310" s="29" t="str">
        <f t="shared" si="120"/>
        <v/>
      </c>
      <c r="O310" s="29" t="str">
        <f t="shared" si="121"/>
        <v/>
      </c>
      <c r="P310" s="33" t="str">
        <f t="shared" si="122"/>
        <v/>
      </c>
      <c r="Q310" s="32"/>
    </row>
    <row r="311" spans="5:17" x14ac:dyDescent="0.45">
      <c r="E311" s="29" t="str">
        <f t="shared" si="117"/>
        <v/>
      </c>
      <c r="L311" s="29" t="str">
        <f t="shared" si="118"/>
        <v/>
      </c>
      <c r="M311" s="29" t="str">
        <f t="shared" si="119"/>
        <v/>
      </c>
      <c r="N311" s="29" t="str">
        <f t="shared" si="120"/>
        <v/>
      </c>
      <c r="O311" s="29" t="str">
        <f t="shared" si="121"/>
        <v/>
      </c>
      <c r="P311" s="33" t="str">
        <f t="shared" si="122"/>
        <v/>
      </c>
      <c r="Q311" s="32"/>
    </row>
    <row r="312" spans="5:17" x14ac:dyDescent="0.45">
      <c r="E312" s="29" t="str">
        <f t="shared" si="117"/>
        <v/>
      </c>
      <c r="L312" s="29" t="str">
        <f t="shared" si="118"/>
        <v/>
      </c>
      <c r="M312" s="29" t="str">
        <f t="shared" si="119"/>
        <v/>
      </c>
      <c r="N312" s="29" t="str">
        <f t="shared" si="120"/>
        <v/>
      </c>
      <c r="O312" s="29" t="str">
        <f t="shared" si="121"/>
        <v/>
      </c>
      <c r="P312" s="33" t="str">
        <f t="shared" si="122"/>
        <v/>
      </c>
      <c r="Q312" s="32"/>
    </row>
    <row r="313" spans="5:17" x14ac:dyDescent="0.45">
      <c r="E313" s="29" t="str">
        <f t="shared" si="117"/>
        <v/>
      </c>
      <c r="L313" s="29" t="str">
        <f t="shared" si="118"/>
        <v/>
      </c>
      <c r="M313" s="29" t="str">
        <f t="shared" si="119"/>
        <v/>
      </c>
      <c r="N313" s="29" t="str">
        <f t="shared" si="120"/>
        <v/>
      </c>
      <c r="O313" s="29" t="str">
        <f t="shared" si="121"/>
        <v/>
      </c>
      <c r="P313" s="33" t="str">
        <f t="shared" si="122"/>
        <v/>
      </c>
      <c r="Q313" s="32"/>
    </row>
    <row r="314" spans="5:17" x14ac:dyDescent="0.45">
      <c r="E314" s="29" t="str">
        <f t="shared" si="117"/>
        <v/>
      </c>
      <c r="L314" s="29" t="str">
        <f t="shared" si="118"/>
        <v/>
      </c>
      <c r="M314" s="29" t="str">
        <f t="shared" si="119"/>
        <v/>
      </c>
      <c r="N314" s="29" t="str">
        <f t="shared" si="120"/>
        <v/>
      </c>
      <c r="O314" s="29" t="str">
        <f t="shared" si="121"/>
        <v/>
      </c>
      <c r="P314" s="33" t="str">
        <f t="shared" si="122"/>
        <v/>
      </c>
      <c r="Q314" s="32"/>
    </row>
    <row r="315" spans="5:17" x14ac:dyDescent="0.45">
      <c r="E315" s="29" t="str">
        <f t="shared" si="117"/>
        <v/>
      </c>
      <c r="L315" s="29" t="str">
        <f t="shared" si="118"/>
        <v/>
      </c>
      <c r="M315" s="29" t="str">
        <f t="shared" si="119"/>
        <v/>
      </c>
      <c r="N315" s="29" t="str">
        <f t="shared" si="120"/>
        <v/>
      </c>
      <c r="O315" s="29" t="str">
        <f t="shared" si="121"/>
        <v/>
      </c>
      <c r="P315" s="33" t="str">
        <f t="shared" si="122"/>
        <v/>
      </c>
      <c r="Q315" s="32"/>
    </row>
    <row r="316" spans="5:17" x14ac:dyDescent="0.45">
      <c r="E316" s="29" t="str">
        <f t="shared" si="117"/>
        <v/>
      </c>
      <c r="L316" s="29" t="str">
        <f t="shared" si="118"/>
        <v/>
      </c>
      <c r="M316" s="29" t="str">
        <f t="shared" si="119"/>
        <v/>
      </c>
      <c r="N316" s="29" t="str">
        <f t="shared" si="120"/>
        <v/>
      </c>
      <c r="O316" s="29" t="str">
        <f t="shared" si="121"/>
        <v/>
      </c>
      <c r="P316" s="33" t="str">
        <f t="shared" si="122"/>
        <v/>
      </c>
      <c r="Q316" s="32"/>
    </row>
    <row r="317" spans="5:17" x14ac:dyDescent="0.45">
      <c r="E317" s="29" t="str">
        <f t="shared" si="117"/>
        <v/>
      </c>
      <c r="L317" s="29" t="str">
        <f t="shared" si="118"/>
        <v/>
      </c>
      <c r="M317" s="29" t="str">
        <f t="shared" si="119"/>
        <v/>
      </c>
      <c r="N317" s="29" t="str">
        <f t="shared" si="120"/>
        <v/>
      </c>
      <c r="O317" s="29" t="str">
        <f t="shared" si="121"/>
        <v/>
      </c>
      <c r="P317" s="33" t="str">
        <f t="shared" si="122"/>
        <v/>
      </c>
      <c r="Q317" s="32"/>
    </row>
    <row r="318" spans="5:17" x14ac:dyDescent="0.45">
      <c r="E318" s="29" t="str">
        <f t="shared" si="117"/>
        <v/>
      </c>
      <c r="L318" s="29" t="str">
        <f t="shared" si="118"/>
        <v/>
      </c>
      <c r="M318" s="29" t="str">
        <f t="shared" si="119"/>
        <v/>
      </c>
      <c r="N318" s="29" t="str">
        <f t="shared" si="120"/>
        <v/>
      </c>
      <c r="O318" s="29" t="str">
        <f t="shared" si="121"/>
        <v/>
      </c>
      <c r="P318" s="33" t="str">
        <f t="shared" si="122"/>
        <v/>
      </c>
      <c r="Q318" s="32"/>
    </row>
    <row r="319" spans="5:17" x14ac:dyDescent="0.45">
      <c r="E319" s="29" t="str">
        <f t="shared" si="117"/>
        <v/>
      </c>
      <c r="L319" s="29" t="str">
        <f t="shared" si="118"/>
        <v/>
      </c>
      <c r="M319" s="29" t="str">
        <f t="shared" si="119"/>
        <v/>
      </c>
      <c r="N319" s="29" t="str">
        <f t="shared" si="120"/>
        <v/>
      </c>
      <c r="O319" s="29" t="str">
        <f t="shared" si="121"/>
        <v/>
      </c>
      <c r="P319" s="33" t="str">
        <f t="shared" si="122"/>
        <v/>
      </c>
      <c r="Q319" s="32"/>
    </row>
    <row r="320" spans="5:17" x14ac:dyDescent="0.45">
      <c r="E320" s="29" t="str">
        <f t="shared" si="117"/>
        <v/>
      </c>
      <c r="L320" s="29" t="str">
        <f t="shared" si="118"/>
        <v/>
      </c>
      <c r="M320" s="29" t="str">
        <f t="shared" si="119"/>
        <v/>
      </c>
      <c r="N320" s="29" t="str">
        <f t="shared" si="120"/>
        <v/>
      </c>
      <c r="O320" s="29" t="str">
        <f t="shared" si="121"/>
        <v/>
      </c>
      <c r="P320" s="33" t="str">
        <f t="shared" si="122"/>
        <v/>
      </c>
      <c r="Q320" s="32"/>
    </row>
    <row r="321" spans="5:17" x14ac:dyDescent="0.45">
      <c r="E321" s="29" t="str">
        <f t="shared" si="117"/>
        <v/>
      </c>
      <c r="L321" s="29" t="str">
        <f t="shared" si="118"/>
        <v/>
      </c>
      <c r="M321" s="29" t="str">
        <f t="shared" si="119"/>
        <v/>
      </c>
      <c r="N321" s="29" t="str">
        <f t="shared" si="120"/>
        <v/>
      </c>
      <c r="O321" s="29" t="str">
        <f t="shared" si="121"/>
        <v/>
      </c>
      <c r="P321" s="33" t="str">
        <f t="shared" si="122"/>
        <v/>
      </c>
      <c r="Q321" s="32"/>
    </row>
    <row r="322" spans="5:17" x14ac:dyDescent="0.45">
      <c r="E322" s="29" t="str">
        <f t="shared" si="117"/>
        <v/>
      </c>
      <c r="L322" s="29" t="str">
        <f t="shared" si="118"/>
        <v/>
      </c>
      <c r="M322" s="29" t="str">
        <f t="shared" si="119"/>
        <v/>
      </c>
      <c r="N322" s="29" t="str">
        <f t="shared" si="120"/>
        <v/>
      </c>
      <c r="O322" s="29" t="str">
        <f t="shared" si="121"/>
        <v/>
      </c>
      <c r="P322" s="33" t="str">
        <f t="shared" si="122"/>
        <v/>
      </c>
      <c r="Q322" s="32"/>
    </row>
    <row r="323" spans="5:17" x14ac:dyDescent="0.45">
      <c r="E323" s="29" t="str">
        <f t="shared" ref="E323:E386" si="123">IF(G323="Y",AG323,"")</f>
        <v/>
      </c>
      <c r="L323" s="29" t="str">
        <f t="shared" si="118"/>
        <v/>
      </c>
      <c r="M323" s="29" t="str">
        <f t="shared" si="119"/>
        <v/>
      </c>
      <c r="N323" s="29" t="str">
        <f t="shared" si="120"/>
        <v/>
      </c>
      <c r="O323" s="29" t="str">
        <f t="shared" si="121"/>
        <v/>
      </c>
      <c r="P323" s="33" t="str">
        <f t="shared" si="122"/>
        <v/>
      </c>
      <c r="Q323" s="32"/>
    </row>
    <row r="324" spans="5:17" x14ac:dyDescent="0.45">
      <c r="E324" s="29" t="str">
        <f t="shared" si="123"/>
        <v/>
      </c>
      <c r="L324" s="29" t="str">
        <f t="shared" si="118"/>
        <v/>
      </c>
      <c r="M324" s="29" t="str">
        <f t="shared" si="119"/>
        <v/>
      </c>
      <c r="N324" s="29" t="str">
        <f t="shared" si="120"/>
        <v/>
      </c>
      <c r="O324" s="29" t="str">
        <f t="shared" si="121"/>
        <v/>
      </c>
      <c r="P324" s="33" t="str">
        <f t="shared" si="122"/>
        <v/>
      </c>
      <c r="Q324" s="32"/>
    </row>
    <row r="325" spans="5:17" x14ac:dyDescent="0.45">
      <c r="E325" s="29" t="str">
        <f t="shared" si="123"/>
        <v/>
      </c>
      <c r="L325" s="29" t="str">
        <f t="shared" ref="L325:L388" si="124">IF(G325="Y", (P325*E325),(""))</f>
        <v/>
      </c>
      <c r="M325" s="29" t="str">
        <f t="shared" ref="M325:M388" si="125">IF(G325="Y", (L325*2),(""))</f>
        <v/>
      </c>
      <c r="N325" s="29" t="str">
        <f t="shared" ref="N325:N388" si="126">IF(G325="Y", (L325*3),(""))</f>
        <v/>
      </c>
      <c r="O325" s="29" t="str">
        <f t="shared" ref="O325:O388" si="127">IF(G325="Y", (L325*4),(""))</f>
        <v/>
      </c>
      <c r="P325" s="33" t="str">
        <f t="shared" ref="P325:P388" si="128">IF(Q325&gt;0,((AcctSize/Q325)/H325),(""))</f>
        <v/>
      </c>
      <c r="Q325" s="32"/>
    </row>
    <row r="326" spans="5:17" x14ac:dyDescent="0.45">
      <c r="E326" s="29" t="str">
        <f t="shared" si="123"/>
        <v/>
      </c>
      <c r="L326" s="29" t="str">
        <f t="shared" si="124"/>
        <v/>
      </c>
      <c r="M326" s="29" t="str">
        <f t="shared" si="125"/>
        <v/>
      </c>
      <c r="N326" s="29" t="str">
        <f t="shared" si="126"/>
        <v/>
      </c>
      <c r="O326" s="29" t="str">
        <f t="shared" si="127"/>
        <v/>
      </c>
      <c r="P326" s="33" t="str">
        <f t="shared" si="128"/>
        <v/>
      </c>
      <c r="Q326" s="32"/>
    </row>
    <row r="327" spans="5:17" x14ac:dyDescent="0.45">
      <c r="E327" s="29" t="str">
        <f t="shared" si="123"/>
        <v/>
      </c>
      <c r="L327" s="29" t="str">
        <f t="shared" si="124"/>
        <v/>
      </c>
      <c r="M327" s="29" t="str">
        <f t="shared" si="125"/>
        <v/>
      </c>
      <c r="N327" s="29" t="str">
        <f t="shared" si="126"/>
        <v/>
      </c>
      <c r="O327" s="29" t="str">
        <f t="shared" si="127"/>
        <v/>
      </c>
      <c r="P327" s="33" t="str">
        <f t="shared" si="128"/>
        <v/>
      </c>
      <c r="Q327" s="32"/>
    </row>
    <row r="328" spans="5:17" x14ac:dyDescent="0.45">
      <c r="E328" s="29" t="str">
        <f t="shared" si="123"/>
        <v/>
      </c>
      <c r="L328" s="29" t="str">
        <f t="shared" si="124"/>
        <v/>
      </c>
      <c r="M328" s="29" t="str">
        <f t="shared" si="125"/>
        <v/>
      </c>
      <c r="N328" s="29" t="str">
        <f t="shared" si="126"/>
        <v/>
      </c>
      <c r="O328" s="29" t="str">
        <f t="shared" si="127"/>
        <v/>
      </c>
      <c r="P328" s="33" t="str">
        <f t="shared" si="128"/>
        <v/>
      </c>
      <c r="Q328" s="32"/>
    </row>
    <row r="329" spans="5:17" x14ac:dyDescent="0.45">
      <c r="E329" s="29" t="str">
        <f t="shared" si="123"/>
        <v/>
      </c>
      <c r="L329" s="29" t="str">
        <f t="shared" si="124"/>
        <v/>
      </c>
      <c r="M329" s="29" t="str">
        <f t="shared" si="125"/>
        <v/>
      </c>
      <c r="N329" s="29" t="str">
        <f t="shared" si="126"/>
        <v/>
      </c>
      <c r="O329" s="29" t="str">
        <f t="shared" si="127"/>
        <v/>
      </c>
      <c r="P329" s="33" t="str">
        <f t="shared" si="128"/>
        <v/>
      </c>
      <c r="Q329" s="32"/>
    </row>
    <row r="330" spans="5:17" x14ac:dyDescent="0.45">
      <c r="E330" s="29" t="str">
        <f t="shared" si="123"/>
        <v/>
      </c>
      <c r="L330" s="29" t="str">
        <f t="shared" si="124"/>
        <v/>
      </c>
      <c r="M330" s="29" t="str">
        <f t="shared" si="125"/>
        <v/>
      </c>
      <c r="N330" s="29" t="str">
        <f t="shared" si="126"/>
        <v/>
      </c>
      <c r="O330" s="29" t="str">
        <f t="shared" si="127"/>
        <v/>
      </c>
      <c r="P330" s="33" t="str">
        <f t="shared" si="128"/>
        <v/>
      </c>
      <c r="Q330" s="32"/>
    </row>
    <row r="331" spans="5:17" x14ac:dyDescent="0.45">
      <c r="E331" s="29" t="str">
        <f t="shared" si="123"/>
        <v/>
      </c>
      <c r="L331" s="29" t="str">
        <f t="shared" si="124"/>
        <v/>
      </c>
      <c r="M331" s="29" t="str">
        <f t="shared" si="125"/>
        <v/>
      </c>
      <c r="N331" s="29" t="str">
        <f t="shared" si="126"/>
        <v/>
      </c>
      <c r="O331" s="29" t="str">
        <f t="shared" si="127"/>
        <v/>
      </c>
      <c r="P331" s="33" t="str">
        <f t="shared" si="128"/>
        <v/>
      </c>
      <c r="Q331" s="32"/>
    </row>
    <row r="332" spans="5:17" x14ac:dyDescent="0.45">
      <c r="E332" s="29" t="str">
        <f t="shared" si="123"/>
        <v/>
      </c>
      <c r="L332" s="29" t="str">
        <f t="shared" si="124"/>
        <v/>
      </c>
      <c r="M332" s="29" t="str">
        <f t="shared" si="125"/>
        <v/>
      </c>
      <c r="N332" s="29" t="str">
        <f t="shared" si="126"/>
        <v/>
      </c>
      <c r="O332" s="29" t="str">
        <f t="shared" si="127"/>
        <v/>
      </c>
      <c r="P332" s="33" t="str">
        <f t="shared" si="128"/>
        <v/>
      </c>
      <c r="Q332" s="32"/>
    </row>
    <row r="333" spans="5:17" x14ac:dyDescent="0.45">
      <c r="E333" s="29" t="str">
        <f t="shared" si="123"/>
        <v/>
      </c>
      <c r="L333" s="29" t="str">
        <f t="shared" si="124"/>
        <v/>
      </c>
      <c r="M333" s="29" t="str">
        <f t="shared" si="125"/>
        <v/>
      </c>
      <c r="N333" s="29" t="str">
        <f t="shared" si="126"/>
        <v/>
      </c>
      <c r="O333" s="29" t="str">
        <f t="shared" si="127"/>
        <v/>
      </c>
      <c r="P333" s="33" t="str">
        <f t="shared" si="128"/>
        <v/>
      </c>
      <c r="Q333" s="32"/>
    </row>
    <row r="334" spans="5:17" x14ac:dyDescent="0.45">
      <c r="E334" s="29" t="str">
        <f t="shared" si="123"/>
        <v/>
      </c>
      <c r="L334" s="29" t="str">
        <f t="shared" si="124"/>
        <v/>
      </c>
      <c r="M334" s="29" t="str">
        <f t="shared" si="125"/>
        <v/>
      </c>
      <c r="N334" s="29" t="str">
        <f t="shared" si="126"/>
        <v/>
      </c>
      <c r="O334" s="29" t="str">
        <f t="shared" si="127"/>
        <v/>
      </c>
      <c r="P334" s="33" t="str">
        <f t="shared" si="128"/>
        <v/>
      </c>
      <c r="Q334" s="32"/>
    </row>
    <row r="335" spans="5:17" x14ac:dyDescent="0.45">
      <c r="E335" s="29" t="str">
        <f t="shared" si="123"/>
        <v/>
      </c>
      <c r="L335" s="29" t="str">
        <f t="shared" si="124"/>
        <v/>
      </c>
      <c r="M335" s="29" t="str">
        <f t="shared" si="125"/>
        <v/>
      </c>
      <c r="N335" s="29" t="str">
        <f t="shared" si="126"/>
        <v/>
      </c>
      <c r="O335" s="29" t="str">
        <f t="shared" si="127"/>
        <v/>
      </c>
      <c r="P335" s="33" t="str">
        <f t="shared" si="128"/>
        <v/>
      </c>
      <c r="Q335" s="32"/>
    </row>
    <row r="336" spans="5:17" x14ac:dyDescent="0.45">
      <c r="E336" s="29" t="str">
        <f t="shared" si="123"/>
        <v/>
      </c>
      <c r="L336" s="29" t="str">
        <f t="shared" si="124"/>
        <v/>
      </c>
      <c r="M336" s="29" t="str">
        <f t="shared" si="125"/>
        <v/>
      </c>
      <c r="N336" s="29" t="str">
        <f t="shared" si="126"/>
        <v/>
      </c>
      <c r="O336" s="29" t="str">
        <f t="shared" si="127"/>
        <v/>
      </c>
      <c r="P336" s="33" t="str">
        <f t="shared" si="128"/>
        <v/>
      </c>
      <c r="Q336" s="32"/>
    </row>
    <row r="337" spans="5:17" x14ac:dyDescent="0.45">
      <c r="E337" s="29" t="str">
        <f t="shared" si="123"/>
        <v/>
      </c>
      <c r="L337" s="29" t="str">
        <f t="shared" si="124"/>
        <v/>
      </c>
      <c r="M337" s="29" t="str">
        <f t="shared" si="125"/>
        <v/>
      </c>
      <c r="N337" s="29" t="str">
        <f t="shared" si="126"/>
        <v/>
      </c>
      <c r="O337" s="29" t="str">
        <f t="shared" si="127"/>
        <v/>
      </c>
      <c r="P337" s="33" t="str">
        <f t="shared" si="128"/>
        <v/>
      </c>
      <c r="Q337" s="32"/>
    </row>
    <row r="338" spans="5:17" x14ac:dyDescent="0.45">
      <c r="E338" s="29" t="str">
        <f t="shared" si="123"/>
        <v/>
      </c>
      <c r="L338" s="29" t="str">
        <f t="shared" si="124"/>
        <v/>
      </c>
      <c r="M338" s="29" t="str">
        <f t="shared" si="125"/>
        <v/>
      </c>
      <c r="N338" s="29" t="str">
        <f t="shared" si="126"/>
        <v/>
      </c>
      <c r="O338" s="29" t="str">
        <f t="shared" si="127"/>
        <v/>
      </c>
      <c r="P338" s="33" t="str">
        <f t="shared" si="128"/>
        <v/>
      </c>
      <c r="Q338" s="32"/>
    </row>
    <row r="339" spans="5:17" x14ac:dyDescent="0.45">
      <c r="E339" s="29" t="str">
        <f t="shared" si="123"/>
        <v/>
      </c>
      <c r="L339" s="29" t="str">
        <f t="shared" si="124"/>
        <v/>
      </c>
      <c r="M339" s="29" t="str">
        <f t="shared" si="125"/>
        <v/>
      </c>
      <c r="N339" s="29" t="str">
        <f t="shared" si="126"/>
        <v/>
      </c>
      <c r="O339" s="29" t="str">
        <f t="shared" si="127"/>
        <v/>
      </c>
      <c r="P339" s="33" t="str">
        <f t="shared" si="128"/>
        <v/>
      </c>
      <c r="Q339" s="32"/>
    </row>
    <row r="340" spans="5:17" x14ac:dyDescent="0.45">
      <c r="E340" s="29" t="str">
        <f t="shared" si="123"/>
        <v/>
      </c>
      <c r="L340" s="29" t="str">
        <f t="shared" si="124"/>
        <v/>
      </c>
      <c r="M340" s="29" t="str">
        <f t="shared" si="125"/>
        <v/>
      </c>
      <c r="N340" s="29" t="str">
        <f t="shared" si="126"/>
        <v/>
      </c>
      <c r="O340" s="29" t="str">
        <f t="shared" si="127"/>
        <v/>
      </c>
      <c r="P340" s="33" t="str">
        <f t="shared" si="128"/>
        <v/>
      </c>
      <c r="Q340" s="32"/>
    </row>
    <row r="341" spans="5:17" x14ac:dyDescent="0.45">
      <c r="E341" s="29" t="str">
        <f t="shared" si="123"/>
        <v/>
      </c>
      <c r="L341" s="29" t="str">
        <f t="shared" si="124"/>
        <v/>
      </c>
      <c r="M341" s="29" t="str">
        <f t="shared" si="125"/>
        <v/>
      </c>
      <c r="N341" s="29" t="str">
        <f t="shared" si="126"/>
        <v/>
      </c>
      <c r="O341" s="29" t="str">
        <f t="shared" si="127"/>
        <v/>
      </c>
      <c r="P341" s="33" t="str">
        <f t="shared" si="128"/>
        <v/>
      </c>
      <c r="Q341" s="32"/>
    </row>
    <row r="342" spans="5:17" x14ac:dyDescent="0.45">
      <c r="E342" s="29" t="str">
        <f t="shared" si="123"/>
        <v/>
      </c>
      <c r="L342" s="29" t="str">
        <f t="shared" si="124"/>
        <v/>
      </c>
      <c r="M342" s="29" t="str">
        <f t="shared" si="125"/>
        <v/>
      </c>
      <c r="N342" s="29" t="str">
        <f t="shared" si="126"/>
        <v/>
      </c>
      <c r="O342" s="29" t="str">
        <f t="shared" si="127"/>
        <v/>
      </c>
      <c r="P342" s="33" t="str">
        <f t="shared" si="128"/>
        <v/>
      </c>
      <c r="Q342" s="32"/>
    </row>
    <row r="343" spans="5:17" x14ac:dyDescent="0.45">
      <c r="E343" s="29" t="str">
        <f t="shared" si="123"/>
        <v/>
      </c>
      <c r="L343" s="29" t="str">
        <f t="shared" si="124"/>
        <v/>
      </c>
      <c r="M343" s="29" t="str">
        <f t="shared" si="125"/>
        <v/>
      </c>
      <c r="N343" s="29" t="str">
        <f t="shared" si="126"/>
        <v/>
      </c>
      <c r="O343" s="29" t="str">
        <f t="shared" si="127"/>
        <v/>
      </c>
      <c r="P343" s="33" t="str">
        <f t="shared" si="128"/>
        <v/>
      </c>
      <c r="Q343" s="32"/>
    </row>
    <row r="344" spans="5:17" x14ac:dyDescent="0.45">
      <c r="E344" s="29" t="str">
        <f t="shared" si="123"/>
        <v/>
      </c>
      <c r="L344" s="29" t="str">
        <f t="shared" si="124"/>
        <v/>
      </c>
      <c r="M344" s="29" t="str">
        <f t="shared" si="125"/>
        <v/>
      </c>
      <c r="N344" s="29" t="str">
        <f t="shared" si="126"/>
        <v/>
      </c>
      <c r="O344" s="29" t="str">
        <f t="shared" si="127"/>
        <v/>
      </c>
      <c r="P344" s="33" t="str">
        <f t="shared" si="128"/>
        <v/>
      </c>
      <c r="Q344" s="32"/>
    </row>
    <row r="345" spans="5:17" x14ac:dyDescent="0.45">
      <c r="E345" s="29" t="str">
        <f t="shared" si="123"/>
        <v/>
      </c>
      <c r="L345" s="29" t="str">
        <f t="shared" si="124"/>
        <v/>
      </c>
      <c r="M345" s="29" t="str">
        <f t="shared" si="125"/>
        <v/>
      </c>
      <c r="N345" s="29" t="str">
        <f t="shared" si="126"/>
        <v/>
      </c>
      <c r="O345" s="29" t="str">
        <f t="shared" si="127"/>
        <v/>
      </c>
      <c r="P345" s="33" t="str">
        <f t="shared" si="128"/>
        <v/>
      </c>
      <c r="Q345" s="32"/>
    </row>
    <row r="346" spans="5:17" x14ac:dyDescent="0.45">
      <c r="E346" s="29" t="str">
        <f t="shared" si="123"/>
        <v/>
      </c>
      <c r="L346" s="29" t="str">
        <f t="shared" si="124"/>
        <v/>
      </c>
      <c r="M346" s="29" t="str">
        <f t="shared" si="125"/>
        <v/>
      </c>
      <c r="N346" s="29" t="str">
        <f t="shared" si="126"/>
        <v/>
      </c>
      <c r="O346" s="29" t="str">
        <f t="shared" si="127"/>
        <v/>
      </c>
      <c r="P346" s="33" t="str">
        <f t="shared" si="128"/>
        <v/>
      </c>
      <c r="Q346" s="32"/>
    </row>
    <row r="347" spans="5:17" x14ac:dyDescent="0.45">
      <c r="E347" s="29" t="str">
        <f t="shared" si="123"/>
        <v/>
      </c>
      <c r="L347" s="29" t="str">
        <f t="shared" si="124"/>
        <v/>
      </c>
      <c r="M347" s="29" t="str">
        <f t="shared" si="125"/>
        <v/>
      </c>
      <c r="N347" s="29" t="str">
        <f t="shared" si="126"/>
        <v/>
      </c>
      <c r="O347" s="29" t="str">
        <f t="shared" si="127"/>
        <v/>
      </c>
      <c r="P347" s="33" t="str">
        <f t="shared" si="128"/>
        <v/>
      </c>
      <c r="Q347" s="32"/>
    </row>
    <row r="348" spans="5:17" x14ac:dyDescent="0.45">
      <c r="E348" s="29" t="str">
        <f t="shared" si="123"/>
        <v/>
      </c>
      <c r="L348" s="29" t="str">
        <f t="shared" si="124"/>
        <v/>
      </c>
      <c r="M348" s="29" t="str">
        <f t="shared" si="125"/>
        <v/>
      </c>
      <c r="N348" s="29" t="str">
        <f t="shared" si="126"/>
        <v/>
      </c>
      <c r="O348" s="29" t="str">
        <f t="shared" si="127"/>
        <v/>
      </c>
      <c r="P348" s="33" t="str">
        <f t="shared" si="128"/>
        <v/>
      </c>
      <c r="Q348" s="32"/>
    </row>
    <row r="349" spans="5:17" x14ac:dyDescent="0.45">
      <c r="E349" s="29" t="str">
        <f t="shared" si="123"/>
        <v/>
      </c>
      <c r="L349" s="29" t="str">
        <f t="shared" si="124"/>
        <v/>
      </c>
      <c r="M349" s="29" t="str">
        <f t="shared" si="125"/>
        <v/>
      </c>
      <c r="N349" s="29" t="str">
        <f t="shared" si="126"/>
        <v/>
      </c>
      <c r="O349" s="29" t="str">
        <f t="shared" si="127"/>
        <v/>
      </c>
      <c r="P349" s="33" t="str">
        <f t="shared" si="128"/>
        <v/>
      </c>
      <c r="Q349" s="32"/>
    </row>
    <row r="350" spans="5:17" x14ac:dyDescent="0.45">
      <c r="E350" s="29" t="str">
        <f t="shared" si="123"/>
        <v/>
      </c>
      <c r="L350" s="29" t="str">
        <f t="shared" si="124"/>
        <v/>
      </c>
      <c r="M350" s="29" t="str">
        <f t="shared" si="125"/>
        <v/>
      </c>
      <c r="N350" s="29" t="str">
        <f t="shared" si="126"/>
        <v/>
      </c>
      <c r="O350" s="29" t="str">
        <f t="shared" si="127"/>
        <v/>
      </c>
      <c r="P350" s="33" t="str">
        <f t="shared" si="128"/>
        <v/>
      </c>
      <c r="Q350" s="32"/>
    </row>
    <row r="351" spans="5:17" x14ac:dyDescent="0.45">
      <c r="E351" s="29" t="str">
        <f t="shared" si="123"/>
        <v/>
      </c>
      <c r="L351" s="29" t="str">
        <f t="shared" si="124"/>
        <v/>
      </c>
      <c r="M351" s="29" t="str">
        <f t="shared" si="125"/>
        <v/>
      </c>
      <c r="N351" s="29" t="str">
        <f t="shared" si="126"/>
        <v/>
      </c>
      <c r="O351" s="29" t="str">
        <f t="shared" si="127"/>
        <v/>
      </c>
      <c r="P351" s="33" t="str">
        <f t="shared" si="128"/>
        <v/>
      </c>
      <c r="Q351" s="32"/>
    </row>
    <row r="352" spans="5:17" x14ac:dyDescent="0.45">
      <c r="E352" s="29" t="str">
        <f t="shared" si="123"/>
        <v/>
      </c>
      <c r="L352" s="29" t="str">
        <f t="shared" si="124"/>
        <v/>
      </c>
      <c r="M352" s="29" t="str">
        <f t="shared" si="125"/>
        <v/>
      </c>
      <c r="N352" s="29" t="str">
        <f t="shared" si="126"/>
        <v/>
      </c>
      <c r="O352" s="29" t="str">
        <f t="shared" si="127"/>
        <v/>
      </c>
      <c r="P352" s="33" t="str">
        <f t="shared" si="128"/>
        <v/>
      </c>
      <c r="Q352" s="32"/>
    </row>
    <row r="353" spans="5:17" x14ac:dyDescent="0.45">
      <c r="E353" s="29" t="str">
        <f t="shared" si="123"/>
        <v/>
      </c>
      <c r="L353" s="29" t="str">
        <f t="shared" si="124"/>
        <v/>
      </c>
      <c r="M353" s="29" t="str">
        <f t="shared" si="125"/>
        <v/>
      </c>
      <c r="N353" s="29" t="str">
        <f t="shared" si="126"/>
        <v/>
      </c>
      <c r="O353" s="29" t="str">
        <f t="shared" si="127"/>
        <v/>
      </c>
      <c r="P353" s="33" t="str">
        <f t="shared" si="128"/>
        <v/>
      </c>
      <c r="Q353" s="32"/>
    </row>
    <row r="354" spans="5:17" x14ac:dyDescent="0.45">
      <c r="E354" s="29" t="str">
        <f t="shared" si="123"/>
        <v/>
      </c>
      <c r="L354" s="29" t="str">
        <f t="shared" si="124"/>
        <v/>
      </c>
      <c r="M354" s="29" t="str">
        <f t="shared" si="125"/>
        <v/>
      </c>
      <c r="N354" s="29" t="str">
        <f t="shared" si="126"/>
        <v/>
      </c>
      <c r="O354" s="29" t="str">
        <f t="shared" si="127"/>
        <v/>
      </c>
      <c r="P354" s="33" t="str">
        <f t="shared" si="128"/>
        <v/>
      </c>
      <c r="Q354" s="32"/>
    </row>
    <row r="355" spans="5:17" x14ac:dyDescent="0.45">
      <c r="E355" s="29" t="str">
        <f t="shared" si="123"/>
        <v/>
      </c>
      <c r="L355" s="29" t="str">
        <f t="shared" si="124"/>
        <v/>
      </c>
      <c r="M355" s="29" t="str">
        <f t="shared" si="125"/>
        <v/>
      </c>
      <c r="N355" s="29" t="str">
        <f t="shared" si="126"/>
        <v/>
      </c>
      <c r="O355" s="29" t="str">
        <f t="shared" si="127"/>
        <v/>
      </c>
      <c r="P355" s="33" t="str">
        <f t="shared" si="128"/>
        <v/>
      </c>
      <c r="Q355" s="32"/>
    </row>
    <row r="356" spans="5:17" x14ac:dyDescent="0.45">
      <c r="E356" s="29" t="str">
        <f t="shared" si="123"/>
        <v/>
      </c>
      <c r="L356" s="29" t="str">
        <f t="shared" si="124"/>
        <v/>
      </c>
      <c r="M356" s="29" t="str">
        <f t="shared" si="125"/>
        <v/>
      </c>
      <c r="N356" s="29" t="str">
        <f t="shared" si="126"/>
        <v/>
      </c>
      <c r="O356" s="29" t="str">
        <f t="shared" si="127"/>
        <v/>
      </c>
      <c r="P356" s="33" t="str">
        <f t="shared" si="128"/>
        <v/>
      </c>
      <c r="Q356" s="32"/>
    </row>
    <row r="357" spans="5:17" x14ac:dyDescent="0.45">
      <c r="E357" s="29" t="str">
        <f t="shared" si="123"/>
        <v/>
      </c>
      <c r="L357" s="29" t="str">
        <f t="shared" si="124"/>
        <v/>
      </c>
      <c r="M357" s="29" t="str">
        <f t="shared" si="125"/>
        <v/>
      </c>
      <c r="N357" s="29" t="str">
        <f t="shared" si="126"/>
        <v/>
      </c>
      <c r="O357" s="29" t="str">
        <f t="shared" si="127"/>
        <v/>
      </c>
      <c r="P357" s="33" t="str">
        <f t="shared" si="128"/>
        <v/>
      </c>
      <c r="Q357" s="32"/>
    </row>
    <row r="358" spans="5:17" x14ac:dyDescent="0.45">
      <c r="E358" s="29" t="str">
        <f t="shared" si="123"/>
        <v/>
      </c>
      <c r="L358" s="29" t="str">
        <f t="shared" si="124"/>
        <v/>
      </c>
      <c r="M358" s="29" t="str">
        <f t="shared" si="125"/>
        <v/>
      </c>
      <c r="N358" s="29" t="str">
        <f t="shared" si="126"/>
        <v/>
      </c>
      <c r="O358" s="29" t="str">
        <f t="shared" si="127"/>
        <v/>
      </c>
      <c r="P358" s="33" t="str">
        <f t="shared" si="128"/>
        <v/>
      </c>
      <c r="Q358" s="32"/>
    </row>
    <row r="359" spans="5:17" x14ac:dyDescent="0.45">
      <c r="E359" s="29" t="str">
        <f t="shared" si="123"/>
        <v/>
      </c>
      <c r="L359" s="29" t="str">
        <f t="shared" si="124"/>
        <v/>
      </c>
      <c r="M359" s="29" t="str">
        <f t="shared" si="125"/>
        <v/>
      </c>
      <c r="N359" s="29" t="str">
        <f t="shared" si="126"/>
        <v/>
      </c>
      <c r="O359" s="29" t="str">
        <f t="shared" si="127"/>
        <v/>
      </c>
      <c r="P359" s="33" t="str">
        <f t="shared" si="128"/>
        <v/>
      </c>
      <c r="Q359" s="32"/>
    </row>
    <row r="360" spans="5:17" x14ac:dyDescent="0.45">
      <c r="E360" s="29" t="str">
        <f t="shared" si="123"/>
        <v/>
      </c>
      <c r="L360" s="29" t="str">
        <f t="shared" si="124"/>
        <v/>
      </c>
      <c r="M360" s="29" t="str">
        <f t="shared" si="125"/>
        <v/>
      </c>
      <c r="N360" s="29" t="str">
        <f t="shared" si="126"/>
        <v/>
      </c>
      <c r="O360" s="29" t="str">
        <f t="shared" si="127"/>
        <v/>
      </c>
      <c r="P360" s="33" t="str">
        <f t="shared" si="128"/>
        <v/>
      </c>
      <c r="Q360" s="32"/>
    </row>
    <row r="361" spans="5:17" x14ac:dyDescent="0.45">
      <c r="E361" s="29" t="str">
        <f t="shared" si="123"/>
        <v/>
      </c>
      <c r="L361" s="29" t="str">
        <f t="shared" si="124"/>
        <v/>
      </c>
      <c r="M361" s="29" t="str">
        <f t="shared" si="125"/>
        <v/>
      </c>
      <c r="N361" s="29" t="str">
        <f t="shared" si="126"/>
        <v/>
      </c>
      <c r="O361" s="29" t="str">
        <f t="shared" si="127"/>
        <v/>
      </c>
      <c r="P361" s="33" t="str">
        <f t="shared" si="128"/>
        <v/>
      </c>
      <c r="Q361" s="32"/>
    </row>
    <row r="362" spans="5:17" x14ac:dyDescent="0.45">
      <c r="E362" s="29" t="str">
        <f t="shared" si="123"/>
        <v/>
      </c>
      <c r="L362" s="29" t="str">
        <f t="shared" si="124"/>
        <v/>
      </c>
      <c r="M362" s="29" t="str">
        <f t="shared" si="125"/>
        <v/>
      </c>
      <c r="N362" s="29" t="str">
        <f t="shared" si="126"/>
        <v/>
      </c>
      <c r="O362" s="29" t="str">
        <f t="shared" si="127"/>
        <v/>
      </c>
      <c r="P362" s="33" t="str">
        <f t="shared" si="128"/>
        <v/>
      </c>
      <c r="Q362" s="32"/>
    </row>
    <row r="363" spans="5:17" x14ac:dyDescent="0.45">
      <c r="E363" s="29" t="str">
        <f t="shared" si="123"/>
        <v/>
      </c>
      <c r="L363" s="29" t="str">
        <f t="shared" si="124"/>
        <v/>
      </c>
      <c r="M363" s="29" t="str">
        <f t="shared" si="125"/>
        <v/>
      </c>
      <c r="N363" s="29" t="str">
        <f t="shared" si="126"/>
        <v/>
      </c>
      <c r="O363" s="29" t="str">
        <f t="shared" si="127"/>
        <v/>
      </c>
      <c r="P363" s="33" t="str">
        <f t="shared" si="128"/>
        <v/>
      </c>
      <c r="Q363" s="32"/>
    </row>
    <row r="364" spans="5:17" x14ac:dyDescent="0.45">
      <c r="E364" s="29" t="str">
        <f t="shared" si="123"/>
        <v/>
      </c>
      <c r="L364" s="29" t="str">
        <f t="shared" si="124"/>
        <v/>
      </c>
      <c r="M364" s="29" t="str">
        <f t="shared" si="125"/>
        <v/>
      </c>
      <c r="N364" s="29" t="str">
        <f t="shared" si="126"/>
        <v/>
      </c>
      <c r="O364" s="29" t="str">
        <f t="shared" si="127"/>
        <v/>
      </c>
      <c r="P364" s="33" t="str">
        <f t="shared" si="128"/>
        <v/>
      </c>
      <c r="Q364" s="32"/>
    </row>
    <row r="365" spans="5:17" x14ac:dyDescent="0.45">
      <c r="E365" s="29" t="str">
        <f t="shared" si="123"/>
        <v/>
      </c>
      <c r="L365" s="29" t="str">
        <f t="shared" si="124"/>
        <v/>
      </c>
      <c r="M365" s="29" t="str">
        <f t="shared" si="125"/>
        <v/>
      </c>
      <c r="N365" s="29" t="str">
        <f t="shared" si="126"/>
        <v/>
      </c>
      <c r="O365" s="29" t="str">
        <f t="shared" si="127"/>
        <v/>
      </c>
      <c r="P365" s="33" t="str">
        <f t="shared" si="128"/>
        <v/>
      </c>
      <c r="Q365" s="32"/>
    </row>
    <row r="366" spans="5:17" x14ac:dyDescent="0.45">
      <c r="E366" s="29" t="str">
        <f t="shared" si="123"/>
        <v/>
      </c>
      <c r="L366" s="29" t="str">
        <f t="shared" si="124"/>
        <v/>
      </c>
      <c r="M366" s="29" t="str">
        <f t="shared" si="125"/>
        <v/>
      </c>
      <c r="N366" s="29" t="str">
        <f t="shared" si="126"/>
        <v/>
      </c>
      <c r="O366" s="29" t="str">
        <f t="shared" si="127"/>
        <v/>
      </c>
      <c r="P366" s="33" t="str">
        <f t="shared" si="128"/>
        <v/>
      </c>
      <c r="Q366" s="32"/>
    </row>
    <row r="367" spans="5:17" x14ac:dyDescent="0.45">
      <c r="E367" s="29" t="str">
        <f t="shared" si="123"/>
        <v/>
      </c>
      <c r="L367" s="29" t="str">
        <f t="shared" si="124"/>
        <v/>
      </c>
      <c r="M367" s="29" t="str">
        <f t="shared" si="125"/>
        <v/>
      </c>
      <c r="N367" s="29" t="str">
        <f t="shared" si="126"/>
        <v/>
      </c>
      <c r="O367" s="29" t="str">
        <f t="shared" si="127"/>
        <v/>
      </c>
      <c r="P367" s="33" t="str">
        <f t="shared" si="128"/>
        <v/>
      </c>
      <c r="Q367" s="32"/>
    </row>
    <row r="368" spans="5:17" x14ac:dyDescent="0.45">
      <c r="E368" s="29" t="str">
        <f t="shared" si="123"/>
        <v/>
      </c>
      <c r="L368" s="29" t="str">
        <f t="shared" si="124"/>
        <v/>
      </c>
      <c r="M368" s="29" t="str">
        <f t="shared" si="125"/>
        <v/>
      </c>
      <c r="N368" s="29" t="str">
        <f t="shared" si="126"/>
        <v/>
      </c>
      <c r="O368" s="29" t="str">
        <f t="shared" si="127"/>
        <v/>
      </c>
      <c r="P368" s="33" t="str">
        <f t="shared" si="128"/>
        <v/>
      </c>
      <c r="Q368" s="32"/>
    </row>
    <row r="369" spans="5:17" x14ac:dyDescent="0.45">
      <c r="E369" s="29" t="str">
        <f t="shared" si="123"/>
        <v/>
      </c>
      <c r="L369" s="29" t="str">
        <f t="shared" si="124"/>
        <v/>
      </c>
      <c r="M369" s="29" t="str">
        <f t="shared" si="125"/>
        <v/>
      </c>
      <c r="N369" s="29" t="str">
        <f t="shared" si="126"/>
        <v/>
      </c>
      <c r="O369" s="29" t="str">
        <f t="shared" si="127"/>
        <v/>
      </c>
      <c r="P369" s="33" t="str">
        <f t="shared" si="128"/>
        <v/>
      </c>
      <c r="Q369" s="32"/>
    </row>
    <row r="370" spans="5:17" x14ac:dyDescent="0.45">
      <c r="E370" s="29" t="str">
        <f t="shared" si="123"/>
        <v/>
      </c>
      <c r="L370" s="29" t="str">
        <f t="shared" si="124"/>
        <v/>
      </c>
      <c r="M370" s="29" t="str">
        <f t="shared" si="125"/>
        <v/>
      </c>
      <c r="N370" s="29" t="str">
        <f t="shared" si="126"/>
        <v/>
      </c>
      <c r="O370" s="29" t="str">
        <f t="shared" si="127"/>
        <v/>
      </c>
      <c r="P370" s="33" t="str">
        <f t="shared" si="128"/>
        <v/>
      </c>
      <c r="Q370" s="32"/>
    </row>
    <row r="371" spans="5:17" x14ac:dyDescent="0.45">
      <c r="E371" s="29" t="str">
        <f t="shared" si="123"/>
        <v/>
      </c>
      <c r="L371" s="29" t="str">
        <f t="shared" si="124"/>
        <v/>
      </c>
      <c r="M371" s="29" t="str">
        <f t="shared" si="125"/>
        <v/>
      </c>
      <c r="N371" s="29" t="str">
        <f t="shared" si="126"/>
        <v/>
      </c>
      <c r="O371" s="29" t="str">
        <f t="shared" si="127"/>
        <v/>
      </c>
      <c r="P371" s="33" t="str">
        <f t="shared" si="128"/>
        <v/>
      </c>
      <c r="Q371" s="32"/>
    </row>
    <row r="372" spans="5:17" x14ac:dyDescent="0.45">
      <c r="E372" s="29" t="str">
        <f t="shared" si="123"/>
        <v/>
      </c>
      <c r="L372" s="29" t="str">
        <f t="shared" si="124"/>
        <v/>
      </c>
      <c r="M372" s="29" t="str">
        <f t="shared" si="125"/>
        <v/>
      </c>
      <c r="N372" s="29" t="str">
        <f t="shared" si="126"/>
        <v/>
      </c>
      <c r="O372" s="29" t="str">
        <f t="shared" si="127"/>
        <v/>
      </c>
      <c r="P372" s="33" t="str">
        <f t="shared" si="128"/>
        <v/>
      </c>
      <c r="Q372" s="32"/>
    </row>
    <row r="373" spans="5:17" x14ac:dyDescent="0.45">
      <c r="E373" s="29" t="str">
        <f t="shared" si="123"/>
        <v/>
      </c>
      <c r="L373" s="29" t="str">
        <f t="shared" si="124"/>
        <v/>
      </c>
      <c r="M373" s="29" t="str">
        <f t="shared" si="125"/>
        <v/>
      </c>
      <c r="N373" s="29" t="str">
        <f t="shared" si="126"/>
        <v/>
      </c>
      <c r="O373" s="29" t="str">
        <f t="shared" si="127"/>
        <v/>
      </c>
      <c r="P373" s="33" t="str">
        <f t="shared" si="128"/>
        <v/>
      </c>
      <c r="Q373" s="32"/>
    </row>
    <row r="374" spans="5:17" x14ac:dyDescent="0.45">
      <c r="E374" s="29" t="str">
        <f t="shared" si="123"/>
        <v/>
      </c>
      <c r="L374" s="29" t="str">
        <f t="shared" si="124"/>
        <v/>
      </c>
      <c r="M374" s="29" t="str">
        <f t="shared" si="125"/>
        <v/>
      </c>
      <c r="N374" s="29" t="str">
        <f t="shared" si="126"/>
        <v/>
      </c>
      <c r="O374" s="29" t="str">
        <f t="shared" si="127"/>
        <v/>
      </c>
      <c r="P374" s="33" t="str">
        <f t="shared" si="128"/>
        <v/>
      </c>
      <c r="Q374" s="32"/>
    </row>
    <row r="375" spans="5:17" x14ac:dyDescent="0.45">
      <c r="E375" s="29" t="str">
        <f t="shared" si="123"/>
        <v/>
      </c>
      <c r="L375" s="29" t="str">
        <f t="shared" si="124"/>
        <v/>
      </c>
      <c r="M375" s="29" t="str">
        <f t="shared" si="125"/>
        <v/>
      </c>
      <c r="N375" s="29" t="str">
        <f t="shared" si="126"/>
        <v/>
      </c>
      <c r="O375" s="29" t="str">
        <f t="shared" si="127"/>
        <v/>
      </c>
      <c r="P375" s="33" t="str">
        <f t="shared" si="128"/>
        <v/>
      </c>
      <c r="Q375" s="32"/>
    </row>
    <row r="376" spans="5:17" x14ac:dyDescent="0.45">
      <c r="E376" s="29" t="str">
        <f t="shared" si="123"/>
        <v/>
      </c>
      <c r="L376" s="29" t="str">
        <f t="shared" si="124"/>
        <v/>
      </c>
      <c r="M376" s="29" t="str">
        <f t="shared" si="125"/>
        <v/>
      </c>
      <c r="N376" s="29" t="str">
        <f t="shared" si="126"/>
        <v/>
      </c>
      <c r="O376" s="29" t="str">
        <f t="shared" si="127"/>
        <v/>
      </c>
      <c r="P376" s="33" t="str">
        <f t="shared" si="128"/>
        <v/>
      </c>
      <c r="Q376" s="32"/>
    </row>
    <row r="377" spans="5:17" x14ac:dyDescent="0.45">
      <c r="E377" s="29" t="str">
        <f t="shared" si="123"/>
        <v/>
      </c>
      <c r="L377" s="29" t="str">
        <f t="shared" si="124"/>
        <v/>
      </c>
      <c r="M377" s="29" t="str">
        <f t="shared" si="125"/>
        <v/>
      </c>
      <c r="N377" s="29" t="str">
        <f t="shared" si="126"/>
        <v/>
      </c>
      <c r="O377" s="29" t="str">
        <f t="shared" si="127"/>
        <v/>
      </c>
      <c r="P377" s="33" t="str">
        <f t="shared" si="128"/>
        <v/>
      </c>
      <c r="Q377" s="32"/>
    </row>
    <row r="378" spans="5:17" x14ac:dyDescent="0.45">
      <c r="E378" s="29" t="str">
        <f t="shared" si="123"/>
        <v/>
      </c>
      <c r="L378" s="29" t="str">
        <f t="shared" si="124"/>
        <v/>
      </c>
      <c r="M378" s="29" t="str">
        <f t="shared" si="125"/>
        <v/>
      </c>
      <c r="N378" s="29" t="str">
        <f t="shared" si="126"/>
        <v/>
      </c>
      <c r="O378" s="29" t="str">
        <f t="shared" si="127"/>
        <v/>
      </c>
      <c r="P378" s="33" t="str">
        <f t="shared" si="128"/>
        <v/>
      </c>
      <c r="Q378" s="32"/>
    </row>
    <row r="379" spans="5:17" x14ac:dyDescent="0.45">
      <c r="E379" s="29" t="str">
        <f t="shared" si="123"/>
        <v/>
      </c>
      <c r="L379" s="29" t="str">
        <f t="shared" si="124"/>
        <v/>
      </c>
      <c r="M379" s="29" t="str">
        <f t="shared" si="125"/>
        <v/>
      </c>
      <c r="N379" s="29" t="str">
        <f t="shared" si="126"/>
        <v/>
      </c>
      <c r="O379" s="29" t="str">
        <f t="shared" si="127"/>
        <v/>
      </c>
      <c r="P379" s="33" t="str">
        <f t="shared" si="128"/>
        <v/>
      </c>
      <c r="Q379" s="32"/>
    </row>
    <row r="380" spans="5:17" x14ac:dyDescent="0.45">
      <c r="E380" s="29" t="str">
        <f t="shared" si="123"/>
        <v/>
      </c>
      <c r="L380" s="29" t="str">
        <f t="shared" si="124"/>
        <v/>
      </c>
      <c r="M380" s="29" t="str">
        <f t="shared" si="125"/>
        <v/>
      </c>
      <c r="N380" s="29" t="str">
        <f t="shared" si="126"/>
        <v/>
      </c>
      <c r="O380" s="29" t="str">
        <f t="shared" si="127"/>
        <v/>
      </c>
      <c r="P380" s="33" t="str">
        <f t="shared" si="128"/>
        <v/>
      </c>
      <c r="Q380" s="32"/>
    </row>
    <row r="381" spans="5:17" x14ac:dyDescent="0.45">
      <c r="E381" s="29" t="str">
        <f t="shared" si="123"/>
        <v/>
      </c>
      <c r="L381" s="29" t="str">
        <f t="shared" si="124"/>
        <v/>
      </c>
      <c r="M381" s="29" t="str">
        <f t="shared" si="125"/>
        <v/>
      </c>
      <c r="N381" s="29" t="str">
        <f t="shared" si="126"/>
        <v/>
      </c>
      <c r="O381" s="29" t="str">
        <f t="shared" si="127"/>
        <v/>
      </c>
      <c r="P381" s="33" t="str">
        <f t="shared" si="128"/>
        <v/>
      </c>
      <c r="Q381" s="32"/>
    </row>
    <row r="382" spans="5:17" x14ac:dyDescent="0.45">
      <c r="E382" s="29" t="str">
        <f t="shared" si="123"/>
        <v/>
      </c>
      <c r="L382" s="29" t="str">
        <f t="shared" si="124"/>
        <v/>
      </c>
      <c r="M382" s="29" t="str">
        <f t="shared" si="125"/>
        <v/>
      </c>
      <c r="N382" s="29" t="str">
        <f t="shared" si="126"/>
        <v/>
      </c>
      <c r="O382" s="29" t="str">
        <f t="shared" si="127"/>
        <v/>
      </c>
      <c r="P382" s="33" t="str">
        <f t="shared" si="128"/>
        <v/>
      </c>
      <c r="Q382" s="32"/>
    </row>
    <row r="383" spans="5:17" x14ac:dyDescent="0.45">
      <c r="E383" s="29" t="str">
        <f t="shared" si="123"/>
        <v/>
      </c>
      <c r="L383" s="29" t="str">
        <f t="shared" si="124"/>
        <v/>
      </c>
      <c r="M383" s="29" t="str">
        <f t="shared" si="125"/>
        <v/>
      </c>
      <c r="N383" s="29" t="str">
        <f t="shared" si="126"/>
        <v/>
      </c>
      <c r="O383" s="29" t="str">
        <f t="shared" si="127"/>
        <v/>
      </c>
      <c r="P383" s="33" t="str">
        <f t="shared" si="128"/>
        <v/>
      </c>
      <c r="Q383" s="32"/>
    </row>
    <row r="384" spans="5:17" x14ac:dyDescent="0.45">
      <c r="E384" s="29" t="str">
        <f t="shared" si="123"/>
        <v/>
      </c>
      <c r="L384" s="29" t="str">
        <f t="shared" si="124"/>
        <v/>
      </c>
      <c r="M384" s="29" t="str">
        <f t="shared" si="125"/>
        <v/>
      </c>
      <c r="N384" s="29" t="str">
        <f t="shared" si="126"/>
        <v/>
      </c>
      <c r="O384" s="29" t="str">
        <f t="shared" si="127"/>
        <v/>
      </c>
      <c r="P384" s="33" t="str">
        <f t="shared" si="128"/>
        <v/>
      </c>
      <c r="Q384" s="32"/>
    </row>
    <row r="385" spans="5:17" x14ac:dyDescent="0.45">
      <c r="E385" s="29" t="str">
        <f t="shared" si="123"/>
        <v/>
      </c>
      <c r="L385" s="29" t="str">
        <f t="shared" si="124"/>
        <v/>
      </c>
      <c r="M385" s="29" t="str">
        <f t="shared" si="125"/>
        <v/>
      </c>
      <c r="N385" s="29" t="str">
        <f t="shared" si="126"/>
        <v/>
      </c>
      <c r="O385" s="29" t="str">
        <f t="shared" si="127"/>
        <v/>
      </c>
      <c r="P385" s="33" t="str">
        <f t="shared" si="128"/>
        <v/>
      </c>
      <c r="Q385" s="32"/>
    </row>
    <row r="386" spans="5:17" x14ac:dyDescent="0.45">
      <c r="E386" s="29" t="str">
        <f t="shared" si="123"/>
        <v/>
      </c>
      <c r="L386" s="29" t="str">
        <f t="shared" si="124"/>
        <v/>
      </c>
      <c r="M386" s="29" t="str">
        <f t="shared" si="125"/>
        <v/>
      </c>
      <c r="N386" s="29" t="str">
        <f t="shared" si="126"/>
        <v/>
      </c>
      <c r="O386" s="29" t="str">
        <f t="shared" si="127"/>
        <v/>
      </c>
      <c r="P386" s="33" t="str">
        <f t="shared" si="128"/>
        <v/>
      </c>
      <c r="Q386" s="32"/>
    </row>
    <row r="387" spans="5:17" x14ac:dyDescent="0.45">
      <c r="E387" s="29" t="str">
        <f t="shared" ref="E387:E450" si="129">IF(G387="Y",AG387,"")</f>
        <v/>
      </c>
      <c r="L387" s="29" t="str">
        <f t="shared" si="124"/>
        <v/>
      </c>
      <c r="M387" s="29" t="str">
        <f t="shared" si="125"/>
        <v/>
      </c>
      <c r="N387" s="29" t="str">
        <f t="shared" si="126"/>
        <v/>
      </c>
      <c r="O387" s="29" t="str">
        <f t="shared" si="127"/>
        <v/>
      </c>
      <c r="P387" s="33" t="str">
        <f t="shared" si="128"/>
        <v/>
      </c>
      <c r="Q387" s="32"/>
    </row>
    <row r="388" spans="5:17" x14ac:dyDescent="0.45">
      <c r="E388" s="29" t="str">
        <f t="shared" si="129"/>
        <v/>
      </c>
      <c r="L388" s="29" t="str">
        <f t="shared" si="124"/>
        <v/>
      </c>
      <c r="M388" s="29" t="str">
        <f t="shared" si="125"/>
        <v/>
      </c>
      <c r="N388" s="29" t="str">
        <f t="shared" si="126"/>
        <v/>
      </c>
      <c r="O388" s="29" t="str">
        <f t="shared" si="127"/>
        <v/>
      </c>
      <c r="P388" s="33" t="str">
        <f t="shared" si="128"/>
        <v/>
      </c>
      <c r="Q388" s="32"/>
    </row>
    <row r="389" spans="5:17" x14ac:dyDescent="0.45">
      <c r="E389" s="29" t="str">
        <f t="shared" si="129"/>
        <v/>
      </c>
      <c r="L389" s="29" t="str">
        <f t="shared" ref="L389:L452" si="130">IF(G389="Y", (P389*E389),(""))</f>
        <v/>
      </c>
      <c r="M389" s="29" t="str">
        <f t="shared" ref="M389:M452" si="131">IF(G389="Y", (L389*2),(""))</f>
        <v/>
      </c>
      <c r="N389" s="29" t="str">
        <f t="shared" ref="N389:N452" si="132">IF(G389="Y", (L389*3),(""))</f>
        <v/>
      </c>
      <c r="O389" s="29" t="str">
        <f t="shared" ref="O389:O452" si="133">IF(G389="Y", (L389*4),(""))</f>
        <v/>
      </c>
      <c r="P389" s="33" t="str">
        <f t="shared" ref="P389:P452" si="134">IF(Q389&gt;0,((AcctSize/Q389)/H389),(""))</f>
        <v/>
      </c>
      <c r="Q389" s="32"/>
    </row>
    <row r="390" spans="5:17" x14ac:dyDescent="0.45">
      <c r="E390" s="29" t="str">
        <f t="shared" si="129"/>
        <v/>
      </c>
      <c r="L390" s="29" t="str">
        <f t="shared" si="130"/>
        <v/>
      </c>
      <c r="M390" s="29" t="str">
        <f t="shared" si="131"/>
        <v/>
      </c>
      <c r="N390" s="29" t="str">
        <f t="shared" si="132"/>
        <v/>
      </c>
      <c r="O390" s="29" t="str">
        <f t="shared" si="133"/>
        <v/>
      </c>
      <c r="P390" s="33" t="str">
        <f t="shared" si="134"/>
        <v/>
      </c>
      <c r="Q390" s="32"/>
    </row>
    <row r="391" spans="5:17" x14ac:dyDescent="0.45">
      <c r="E391" s="29" t="str">
        <f t="shared" si="129"/>
        <v/>
      </c>
      <c r="L391" s="29" t="str">
        <f t="shared" si="130"/>
        <v/>
      </c>
      <c r="M391" s="29" t="str">
        <f t="shared" si="131"/>
        <v/>
      </c>
      <c r="N391" s="29" t="str">
        <f t="shared" si="132"/>
        <v/>
      </c>
      <c r="O391" s="29" t="str">
        <f t="shared" si="133"/>
        <v/>
      </c>
      <c r="P391" s="33" t="str">
        <f t="shared" si="134"/>
        <v/>
      </c>
      <c r="Q391" s="32"/>
    </row>
    <row r="392" spans="5:17" x14ac:dyDescent="0.45">
      <c r="E392" s="29" t="str">
        <f t="shared" si="129"/>
        <v/>
      </c>
      <c r="L392" s="29" t="str">
        <f t="shared" si="130"/>
        <v/>
      </c>
      <c r="M392" s="29" t="str">
        <f t="shared" si="131"/>
        <v/>
      </c>
      <c r="N392" s="29" t="str">
        <f t="shared" si="132"/>
        <v/>
      </c>
      <c r="O392" s="29" t="str">
        <f t="shared" si="133"/>
        <v/>
      </c>
      <c r="P392" s="33" t="str">
        <f t="shared" si="134"/>
        <v/>
      </c>
      <c r="Q392" s="32"/>
    </row>
    <row r="393" spans="5:17" x14ac:dyDescent="0.45">
      <c r="E393" s="29" t="str">
        <f t="shared" si="129"/>
        <v/>
      </c>
      <c r="L393" s="29" t="str">
        <f t="shared" si="130"/>
        <v/>
      </c>
      <c r="M393" s="29" t="str">
        <f t="shared" si="131"/>
        <v/>
      </c>
      <c r="N393" s="29" t="str">
        <f t="shared" si="132"/>
        <v/>
      </c>
      <c r="O393" s="29" t="str">
        <f t="shared" si="133"/>
        <v/>
      </c>
      <c r="P393" s="33" t="str">
        <f t="shared" si="134"/>
        <v/>
      </c>
      <c r="Q393" s="32"/>
    </row>
    <row r="394" spans="5:17" x14ac:dyDescent="0.45">
      <c r="E394" s="29" t="str">
        <f t="shared" si="129"/>
        <v/>
      </c>
      <c r="L394" s="29" t="str">
        <f t="shared" si="130"/>
        <v/>
      </c>
      <c r="M394" s="29" t="str">
        <f t="shared" si="131"/>
        <v/>
      </c>
      <c r="N394" s="29" t="str">
        <f t="shared" si="132"/>
        <v/>
      </c>
      <c r="O394" s="29" t="str">
        <f t="shared" si="133"/>
        <v/>
      </c>
      <c r="P394" s="33" t="str">
        <f t="shared" si="134"/>
        <v/>
      </c>
      <c r="Q394" s="32"/>
    </row>
    <row r="395" spans="5:17" x14ac:dyDescent="0.45">
      <c r="E395" s="29" t="str">
        <f t="shared" si="129"/>
        <v/>
      </c>
      <c r="L395" s="29" t="str">
        <f t="shared" si="130"/>
        <v/>
      </c>
      <c r="M395" s="29" t="str">
        <f t="shared" si="131"/>
        <v/>
      </c>
      <c r="N395" s="29" t="str">
        <f t="shared" si="132"/>
        <v/>
      </c>
      <c r="O395" s="29" t="str">
        <f t="shared" si="133"/>
        <v/>
      </c>
      <c r="P395" s="33" t="str">
        <f t="shared" si="134"/>
        <v/>
      </c>
      <c r="Q395" s="32"/>
    </row>
    <row r="396" spans="5:17" x14ac:dyDescent="0.45">
      <c r="E396" s="29" t="str">
        <f t="shared" si="129"/>
        <v/>
      </c>
      <c r="L396" s="29" t="str">
        <f t="shared" si="130"/>
        <v/>
      </c>
      <c r="M396" s="29" t="str">
        <f t="shared" si="131"/>
        <v/>
      </c>
      <c r="N396" s="29" t="str">
        <f t="shared" si="132"/>
        <v/>
      </c>
      <c r="O396" s="29" t="str">
        <f t="shared" si="133"/>
        <v/>
      </c>
      <c r="P396" s="33" t="str">
        <f t="shared" si="134"/>
        <v/>
      </c>
      <c r="Q396" s="32"/>
    </row>
    <row r="397" spans="5:17" x14ac:dyDescent="0.45">
      <c r="E397" s="29" t="str">
        <f t="shared" si="129"/>
        <v/>
      </c>
      <c r="L397" s="29" t="str">
        <f t="shared" si="130"/>
        <v/>
      </c>
      <c r="M397" s="29" t="str">
        <f t="shared" si="131"/>
        <v/>
      </c>
      <c r="N397" s="29" t="str">
        <f t="shared" si="132"/>
        <v/>
      </c>
      <c r="O397" s="29" t="str">
        <f t="shared" si="133"/>
        <v/>
      </c>
      <c r="P397" s="33" t="str">
        <f t="shared" si="134"/>
        <v/>
      </c>
      <c r="Q397" s="32"/>
    </row>
    <row r="398" spans="5:17" x14ac:dyDescent="0.45">
      <c r="E398" s="29" t="str">
        <f t="shared" si="129"/>
        <v/>
      </c>
      <c r="L398" s="29" t="str">
        <f t="shared" si="130"/>
        <v/>
      </c>
      <c r="M398" s="29" t="str">
        <f t="shared" si="131"/>
        <v/>
      </c>
      <c r="N398" s="29" t="str">
        <f t="shared" si="132"/>
        <v/>
      </c>
      <c r="O398" s="29" t="str">
        <f t="shared" si="133"/>
        <v/>
      </c>
      <c r="P398" s="33" t="str">
        <f t="shared" si="134"/>
        <v/>
      </c>
      <c r="Q398" s="32"/>
    </row>
    <row r="399" spans="5:17" x14ac:dyDescent="0.45">
      <c r="E399" s="29" t="str">
        <f t="shared" si="129"/>
        <v/>
      </c>
      <c r="L399" s="29" t="str">
        <f t="shared" si="130"/>
        <v/>
      </c>
      <c r="M399" s="29" t="str">
        <f t="shared" si="131"/>
        <v/>
      </c>
      <c r="N399" s="29" t="str">
        <f t="shared" si="132"/>
        <v/>
      </c>
      <c r="O399" s="29" t="str">
        <f t="shared" si="133"/>
        <v/>
      </c>
      <c r="P399" s="33" t="str">
        <f t="shared" si="134"/>
        <v/>
      </c>
      <c r="Q399" s="32"/>
    </row>
    <row r="400" spans="5:17" x14ac:dyDescent="0.45">
      <c r="E400" s="29" t="str">
        <f t="shared" si="129"/>
        <v/>
      </c>
      <c r="L400" s="29" t="str">
        <f t="shared" si="130"/>
        <v/>
      </c>
      <c r="M400" s="29" t="str">
        <f t="shared" si="131"/>
        <v/>
      </c>
      <c r="N400" s="29" t="str">
        <f t="shared" si="132"/>
        <v/>
      </c>
      <c r="O400" s="29" t="str">
        <f t="shared" si="133"/>
        <v/>
      </c>
      <c r="P400" s="33" t="str">
        <f t="shared" si="134"/>
        <v/>
      </c>
      <c r="Q400" s="32"/>
    </row>
    <row r="401" spans="5:17" x14ac:dyDescent="0.45">
      <c r="E401" s="29" t="str">
        <f t="shared" si="129"/>
        <v/>
      </c>
      <c r="L401" s="29" t="str">
        <f t="shared" si="130"/>
        <v/>
      </c>
      <c r="M401" s="29" t="str">
        <f t="shared" si="131"/>
        <v/>
      </c>
      <c r="N401" s="29" t="str">
        <f t="shared" si="132"/>
        <v/>
      </c>
      <c r="O401" s="29" t="str">
        <f t="shared" si="133"/>
        <v/>
      </c>
      <c r="P401" s="33" t="str">
        <f t="shared" si="134"/>
        <v/>
      </c>
      <c r="Q401" s="32"/>
    </row>
    <row r="402" spans="5:17" x14ac:dyDescent="0.45">
      <c r="E402" s="29" t="str">
        <f t="shared" si="129"/>
        <v/>
      </c>
      <c r="L402" s="29" t="str">
        <f t="shared" si="130"/>
        <v/>
      </c>
      <c r="M402" s="29" t="str">
        <f t="shared" si="131"/>
        <v/>
      </c>
      <c r="N402" s="29" t="str">
        <f t="shared" si="132"/>
        <v/>
      </c>
      <c r="O402" s="29" t="str">
        <f t="shared" si="133"/>
        <v/>
      </c>
      <c r="P402" s="33" t="str">
        <f t="shared" si="134"/>
        <v/>
      </c>
      <c r="Q402" s="32"/>
    </row>
    <row r="403" spans="5:17" x14ac:dyDescent="0.45">
      <c r="E403" s="29" t="str">
        <f t="shared" si="129"/>
        <v/>
      </c>
      <c r="L403" s="29" t="str">
        <f t="shared" si="130"/>
        <v/>
      </c>
      <c r="M403" s="29" t="str">
        <f t="shared" si="131"/>
        <v/>
      </c>
      <c r="N403" s="29" t="str">
        <f t="shared" si="132"/>
        <v/>
      </c>
      <c r="O403" s="29" t="str">
        <f t="shared" si="133"/>
        <v/>
      </c>
      <c r="P403" s="33" t="str">
        <f t="shared" si="134"/>
        <v/>
      </c>
      <c r="Q403" s="32"/>
    </row>
    <row r="404" spans="5:17" x14ac:dyDescent="0.45">
      <c r="E404" s="29" t="str">
        <f t="shared" si="129"/>
        <v/>
      </c>
      <c r="L404" s="29" t="str">
        <f t="shared" si="130"/>
        <v/>
      </c>
      <c r="M404" s="29" t="str">
        <f t="shared" si="131"/>
        <v/>
      </c>
      <c r="N404" s="29" t="str">
        <f t="shared" si="132"/>
        <v/>
      </c>
      <c r="O404" s="29" t="str">
        <f t="shared" si="133"/>
        <v/>
      </c>
      <c r="P404" s="33" t="str">
        <f t="shared" si="134"/>
        <v/>
      </c>
      <c r="Q404" s="32"/>
    </row>
    <row r="405" spans="5:17" x14ac:dyDescent="0.45">
      <c r="E405" s="29" t="str">
        <f t="shared" si="129"/>
        <v/>
      </c>
      <c r="L405" s="29" t="str">
        <f t="shared" si="130"/>
        <v/>
      </c>
      <c r="M405" s="29" t="str">
        <f t="shared" si="131"/>
        <v/>
      </c>
      <c r="N405" s="29" t="str">
        <f t="shared" si="132"/>
        <v/>
      </c>
      <c r="O405" s="29" t="str">
        <f t="shared" si="133"/>
        <v/>
      </c>
      <c r="P405" s="33" t="str">
        <f t="shared" si="134"/>
        <v/>
      </c>
      <c r="Q405" s="32"/>
    </row>
    <row r="406" spans="5:17" x14ac:dyDescent="0.45">
      <c r="E406" s="29" t="str">
        <f t="shared" si="129"/>
        <v/>
      </c>
      <c r="L406" s="29" t="str">
        <f t="shared" si="130"/>
        <v/>
      </c>
      <c r="M406" s="29" t="str">
        <f t="shared" si="131"/>
        <v/>
      </c>
      <c r="N406" s="29" t="str">
        <f t="shared" si="132"/>
        <v/>
      </c>
      <c r="O406" s="29" t="str">
        <f t="shared" si="133"/>
        <v/>
      </c>
      <c r="P406" s="33" t="str">
        <f t="shared" si="134"/>
        <v/>
      </c>
      <c r="Q406" s="32"/>
    </row>
    <row r="407" spans="5:17" x14ac:dyDescent="0.45">
      <c r="E407" s="29" t="str">
        <f t="shared" si="129"/>
        <v/>
      </c>
      <c r="L407" s="29" t="str">
        <f t="shared" si="130"/>
        <v/>
      </c>
      <c r="M407" s="29" t="str">
        <f t="shared" si="131"/>
        <v/>
      </c>
      <c r="N407" s="29" t="str">
        <f t="shared" si="132"/>
        <v/>
      </c>
      <c r="O407" s="29" t="str">
        <f t="shared" si="133"/>
        <v/>
      </c>
      <c r="P407" s="33" t="str">
        <f t="shared" si="134"/>
        <v/>
      </c>
      <c r="Q407" s="32"/>
    </row>
    <row r="408" spans="5:17" x14ac:dyDescent="0.45">
      <c r="E408" s="29" t="str">
        <f t="shared" si="129"/>
        <v/>
      </c>
      <c r="L408" s="29" t="str">
        <f t="shared" si="130"/>
        <v/>
      </c>
      <c r="M408" s="29" t="str">
        <f t="shared" si="131"/>
        <v/>
      </c>
      <c r="N408" s="29" t="str">
        <f t="shared" si="132"/>
        <v/>
      </c>
      <c r="O408" s="29" t="str">
        <f t="shared" si="133"/>
        <v/>
      </c>
      <c r="P408" s="33" t="str">
        <f t="shared" si="134"/>
        <v/>
      </c>
      <c r="Q408" s="32"/>
    </row>
    <row r="409" spans="5:17" x14ac:dyDescent="0.45">
      <c r="E409" s="29" t="str">
        <f t="shared" si="129"/>
        <v/>
      </c>
      <c r="L409" s="29" t="str">
        <f t="shared" si="130"/>
        <v/>
      </c>
      <c r="M409" s="29" t="str">
        <f t="shared" si="131"/>
        <v/>
      </c>
      <c r="N409" s="29" t="str">
        <f t="shared" si="132"/>
        <v/>
      </c>
      <c r="O409" s="29" t="str">
        <f t="shared" si="133"/>
        <v/>
      </c>
      <c r="P409" s="33" t="str">
        <f t="shared" si="134"/>
        <v/>
      </c>
      <c r="Q409" s="32"/>
    </row>
    <row r="410" spans="5:17" x14ac:dyDescent="0.45">
      <c r="E410" s="29" t="str">
        <f t="shared" si="129"/>
        <v/>
      </c>
      <c r="L410" s="29" t="str">
        <f t="shared" si="130"/>
        <v/>
      </c>
      <c r="M410" s="29" t="str">
        <f t="shared" si="131"/>
        <v/>
      </c>
      <c r="N410" s="29" t="str">
        <f t="shared" si="132"/>
        <v/>
      </c>
      <c r="O410" s="29" t="str">
        <f t="shared" si="133"/>
        <v/>
      </c>
      <c r="P410" s="33" t="str">
        <f t="shared" si="134"/>
        <v/>
      </c>
      <c r="Q410" s="32"/>
    </row>
    <row r="411" spans="5:17" x14ac:dyDescent="0.45">
      <c r="E411" s="29" t="str">
        <f t="shared" si="129"/>
        <v/>
      </c>
      <c r="L411" s="29" t="str">
        <f t="shared" si="130"/>
        <v/>
      </c>
      <c r="M411" s="29" t="str">
        <f t="shared" si="131"/>
        <v/>
      </c>
      <c r="N411" s="29" t="str">
        <f t="shared" si="132"/>
        <v/>
      </c>
      <c r="O411" s="29" t="str">
        <f t="shared" si="133"/>
        <v/>
      </c>
      <c r="P411" s="33" t="str">
        <f t="shared" si="134"/>
        <v/>
      </c>
      <c r="Q411" s="32"/>
    </row>
    <row r="412" spans="5:17" x14ac:dyDescent="0.45">
      <c r="E412" s="29" t="str">
        <f t="shared" si="129"/>
        <v/>
      </c>
      <c r="L412" s="29" t="str">
        <f t="shared" si="130"/>
        <v/>
      </c>
      <c r="M412" s="29" t="str">
        <f t="shared" si="131"/>
        <v/>
      </c>
      <c r="N412" s="29" t="str">
        <f t="shared" si="132"/>
        <v/>
      </c>
      <c r="O412" s="29" t="str">
        <f t="shared" si="133"/>
        <v/>
      </c>
      <c r="P412" s="33" t="str">
        <f t="shared" si="134"/>
        <v/>
      </c>
      <c r="Q412" s="32"/>
    </row>
    <row r="413" spans="5:17" x14ac:dyDescent="0.45">
      <c r="E413" s="29" t="str">
        <f t="shared" si="129"/>
        <v/>
      </c>
      <c r="L413" s="29" t="str">
        <f t="shared" si="130"/>
        <v/>
      </c>
      <c r="M413" s="29" t="str">
        <f t="shared" si="131"/>
        <v/>
      </c>
      <c r="N413" s="29" t="str">
        <f t="shared" si="132"/>
        <v/>
      </c>
      <c r="O413" s="29" t="str">
        <f t="shared" si="133"/>
        <v/>
      </c>
      <c r="P413" s="33" t="str">
        <f t="shared" si="134"/>
        <v/>
      </c>
      <c r="Q413" s="32"/>
    </row>
    <row r="414" spans="5:17" x14ac:dyDescent="0.45">
      <c r="E414" s="29" t="str">
        <f t="shared" si="129"/>
        <v/>
      </c>
      <c r="L414" s="29" t="str">
        <f t="shared" si="130"/>
        <v/>
      </c>
      <c r="M414" s="29" t="str">
        <f t="shared" si="131"/>
        <v/>
      </c>
      <c r="N414" s="29" t="str">
        <f t="shared" si="132"/>
        <v/>
      </c>
      <c r="O414" s="29" t="str">
        <f t="shared" si="133"/>
        <v/>
      </c>
      <c r="P414" s="33" t="str">
        <f t="shared" si="134"/>
        <v/>
      </c>
      <c r="Q414" s="32"/>
    </row>
    <row r="415" spans="5:17" x14ac:dyDescent="0.45">
      <c r="E415" s="29" t="str">
        <f t="shared" si="129"/>
        <v/>
      </c>
      <c r="L415" s="29" t="str">
        <f t="shared" si="130"/>
        <v/>
      </c>
      <c r="M415" s="29" t="str">
        <f t="shared" si="131"/>
        <v/>
      </c>
      <c r="N415" s="29" t="str">
        <f t="shared" si="132"/>
        <v/>
      </c>
      <c r="O415" s="29" t="str">
        <f t="shared" si="133"/>
        <v/>
      </c>
      <c r="P415" s="33" t="str">
        <f t="shared" si="134"/>
        <v/>
      </c>
      <c r="Q415" s="32"/>
    </row>
    <row r="416" spans="5:17" x14ac:dyDescent="0.45">
      <c r="E416" s="29" t="str">
        <f t="shared" si="129"/>
        <v/>
      </c>
      <c r="L416" s="29" t="str">
        <f t="shared" si="130"/>
        <v/>
      </c>
      <c r="M416" s="29" t="str">
        <f t="shared" si="131"/>
        <v/>
      </c>
      <c r="N416" s="29" t="str">
        <f t="shared" si="132"/>
        <v/>
      </c>
      <c r="O416" s="29" t="str">
        <f t="shared" si="133"/>
        <v/>
      </c>
      <c r="P416" s="33" t="str">
        <f t="shared" si="134"/>
        <v/>
      </c>
      <c r="Q416" s="32"/>
    </row>
    <row r="417" spans="5:17" x14ac:dyDescent="0.45">
      <c r="E417" s="29" t="str">
        <f t="shared" si="129"/>
        <v/>
      </c>
      <c r="L417" s="29" t="str">
        <f t="shared" si="130"/>
        <v/>
      </c>
      <c r="M417" s="29" t="str">
        <f t="shared" si="131"/>
        <v/>
      </c>
      <c r="N417" s="29" t="str">
        <f t="shared" si="132"/>
        <v/>
      </c>
      <c r="O417" s="29" t="str">
        <f t="shared" si="133"/>
        <v/>
      </c>
      <c r="P417" s="33" t="str">
        <f t="shared" si="134"/>
        <v/>
      </c>
      <c r="Q417" s="32"/>
    </row>
    <row r="418" spans="5:17" x14ac:dyDescent="0.45">
      <c r="E418" s="29" t="str">
        <f t="shared" si="129"/>
        <v/>
      </c>
      <c r="L418" s="29" t="str">
        <f t="shared" si="130"/>
        <v/>
      </c>
      <c r="M418" s="29" t="str">
        <f t="shared" si="131"/>
        <v/>
      </c>
      <c r="N418" s="29" t="str">
        <f t="shared" si="132"/>
        <v/>
      </c>
      <c r="O418" s="29" t="str">
        <f t="shared" si="133"/>
        <v/>
      </c>
      <c r="P418" s="33" t="str">
        <f t="shared" si="134"/>
        <v/>
      </c>
      <c r="Q418" s="32"/>
    </row>
    <row r="419" spans="5:17" x14ac:dyDescent="0.45">
      <c r="E419" s="29" t="str">
        <f t="shared" si="129"/>
        <v/>
      </c>
      <c r="L419" s="29" t="str">
        <f t="shared" si="130"/>
        <v/>
      </c>
      <c r="M419" s="29" t="str">
        <f t="shared" si="131"/>
        <v/>
      </c>
      <c r="N419" s="29" t="str">
        <f t="shared" si="132"/>
        <v/>
      </c>
      <c r="O419" s="29" t="str">
        <f t="shared" si="133"/>
        <v/>
      </c>
      <c r="P419" s="33" t="str">
        <f t="shared" si="134"/>
        <v/>
      </c>
      <c r="Q419" s="32"/>
    </row>
    <row r="420" spans="5:17" x14ac:dyDescent="0.45">
      <c r="E420" s="29" t="str">
        <f t="shared" si="129"/>
        <v/>
      </c>
      <c r="L420" s="29" t="str">
        <f t="shared" si="130"/>
        <v/>
      </c>
      <c r="M420" s="29" t="str">
        <f t="shared" si="131"/>
        <v/>
      </c>
      <c r="N420" s="29" t="str">
        <f t="shared" si="132"/>
        <v/>
      </c>
      <c r="O420" s="29" t="str">
        <f t="shared" si="133"/>
        <v/>
      </c>
      <c r="P420" s="33" t="str">
        <f t="shared" si="134"/>
        <v/>
      </c>
      <c r="Q420" s="32"/>
    </row>
    <row r="421" spans="5:17" x14ac:dyDescent="0.45">
      <c r="E421" s="29" t="str">
        <f t="shared" si="129"/>
        <v/>
      </c>
      <c r="L421" s="29" t="str">
        <f t="shared" si="130"/>
        <v/>
      </c>
      <c r="M421" s="29" t="str">
        <f t="shared" si="131"/>
        <v/>
      </c>
      <c r="N421" s="29" t="str">
        <f t="shared" si="132"/>
        <v/>
      </c>
      <c r="O421" s="29" t="str">
        <f t="shared" si="133"/>
        <v/>
      </c>
      <c r="P421" s="33" t="str">
        <f t="shared" si="134"/>
        <v/>
      </c>
      <c r="Q421" s="32"/>
    </row>
    <row r="422" spans="5:17" x14ac:dyDescent="0.45">
      <c r="E422" s="29" t="str">
        <f t="shared" si="129"/>
        <v/>
      </c>
      <c r="L422" s="29" t="str">
        <f t="shared" si="130"/>
        <v/>
      </c>
      <c r="M422" s="29" t="str">
        <f t="shared" si="131"/>
        <v/>
      </c>
      <c r="N422" s="29" t="str">
        <f t="shared" si="132"/>
        <v/>
      </c>
      <c r="O422" s="29" t="str">
        <f t="shared" si="133"/>
        <v/>
      </c>
      <c r="P422" s="33" t="str">
        <f t="shared" si="134"/>
        <v/>
      </c>
      <c r="Q422" s="32"/>
    </row>
    <row r="423" spans="5:17" x14ac:dyDescent="0.45">
      <c r="E423" s="29" t="str">
        <f t="shared" si="129"/>
        <v/>
      </c>
      <c r="L423" s="29" t="str">
        <f t="shared" si="130"/>
        <v/>
      </c>
      <c r="M423" s="29" t="str">
        <f t="shared" si="131"/>
        <v/>
      </c>
      <c r="N423" s="29" t="str">
        <f t="shared" si="132"/>
        <v/>
      </c>
      <c r="O423" s="29" t="str">
        <f t="shared" si="133"/>
        <v/>
      </c>
      <c r="P423" s="33" t="str">
        <f t="shared" si="134"/>
        <v/>
      </c>
      <c r="Q423" s="32"/>
    </row>
    <row r="424" spans="5:17" x14ac:dyDescent="0.45">
      <c r="E424" s="29" t="str">
        <f t="shared" si="129"/>
        <v/>
      </c>
      <c r="L424" s="29" t="str">
        <f t="shared" si="130"/>
        <v/>
      </c>
      <c r="M424" s="29" t="str">
        <f t="shared" si="131"/>
        <v/>
      </c>
      <c r="N424" s="29" t="str">
        <f t="shared" si="132"/>
        <v/>
      </c>
      <c r="O424" s="29" t="str">
        <f t="shared" si="133"/>
        <v/>
      </c>
      <c r="P424" s="33" t="str">
        <f t="shared" si="134"/>
        <v/>
      </c>
      <c r="Q424" s="32"/>
    </row>
    <row r="425" spans="5:17" x14ac:dyDescent="0.45">
      <c r="E425" s="29" t="str">
        <f t="shared" si="129"/>
        <v/>
      </c>
      <c r="L425" s="29" t="str">
        <f t="shared" si="130"/>
        <v/>
      </c>
      <c r="M425" s="29" t="str">
        <f t="shared" si="131"/>
        <v/>
      </c>
      <c r="N425" s="29" t="str">
        <f t="shared" si="132"/>
        <v/>
      </c>
      <c r="O425" s="29" t="str">
        <f t="shared" si="133"/>
        <v/>
      </c>
      <c r="P425" s="33" t="str">
        <f t="shared" si="134"/>
        <v/>
      </c>
      <c r="Q425" s="32"/>
    </row>
    <row r="426" spans="5:17" x14ac:dyDescent="0.45">
      <c r="E426" s="29" t="str">
        <f t="shared" si="129"/>
        <v/>
      </c>
      <c r="L426" s="29" t="str">
        <f t="shared" si="130"/>
        <v/>
      </c>
      <c r="M426" s="29" t="str">
        <f t="shared" si="131"/>
        <v/>
      </c>
      <c r="N426" s="29" t="str">
        <f t="shared" si="132"/>
        <v/>
      </c>
      <c r="O426" s="29" t="str">
        <f t="shared" si="133"/>
        <v/>
      </c>
      <c r="P426" s="33" t="str">
        <f t="shared" si="134"/>
        <v/>
      </c>
      <c r="Q426" s="32"/>
    </row>
    <row r="427" spans="5:17" x14ac:dyDescent="0.45">
      <c r="E427" s="29" t="str">
        <f t="shared" si="129"/>
        <v/>
      </c>
      <c r="L427" s="29" t="str">
        <f t="shared" si="130"/>
        <v/>
      </c>
      <c r="M427" s="29" t="str">
        <f t="shared" si="131"/>
        <v/>
      </c>
      <c r="N427" s="29" t="str">
        <f t="shared" si="132"/>
        <v/>
      </c>
      <c r="O427" s="29" t="str">
        <f t="shared" si="133"/>
        <v/>
      </c>
      <c r="P427" s="33" t="str">
        <f t="shared" si="134"/>
        <v/>
      </c>
      <c r="Q427" s="32"/>
    </row>
    <row r="428" spans="5:17" x14ac:dyDescent="0.45">
      <c r="E428" s="29" t="str">
        <f t="shared" si="129"/>
        <v/>
      </c>
      <c r="L428" s="29" t="str">
        <f t="shared" si="130"/>
        <v/>
      </c>
      <c r="M428" s="29" t="str">
        <f t="shared" si="131"/>
        <v/>
      </c>
      <c r="N428" s="29" t="str">
        <f t="shared" si="132"/>
        <v/>
      </c>
      <c r="O428" s="29" t="str">
        <f t="shared" si="133"/>
        <v/>
      </c>
      <c r="P428" s="33" t="str">
        <f t="shared" si="134"/>
        <v/>
      </c>
      <c r="Q428" s="32"/>
    </row>
    <row r="429" spans="5:17" x14ac:dyDescent="0.45">
      <c r="E429" s="29" t="str">
        <f t="shared" si="129"/>
        <v/>
      </c>
      <c r="L429" s="29" t="str">
        <f t="shared" si="130"/>
        <v/>
      </c>
      <c r="M429" s="29" t="str">
        <f t="shared" si="131"/>
        <v/>
      </c>
      <c r="N429" s="29" t="str">
        <f t="shared" si="132"/>
        <v/>
      </c>
      <c r="O429" s="29" t="str">
        <f t="shared" si="133"/>
        <v/>
      </c>
      <c r="P429" s="33" t="str">
        <f t="shared" si="134"/>
        <v/>
      </c>
      <c r="Q429" s="32"/>
    </row>
    <row r="430" spans="5:17" x14ac:dyDescent="0.45">
      <c r="E430" s="29" t="str">
        <f t="shared" si="129"/>
        <v/>
      </c>
      <c r="L430" s="29" t="str">
        <f t="shared" si="130"/>
        <v/>
      </c>
      <c r="M430" s="29" t="str">
        <f t="shared" si="131"/>
        <v/>
      </c>
      <c r="N430" s="29" t="str">
        <f t="shared" si="132"/>
        <v/>
      </c>
      <c r="O430" s="29" t="str">
        <f t="shared" si="133"/>
        <v/>
      </c>
      <c r="P430" s="33" t="str">
        <f t="shared" si="134"/>
        <v/>
      </c>
      <c r="Q430" s="32"/>
    </row>
    <row r="431" spans="5:17" x14ac:dyDescent="0.45">
      <c r="E431" s="29" t="str">
        <f t="shared" si="129"/>
        <v/>
      </c>
      <c r="L431" s="29" t="str">
        <f t="shared" si="130"/>
        <v/>
      </c>
      <c r="M431" s="29" t="str">
        <f t="shared" si="131"/>
        <v/>
      </c>
      <c r="N431" s="29" t="str">
        <f t="shared" si="132"/>
        <v/>
      </c>
      <c r="O431" s="29" t="str">
        <f t="shared" si="133"/>
        <v/>
      </c>
      <c r="P431" s="33" t="str">
        <f t="shared" si="134"/>
        <v/>
      </c>
      <c r="Q431" s="32"/>
    </row>
    <row r="432" spans="5:17" x14ac:dyDescent="0.45">
      <c r="E432" s="29" t="str">
        <f t="shared" si="129"/>
        <v/>
      </c>
      <c r="L432" s="29" t="str">
        <f t="shared" si="130"/>
        <v/>
      </c>
      <c r="M432" s="29" t="str">
        <f t="shared" si="131"/>
        <v/>
      </c>
      <c r="N432" s="29" t="str">
        <f t="shared" si="132"/>
        <v/>
      </c>
      <c r="O432" s="29" t="str">
        <f t="shared" si="133"/>
        <v/>
      </c>
      <c r="P432" s="33" t="str">
        <f t="shared" si="134"/>
        <v/>
      </c>
      <c r="Q432" s="32"/>
    </row>
    <row r="433" spans="5:17" x14ac:dyDescent="0.45">
      <c r="E433" s="29" t="str">
        <f t="shared" si="129"/>
        <v/>
      </c>
      <c r="L433" s="29" t="str">
        <f t="shared" si="130"/>
        <v/>
      </c>
      <c r="M433" s="29" t="str">
        <f t="shared" si="131"/>
        <v/>
      </c>
      <c r="N433" s="29" t="str">
        <f t="shared" si="132"/>
        <v/>
      </c>
      <c r="O433" s="29" t="str">
        <f t="shared" si="133"/>
        <v/>
      </c>
      <c r="P433" s="33" t="str">
        <f t="shared" si="134"/>
        <v/>
      </c>
      <c r="Q433" s="32"/>
    </row>
    <row r="434" spans="5:17" x14ac:dyDescent="0.45">
      <c r="E434" s="29" t="str">
        <f t="shared" si="129"/>
        <v/>
      </c>
      <c r="L434" s="29" t="str">
        <f t="shared" si="130"/>
        <v/>
      </c>
      <c r="M434" s="29" t="str">
        <f t="shared" si="131"/>
        <v/>
      </c>
      <c r="N434" s="29" t="str">
        <f t="shared" si="132"/>
        <v/>
      </c>
      <c r="O434" s="29" t="str">
        <f t="shared" si="133"/>
        <v/>
      </c>
      <c r="P434" s="33" t="str">
        <f t="shared" si="134"/>
        <v/>
      </c>
      <c r="Q434" s="32"/>
    </row>
    <row r="435" spans="5:17" x14ac:dyDescent="0.45">
      <c r="E435" s="29" t="str">
        <f t="shared" si="129"/>
        <v/>
      </c>
      <c r="L435" s="29" t="str">
        <f t="shared" si="130"/>
        <v/>
      </c>
      <c r="M435" s="29" t="str">
        <f t="shared" si="131"/>
        <v/>
      </c>
      <c r="N435" s="29" t="str">
        <f t="shared" si="132"/>
        <v/>
      </c>
      <c r="O435" s="29" t="str">
        <f t="shared" si="133"/>
        <v/>
      </c>
      <c r="P435" s="33" t="str">
        <f t="shared" si="134"/>
        <v/>
      </c>
      <c r="Q435" s="32"/>
    </row>
    <row r="436" spans="5:17" x14ac:dyDescent="0.45">
      <c r="E436" s="29" t="str">
        <f t="shared" si="129"/>
        <v/>
      </c>
      <c r="L436" s="29" t="str">
        <f t="shared" si="130"/>
        <v/>
      </c>
      <c r="M436" s="29" t="str">
        <f t="shared" si="131"/>
        <v/>
      </c>
      <c r="N436" s="29" t="str">
        <f t="shared" si="132"/>
        <v/>
      </c>
      <c r="O436" s="29" t="str">
        <f t="shared" si="133"/>
        <v/>
      </c>
      <c r="P436" s="33" t="str">
        <f t="shared" si="134"/>
        <v/>
      </c>
      <c r="Q436" s="32"/>
    </row>
    <row r="437" spans="5:17" x14ac:dyDescent="0.45">
      <c r="E437" s="29" t="str">
        <f t="shared" si="129"/>
        <v/>
      </c>
      <c r="L437" s="29" t="str">
        <f t="shared" si="130"/>
        <v/>
      </c>
      <c r="M437" s="29" t="str">
        <f t="shared" si="131"/>
        <v/>
      </c>
      <c r="N437" s="29" t="str">
        <f t="shared" si="132"/>
        <v/>
      </c>
      <c r="O437" s="29" t="str">
        <f t="shared" si="133"/>
        <v/>
      </c>
      <c r="P437" s="33" t="str">
        <f t="shared" si="134"/>
        <v/>
      </c>
      <c r="Q437" s="32"/>
    </row>
    <row r="438" spans="5:17" x14ac:dyDescent="0.45">
      <c r="E438" s="29" t="str">
        <f t="shared" si="129"/>
        <v/>
      </c>
      <c r="L438" s="29" t="str">
        <f t="shared" si="130"/>
        <v/>
      </c>
      <c r="M438" s="29" t="str">
        <f t="shared" si="131"/>
        <v/>
      </c>
      <c r="N438" s="29" t="str">
        <f t="shared" si="132"/>
        <v/>
      </c>
      <c r="O438" s="29" t="str">
        <f t="shared" si="133"/>
        <v/>
      </c>
      <c r="P438" s="33" t="str">
        <f t="shared" si="134"/>
        <v/>
      </c>
      <c r="Q438" s="32"/>
    </row>
    <row r="439" spans="5:17" x14ac:dyDescent="0.45">
      <c r="E439" s="29" t="str">
        <f t="shared" si="129"/>
        <v/>
      </c>
      <c r="L439" s="29" t="str">
        <f t="shared" si="130"/>
        <v/>
      </c>
      <c r="M439" s="29" t="str">
        <f t="shared" si="131"/>
        <v/>
      </c>
      <c r="N439" s="29" t="str">
        <f t="shared" si="132"/>
        <v/>
      </c>
      <c r="O439" s="29" t="str">
        <f t="shared" si="133"/>
        <v/>
      </c>
      <c r="P439" s="33" t="str">
        <f t="shared" si="134"/>
        <v/>
      </c>
      <c r="Q439" s="32"/>
    </row>
    <row r="440" spans="5:17" x14ac:dyDescent="0.45">
      <c r="E440" s="29" t="str">
        <f t="shared" si="129"/>
        <v/>
      </c>
      <c r="L440" s="29" t="str">
        <f t="shared" si="130"/>
        <v/>
      </c>
      <c r="M440" s="29" t="str">
        <f t="shared" si="131"/>
        <v/>
      </c>
      <c r="N440" s="29" t="str">
        <f t="shared" si="132"/>
        <v/>
      </c>
      <c r="O440" s="29" t="str">
        <f t="shared" si="133"/>
        <v/>
      </c>
      <c r="P440" s="33" t="str">
        <f t="shared" si="134"/>
        <v/>
      </c>
      <c r="Q440" s="32"/>
    </row>
    <row r="441" spans="5:17" x14ac:dyDescent="0.45">
      <c r="E441" s="29" t="str">
        <f t="shared" si="129"/>
        <v/>
      </c>
      <c r="L441" s="29" t="str">
        <f t="shared" si="130"/>
        <v/>
      </c>
      <c r="M441" s="29" t="str">
        <f t="shared" si="131"/>
        <v/>
      </c>
      <c r="N441" s="29" t="str">
        <f t="shared" si="132"/>
        <v/>
      </c>
      <c r="O441" s="29" t="str">
        <f t="shared" si="133"/>
        <v/>
      </c>
      <c r="P441" s="33" t="str">
        <f t="shared" si="134"/>
        <v/>
      </c>
      <c r="Q441" s="32"/>
    </row>
    <row r="442" spans="5:17" x14ac:dyDescent="0.45">
      <c r="E442" s="29" t="str">
        <f t="shared" si="129"/>
        <v/>
      </c>
      <c r="L442" s="29" t="str">
        <f t="shared" si="130"/>
        <v/>
      </c>
      <c r="M442" s="29" t="str">
        <f t="shared" si="131"/>
        <v/>
      </c>
      <c r="N442" s="29" t="str">
        <f t="shared" si="132"/>
        <v/>
      </c>
      <c r="O442" s="29" t="str">
        <f t="shared" si="133"/>
        <v/>
      </c>
      <c r="P442" s="33" t="str">
        <f t="shared" si="134"/>
        <v/>
      </c>
      <c r="Q442" s="32"/>
    </row>
    <row r="443" spans="5:17" x14ac:dyDescent="0.45">
      <c r="E443" s="29" t="str">
        <f t="shared" si="129"/>
        <v/>
      </c>
      <c r="L443" s="29" t="str">
        <f t="shared" si="130"/>
        <v/>
      </c>
      <c r="M443" s="29" t="str">
        <f t="shared" si="131"/>
        <v/>
      </c>
      <c r="N443" s="29" t="str">
        <f t="shared" si="132"/>
        <v/>
      </c>
      <c r="O443" s="29" t="str">
        <f t="shared" si="133"/>
        <v/>
      </c>
      <c r="P443" s="33" t="str">
        <f t="shared" si="134"/>
        <v/>
      </c>
      <c r="Q443" s="32"/>
    </row>
    <row r="444" spans="5:17" x14ac:dyDescent="0.45">
      <c r="E444" s="29" t="str">
        <f t="shared" si="129"/>
        <v/>
      </c>
      <c r="L444" s="29" t="str">
        <f t="shared" si="130"/>
        <v/>
      </c>
      <c r="M444" s="29" t="str">
        <f t="shared" si="131"/>
        <v/>
      </c>
      <c r="N444" s="29" t="str">
        <f t="shared" si="132"/>
        <v/>
      </c>
      <c r="O444" s="29" t="str">
        <f t="shared" si="133"/>
        <v/>
      </c>
      <c r="P444" s="33" t="str">
        <f t="shared" si="134"/>
        <v/>
      </c>
      <c r="Q444" s="32"/>
    </row>
    <row r="445" spans="5:17" x14ac:dyDescent="0.45">
      <c r="E445" s="29" t="str">
        <f t="shared" si="129"/>
        <v/>
      </c>
      <c r="L445" s="29" t="str">
        <f t="shared" si="130"/>
        <v/>
      </c>
      <c r="M445" s="29" t="str">
        <f t="shared" si="131"/>
        <v/>
      </c>
      <c r="N445" s="29" t="str">
        <f t="shared" si="132"/>
        <v/>
      </c>
      <c r="O445" s="29" t="str">
        <f t="shared" si="133"/>
        <v/>
      </c>
      <c r="P445" s="33" t="str">
        <f t="shared" si="134"/>
        <v/>
      </c>
      <c r="Q445" s="32"/>
    </row>
    <row r="446" spans="5:17" x14ac:dyDescent="0.45">
      <c r="E446" s="29" t="str">
        <f t="shared" si="129"/>
        <v/>
      </c>
      <c r="L446" s="29" t="str">
        <f t="shared" si="130"/>
        <v/>
      </c>
      <c r="M446" s="29" t="str">
        <f t="shared" si="131"/>
        <v/>
      </c>
      <c r="N446" s="29" t="str">
        <f t="shared" si="132"/>
        <v/>
      </c>
      <c r="O446" s="29" t="str">
        <f t="shared" si="133"/>
        <v/>
      </c>
      <c r="P446" s="33" t="str">
        <f t="shared" si="134"/>
        <v/>
      </c>
      <c r="Q446" s="32"/>
    </row>
    <row r="447" spans="5:17" x14ac:dyDescent="0.45">
      <c r="E447" s="29" t="str">
        <f t="shared" si="129"/>
        <v/>
      </c>
      <c r="L447" s="29" t="str">
        <f t="shared" si="130"/>
        <v/>
      </c>
      <c r="M447" s="29" t="str">
        <f t="shared" si="131"/>
        <v/>
      </c>
      <c r="N447" s="29" t="str">
        <f t="shared" si="132"/>
        <v/>
      </c>
      <c r="O447" s="29" t="str">
        <f t="shared" si="133"/>
        <v/>
      </c>
      <c r="P447" s="33" t="str">
        <f t="shared" si="134"/>
        <v/>
      </c>
      <c r="Q447" s="32"/>
    </row>
    <row r="448" spans="5:17" x14ac:dyDescent="0.45">
      <c r="E448" s="29" t="str">
        <f t="shared" si="129"/>
        <v/>
      </c>
      <c r="L448" s="29" t="str">
        <f t="shared" si="130"/>
        <v/>
      </c>
      <c r="M448" s="29" t="str">
        <f t="shared" si="131"/>
        <v/>
      </c>
      <c r="N448" s="29" t="str">
        <f t="shared" si="132"/>
        <v/>
      </c>
      <c r="O448" s="29" t="str">
        <f t="shared" si="133"/>
        <v/>
      </c>
      <c r="P448" s="33" t="str">
        <f t="shared" si="134"/>
        <v/>
      </c>
      <c r="Q448" s="32"/>
    </row>
    <row r="449" spans="5:17" x14ac:dyDescent="0.45">
      <c r="E449" s="29" t="str">
        <f t="shared" si="129"/>
        <v/>
      </c>
      <c r="L449" s="29" t="str">
        <f t="shared" si="130"/>
        <v/>
      </c>
      <c r="M449" s="29" t="str">
        <f t="shared" si="131"/>
        <v/>
      </c>
      <c r="N449" s="29" t="str">
        <f t="shared" si="132"/>
        <v/>
      </c>
      <c r="O449" s="29" t="str">
        <f t="shared" si="133"/>
        <v/>
      </c>
      <c r="P449" s="33" t="str">
        <f t="shared" si="134"/>
        <v/>
      </c>
      <c r="Q449" s="32"/>
    </row>
    <row r="450" spans="5:17" x14ac:dyDescent="0.45">
      <c r="E450" s="29" t="str">
        <f t="shared" si="129"/>
        <v/>
      </c>
      <c r="L450" s="29" t="str">
        <f t="shared" si="130"/>
        <v/>
      </c>
      <c r="M450" s="29" t="str">
        <f t="shared" si="131"/>
        <v/>
      </c>
      <c r="N450" s="29" t="str">
        <f t="shared" si="132"/>
        <v/>
      </c>
      <c r="O450" s="29" t="str">
        <f t="shared" si="133"/>
        <v/>
      </c>
      <c r="P450" s="33" t="str">
        <f t="shared" si="134"/>
        <v/>
      </c>
      <c r="Q450" s="32"/>
    </row>
    <row r="451" spans="5:17" x14ac:dyDescent="0.45">
      <c r="E451" s="29" t="str">
        <f t="shared" ref="E451:E514" si="135">IF(G451="Y",AG451,"")</f>
        <v/>
      </c>
      <c r="L451" s="29" t="str">
        <f t="shared" si="130"/>
        <v/>
      </c>
      <c r="M451" s="29" t="str">
        <f t="shared" si="131"/>
        <v/>
      </c>
      <c r="N451" s="29" t="str">
        <f t="shared" si="132"/>
        <v/>
      </c>
      <c r="O451" s="29" t="str">
        <f t="shared" si="133"/>
        <v/>
      </c>
      <c r="P451" s="33" t="str">
        <f t="shared" si="134"/>
        <v/>
      </c>
      <c r="Q451" s="32"/>
    </row>
    <row r="452" spans="5:17" x14ac:dyDescent="0.45">
      <c r="E452" s="29" t="str">
        <f t="shared" si="135"/>
        <v/>
      </c>
      <c r="L452" s="29" t="str">
        <f t="shared" si="130"/>
        <v/>
      </c>
      <c r="M452" s="29" t="str">
        <f t="shared" si="131"/>
        <v/>
      </c>
      <c r="N452" s="29" t="str">
        <f t="shared" si="132"/>
        <v/>
      </c>
      <c r="O452" s="29" t="str">
        <f t="shared" si="133"/>
        <v/>
      </c>
      <c r="P452" s="33" t="str">
        <f t="shared" si="134"/>
        <v/>
      </c>
      <c r="Q452" s="32"/>
    </row>
    <row r="453" spans="5:17" x14ac:dyDescent="0.45">
      <c r="E453" s="29" t="str">
        <f t="shared" si="135"/>
        <v/>
      </c>
      <c r="L453" s="29" t="str">
        <f t="shared" ref="L453:L516" si="136">IF(G453="Y", (P453*E453),(""))</f>
        <v/>
      </c>
      <c r="M453" s="29" t="str">
        <f t="shared" ref="M453:M516" si="137">IF(G453="Y", (L453*2),(""))</f>
        <v/>
      </c>
      <c r="N453" s="29" t="str">
        <f t="shared" ref="N453:N516" si="138">IF(G453="Y", (L453*3),(""))</f>
        <v/>
      </c>
      <c r="O453" s="29" t="str">
        <f t="shared" ref="O453:O516" si="139">IF(G453="Y", (L453*4),(""))</f>
        <v/>
      </c>
      <c r="P453" s="33" t="str">
        <f t="shared" ref="P453:P516" si="140">IF(Q453&gt;0,((AcctSize/Q453)/H453),(""))</f>
        <v/>
      </c>
      <c r="Q453" s="32"/>
    </row>
    <row r="454" spans="5:17" x14ac:dyDescent="0.45">
      <c r="E454" s="29" t="str">
        <f t="shared" si="135"/>
        <v/>
      </c>
      <c r="L454" s="29" t="str">
        <f t="shared" si="136"/>
        <v/>
      </c>
      <c r="M454" s="29" t="str">
        <f t="shared" si="137"/>
        <v/>
      </c>
      <c r="N454" s="29" t="str">
        <f t="shared" si="138"/>
        <v/>
      </c>
      <c r="O454" s="29" t="str">
        <f t="shared" si="139"/>
        <v/>
      </c>
      <c r="P454" s="33" t="str">
        <f t="shared" si="140"/>
        <v/>
      </c>
      <c r="Q454" s="32"/>
    </row>
    <row r="455" spans="5:17" x14ac:dyDescent="0.45">
      <c r="E455" s="29" t="str">
        <f t="shared" si="135"/>
        <v/>
      </c>
      <c r="L455" s="29" t="str">
        <f t="shared" si="136"/>
        <v/>
      </c>
      <c r="M455" s="29" t="str">
        <f t="shared" si="137"/>
        <v/>
      </c>
      <c r="N455" s="29" t="str">
        <f t="shared" si="138"/>
        <v/>
      </c>
      <c r="O455" s="29" t="str">
        <f t="shared" si="139"/>
        <v/>
      </c>
      <c r="P455" s="33" t="str">
        <f t="shared" si="140"/>
        <v/>
      </c>
      <c r="Q455" s="32"/>
    </row>
    <row r="456" spans="5:17" x14ac:dyDescent="0.45">
      <c r="E456" s="29" t="str">
        <f t="shared" si="135"/>
        <v/>
      </c>
      <c r="L456" s="29" t="str">
        <f t="shared" si="136"/>
        <v/>
      </c>
      <c r="M456" s="29" t="str">
        <f t="shared" si="137"/>
        <v/>
      </c>
      <c r="N456" s="29" t="str">
        <f t="shared" si="138"/>
        <v/>
      </c>
      <c r="O456" s="29" t="str">
        <f t="shared" si="139"/>
        <v/>
      </c>
      <c r="P456" s="33" t="str">
        <f t="shared" si="140"/>
        <v/>
      </c>
      <c r="Q456" s="32"/>
    </row>
    <row r="457" spans="5:17" x14ac:dyDescent="0.45">
      <c r="E457" s="29" t="str">
        <f t="shared" si="135"/>
        <v/>
      </c>
      <c r="L457" s="29" t="str">
        <f t="shared" si="136"/>
        <v/>
      </c>
      <c r="M457" s="29" t="str">
        <f t="shared" si="137"/>
        <v/>
      </c>
      <c r="N457" s="29" t="str">
        <f t="shared" si="138"/>
        <v/>
      </c>
      <c r="O457" s="29" t="str">
        <f t="shared" si="139"/>
        <v/>
      </c>
      <c r="P457" s="33" t="str">
        <f t="shared" si="140"/>
        <v/>
      </c>
      <c r="Q457" s="32"/>
    </row>
    <row r="458" spans="5:17" x14ac:dyDescent="0.45">
      <c r="E458" s="29" t="str">
        <f t="shared" si="135"/>
        <v/>
      </c>
      <c r="L458" s="29" t="str">
        <f t="shared" si="136"/>
        <v/>
      </c>
      <c r="M458" s="29" t="str">
        <f t="shared" si="137"/>
        <v/>
      </c>
      <c r="N458" s="29" t="str">
        <f t="shared" si="138"/>
        <v/>
      </c>
      <c r="O458" s="29" t="str">
        <f t="shared" si="139"/>
        <v/>
      </c>
      <c r="P458" s="33" t="str">
        <f t="shared" si="140"/>
        <v/>
      </c>
      <c r="Q458" s="32"/>
    </row>
    <row r="459" spans="5:17" x14ac:dyDescent="0.45">
      <c r="E459" s="29" t="str">
        <f t="shared" si="135"/>
        <v/>
      </c>
      <c r="L459" s="29" t="str">
        <f t="shared" si="136"/>
        <v/>
      </c>
      <c r="M459" s="29" t="str">
        <f t="shared" si="137"/>
        <v/>
      </c>
      <c r="N459" s="29" t="str">
        <f t="shared" si="138"/>
        <v/>
      </c>
      <c r="O459" s="29" t="str">
        <f t="shared" si="139"/>
        <v/>
      </c>
      <c r="P459" s="33" t="str">
        <f t="shared" si="140"/>
        <v/>
      </c>
      <c r="Q459" s="32"/>
    </row>
    <row r="460" spans="5:17" x14ac:dyDescent="0.45">
      <c r="E460" s="29" t="str">
        <f t="shared" si="135"/>
        <v/>
      </c>
      <c r="L460" s="29" t="str">
        <f t="shared" si="136"/>
        <v/>
      </c>
      <c r="M460" s="29" t="str">
        <f t="shared" si="137"/>
        <v/>
      </c>
      <c r="N460" s="29" t="str">
        <f t="shared" si="138"/>
        <v/>
      </c>
      <c r="O460" s="29" t="str">
        <f t="shared" si="139"/>
        <v/>
      </c>
      <c r="P460" s="33" t="str">
        <f t="shared" si="140"/>
        <v/>
      </c>
      <c r="Q460" s="32"/>
    </row>
    <row r="461" spans="5:17" x14ac:dyDescent="0.45">
      <c r="E461" s="29" t="str">
        <f t="shared" si="135"/>
        <v/>
      </c>
      <c r="L461" s="29" t="str">
        <f t="shared" si="136"/>
        <v/>
      </c>
      <c r="M461" s="29" t="str">
        <f t="shared" si="137"/>
        <v/>
      </c>
      <c r="N461" s="29" t="str">
        <f t="shared" si="138"/>
        <v/>
      </c>
      <c r="O461" s="29" t="str">
        <f t="shared" si="139"/>
        <v/>
      </c>
      <c r="P461" s="33" t="str">
        <f t="shared" si="140"/>
        <v/>
      </c>
      <c r="Q461" s="32"/>
    </row>
    <row r="462" spans="5:17" x14ac:dyDescent="0.45">
      <c r="E462" s="29" t="str">
        <f t="shared" si="135"/>
        <v/>
      </c>
      <c r="L462" s="29" t="str">
        <f t="shared" si="136"/>
        <v/>
      </c>
      <c r="M462" s="29" t="str">
        <f t="shared" si="137"/>
        <v/>
      </c>
      <c r="N462" s="29" t="str">
        <f t="shared" si="138"/>
        <v/>
      </c>
      <c r="O462" s="29" t="str">
        <f t="shared" si="139"/>
        <v/>
      </c>
      <c r="P462" s="33" t="str">
        <f t="shared" si="140"/>
        <v/>
      </c>
      <c r="Q462" s="32"/>
    </row>
    <row r="463" spans="5:17" x14ac:dyDescent="0.45">
      <c r="E463" s="29" t="str">
        <f t="shared" si="135"/>
        <v/>
      </c>
      <c r="L463" s="29" t="str">
        <f t="shared" si="136"/>
        <v/>
      </c>
      <c r="M463" s="29" t="str">
        <f t="shared" si="137"/>
        <v/>
      </c>
      <c r="N463" s="29" t="str">
        <f t="shared" si="138"/>
        <v/>
      </c>
      <c r="O463" s="29" t="str">
        <f t="shared" si="139"/>
        <v/>
      </c>
      <c r="P463" s="33" t="str">
        <f t="shared" si="140"/>
        <v/>
      </c>
      <c r="Q463" s="32"/>
    </row>
    <row r="464" spans="5:17" x14ac:dyDescent="0.45">
      <c r="E464" s="29" t="str">
        <f t="shared" si="135"/>
        <v/>
      </c>
      <c r="L464" s="29" t="str">
        <f t="shared" si="136"/>
        <v/>
      </c>
      <c r="M464" s="29" t="str">
        <f t="shared" si="137"/>
        <v/>
      </c>
      <c r="N464" s="29" t="str">
        <f t="shared" si="138"/>
        <v/>
      </c>
      <c r="O464" s="29" t="str">
        <f t="shared" si="139"/>
        <v/>
      </c>
      <c r="P464" s="33" t="str">
        <f t="shared" si="140"/>
        <v/>
      </c>
      <c r="Q464" s="32"/>
    </row>
    <row r="465" spans="5:17" x14ac:dyDescent="0.45">
      <c r="E465" s="29" t="str">
        <f t="shared" si="135"/>
        <v/>
      </c>
      <c r="L465" s="29" t="str">
        <f t="shared" si="136"/>
        <v/>
      </c>
      <c r="M465" s="29" t="str">
        <f t="shared" si="137"/>
        <v/>
      </c>
      <c r="N465" s="29" t="str">
        <f t="shared" si="138"/>
        <v/>
      </c>
      <c r="O465" s="29" t="str">
        <f t="shared" si="139"/>
        <v/>
      </c>
      <c r="P465" s="33" t="str">
        <f t="shared" si="140"/>
        <v/>
      </c>
      <c r="Q465" s="32"/>
    </row>
    <row r="466" spans="5:17" x14ac:dyDescent="0.45">
      <c r="E466" s="29" t="str">
        <f t="shared" si="135"/>
        <v/>
      </c>
      <c r="L466" s="29" t="str">
        <f t="shared" si="136"/>
        <v/>
      </c>
      <c r="M466" s="29" t="str">
        <f t="shared" si="137"/>
        <v/>
      </c>
      <c r="N466" s="29" t="str">
        <f t="shared" si="138"/>
        <v/>
      </c>
      <c r="O466" s="29" t="str">
        <f t="shared" si="139"/>
        <v/>
      </c>
      <c r="P466" s="33" t="str">
        <f t="shared" si="140"/>
        <v/>
      </c>
      <c r="Q466" s="32"/>
    </row>
    <row r="467" spans="5:17" x14ac:dyDescent="0.45">
      <c r="E467" s="29" t="str">
        <f t="shared" si="135"/>
        <v/>
      </c>
      <c r="L467" s="29" t="str">
        <f t="shared" si="136"/>
        <v/>
      </c>
      <c r="M467" s="29" t="str">
        <f t="shared" si="137"/>
        <v/>
      </c>
      <c r="N467" s="29" t="str">
        <f t="shared" si="138"/>
        <v/>
      </c>
      <c r="O467" s="29" t="str">
        <f t="shared" si="139"/>
        <v/>
      </c>
      <c r="P467" s="33" t="str">
        <f t="shared" si="140"/>
        <v/>
      </c>
      <c r="Q467" s="32"/>
    </row>
    <row r="468" spans="5:17" x14ac:dyDescent="0.45">
      <c r="E468" s="29" t="str">
        <f t="shared" si="135"/>
        <v/>
      </c>
      <c r="L468" s="29" t="str">
        <f t="shared" si="136"/>
        <v/>
      </c>
      <c r="M468" s="29" t="str">
        <f t="shared" si="137"/>
        <v/>
      </c>
      <c r="N468" s="29" t="str">
        <f t="shared" si="138"/>
        <v/>
      </c>
      <c r="O468" s="29" t="str">
        <f t="shared" si="139"/>
        <v/>
      </c>
      <c r="P468" s="33" t="str">
        <f t="shared" si="140"/>
        <v/>
      </c>
      <c r="Q468" s="32"/>
    </row>
    <row r="469" spans="5:17" x14ac:dyDescent="0.45">
      <c r="E469" s="29" t="str">
        <f t="shared" si="135"/>
        <v/>
      </c>
      <c r="L469" s="29" t="str">
        <f t="shared" si="136"/>
        <v/>
      </c>
      <c r="M469" s="29" t="str">
        <f t="shared" si="137"/>
        <v/>
      </c>
      <c r="N469" s="29" t="str">
        <f t="shared" si="138"/>
        <v/>
      </c>
      <c r="O469" s="29" t="str">
        <f t="shared" si="139"/>
        <v/>
      </c>
      <c r="P469" s="33" t="str">
        <f t="shared" si="140"/>
        <v/>
      </c>
      <c r="Q469" s="32"/>
    </row>
    <row r="470" spans="5:17" x14ac:dyDescent="0.45">
      <c r="E470" s="29" t="str">
        <f t="shared" si="135"/>
        <v/>
      </c>
      <c r="L470" s="29" t="str">
        <f t="shared" si="136"/>
        <v/>
      </c>
      <c r="M470" s="29" t="str">
        <f t="shared" si="137"/>
        <v/>
      </c>
      <c r="N470" s="29" t="str">
        <f t="shared" si="138"/>
        <v/>
      </c>
      <c r="O470" s="29" t="str">
        <f t="shared" si="139"/>
        <v/>
      </c>
      <c r="P470" s="33" t="str">
        <f t="shared" si="140"/>
        <v/>
      </c>
      <c r="Q470" s="32"/>
    </row>
    <row r="471" spans="5:17" x14ac:dyDescent="0.45">
      <c r="E471" s="29" t="str">
        <f t="shared" si="135"/>
        <v/>
      </c>
      <c r="L471" s="29" t="str">
        <f t="shared" si="136"/>
        <v/>
      </c>
      <c r="M471" s="29" t="str">
        <f t="shared" si="137"/>
        <v/>
      </c>
      <c r="N471" s="29" t="str">
        <f t="shared" si="138"/>
        <v/>
      </c>
      <c r="O471" s="29" t="str">
        <f t="shared" si="139"/>
        <v/>
      </c>
      <c r="P471" s="33" t="str">
        <f t="shared" si="140"/>
        <v/>
      </c>
      <c r="Q471" s="32"/>
    </row>
    <row r="472" spans="5:17" x14ac:dyDescent="0.45">
      <c r="E472" s="29" t="str">
        <f t="shared" si="135"/>
        <v/>
      </c>
      <c r="L472" s="29" t="str">
        <f t="shared" si="136"/>
        <v/>
      </c>
      <c r="M472" s="29" t="str">
        <f t="shared" si="137"/>
        <v/>
      </c>
      <c r="N472" s="29" t="str">
        <f t="shared" si="138"/>
        <v/>
      </c>
      <c r="O472" s="29" t="str">
        <f t="shared" si="139"/>
        <v/>
      </c>
      <c r="P472" s="33" t="str">
        <f t="shared" si="140"/>
        <v/>
      </c>
      <c r="Q472" s="32"/>
    </row>
    <row r="473" spans="5:17" x14ac:dyDescent="0.45">
      <c r="E473" s="29" t="str">
        <f t="shared" si="135"/>
        <v/>
      </c>
      <c r="L473" s="29" t="str">
        <f t="shared" si="136"/>
        <v/>
      </c>
      <c r="M473" s="29" t="str">
        <f t="shared" si="137"/>
        <v/>
      </c>
      <c r="N473" s="29" t="str">
        <f t="shared" si="138"/>
        <v/>
      </c>
      <c r="O473" s="29" t="str">
        <f t="shared" si="139"/>
        <v/>
      </c>
      <c r="P473" s="33" t="str">
        <f t="shared" si="140"/>
        <v/>
      </c>
      <c r="Q473" s="32"/>
    </row>
    <row r="474" spans="5:17" x14ac:dyDescent="0.45">
      <c r="E474" s="29" t="str">
        <f t="shared" si="135"/>
        <v/>
      </c>
      <c r="L474" s="29" t="str">
        <f t="shared" si="136"/>
        <v/>
      </c>
      <c r="M474" s="29" t="str">
        <f t="shared" si="137"/>
        <v/>
      </c>
      <c r="N474" s="29" t="str">
        <f t="shared" si="138"/>
        <v/>
      </c>
      <c r="O474" s="29" t="str">
        <f t="shared" si="139"/>
        <v/>
      </c>
      <c r="P474" s="33" t="str">
        <f t="shared" si="140"/>
        <v/>
      </c>
      <c r="Q474" s="32"/>
    </row>
    <row r="475" spans="5:17" x14ac:dyDescent="0.45">
      <c r="E475" s="29" t="str">
        <f t="shared" si="135"/>
        <v/>
      </c>
      <c r="L475" s="29" t="str">
        <f t="shared" si="136"/>
        <v/>
      </c>
      <c r="M475" s="29" t="str">
        <f t="shared" si="137"/>
        <v/>
      </c>
      <c r="N475" s="29" t="str">
        <f t="shared" si="138"/>
        <v/>
      </c>
      <c r="O475" s="29" t="str">
        <f t="shared" si="139"/>
        <v/>
      </c>
      <c r="P475" s="33" t="str">
        <f t="shared" si="140"/>
        <v/>
      </c>
      <c r="Q475" s="32"/>
    </row>
    <row r="476" spans="5:17" x14ac:dyDescent="0.45">
      <c r="E476" s="29" t="str">
        <f t="shared" si="135"/>
        <v/>
      </c>
      <c r="L476" s="29" t="str">
        <f t="shared" si="136"/>
        <v/>
      </c>
      <c r="M476" s="29" t="str">
        <f t="shared" si="137"/>
        <v/>
      </c>
      <c r="N476" s="29" t="str">
        <f t="shared" si="138"/>
        <v/>
      </c>
      <c r="O476" s="29" t="str">
        <f t="shared" si="139"/>
        <v/>
      </c>
      <c r="P476" s="33" t="str">
        <f t="shared" si="140"/>
        <v/>
      </c>
      <c r="Q476" s="32"/>
    </row>
    <row r="477" spans="5:17" x14ac:dyDescent="0.45">
      <c r="E477" s="29" t="str">
        <f t="shared" si="135"/>
        <v/>
      </c>
      <c r="L477" s="29" t="str">
        <f t="shared" si="136"/>
        <v/>
      </c>
      <c r="M477" s="29" t="str">
        <f t="shared" si="137"/>
        <v/>
      </c>
      <c r="N477" s="29" t="str">
        <f t="shared" si="138"/>
        <v/>
      </c>
      <c r="O477" s="29" t="str">
        <f t="shared" si="139"/>
        <v/>
      </c>
      <c r="P477" s="33" t="str">
        <f t="shared" si="140"/>
        <v/>
      </c>
      <c r="Q477" s="32"/>
    </row>
    <row r="478" spans="5:17" x14ac:dyDescent="0.45">
      <c r="E478" s="29" t="str">
        <f t="shared" si="135"/>
        <v/>
      </c>
      <c r="L478" s="29" t="str">
        <f t="shared" si="136"/>
        <v/>
      </c>
      <c r="M478" s="29" t="str">
        <f t="shared" si="137"/>
        <v/>
      </c>
      <c r="N478" s="29" t="str">
        <f t="shared" si="138"/>
        <v/>
      </c>
      <c r="O478" s="29" t="str">
        <f t="shared" si="139"/>
        <v/>
      </c>
      <c r="P478" s="33" t="str">
        <f t="shared" si="140"/>
        <v/>
      </c>
      <c r="Q478" s="32"/>
    </row>
    <row r="479" spans="5:17" x14ac:dyDescent="0.45">
      <c r="E479" s="29" t="str">
        <f t="shared" si="135"/>
        <v/>
      </c>
      <c r="L479" s="29" t="str">
        <f t="shared" si="136"/>
        <v/>
      </c>
      <c r="M479" s="29" t="str">
        <f t="shared" si="137"/>
        <v/>
      </c>
      <c r="N479" s="29" t="str">
        <f t="shared" si="138"/>
        <v/>
      </c>
      <c r="O479" s="29" t="str">
        <f t="shared" si="139"/>
        <v/>
      </c>
      <c r="P479" s="33" t="str">
        <f t="shared" si="140"/>
        <v/>
      </c>
      <c r="Q479" s="32"/>
    </row>
    <row r="480" spans="5:17" x14ac:dyDescent="0.45">
      <c r="E480" s="29" t="str">
        <f t="shared" si="135"/>
        <v/>
      </c>
      <c r="L480" s="29" t="str">
        <f t="shared" si="136"/>
        <v/>
      </c>
      <c r="M480" s="29" t="str">
        <f t="shared" si="137"/>
        <v/>
      </c>
      <c r="N480" s="29" t="str">
        <f t="shared" si="138"/>
        <v/>
      </c>
      <c r="O480" s="29" t="str">
        <f t="shared" si="139"/>
        <v/>
      </c>
      <c r="P480" s="33" t="str">
        <f t="shared" si="140"/>
        <v/>
      </c>
      <c r="Q480" s="32"/>
    </row>
    <row r="481" spans="5:17" x14ac:dyDescent="0.45">
      <c r="E481" s="29" t="str">
        <f t="shared" si="135"/>
        <v/>
      </c>
      <c r="L481" s="29" t="str">
        <f t="shared" si="136"/>
        <v/>
      </c>
      <c r="M481" s="29" t="str">
        <f t="shared" si="137"/>
        <v/>
      </c>
      <c r="N481" s="29" t="str">
        <f t="shared" si="138"/>
        <v/>
      </c>
      <c r="O481" s="29" t="str">
        <f t="shared" si="139"/>
        <v/>
      </c>
      <c r="P481" s="33" t="str">
        <f t="shared" si="140"/>
        <v/>
      </c>
      <c r="Q481" s="32"/>
    </row>
    <row r="482" spans="5:17" x14ac:dyDescent="0.45">
      <c r="E482" s="29" t="str">
        <f t="shared" si="135"/>
        <v/>
      </c>
      <c r="L482" s="29" t="str">
        <f t="shared" si="136"/>
        <v/>
      </c>
      <c r="M482" s="29" t="str">
        <f t="shared" si="137"/>
        <v/>
      </c>
      <c r="N482" s="29" t="str">
        <f t="shared" si="138"/>
        <v/>
      </c>
      <c r="O482" s="29" t="str">
        <f t="shared" si="139"/>
        <v/>
      </c>
      <c r="P482" s="33" t="str">
        <f t="shared" si="140"/>
        <v/>
      </c>
      <c r="Q482" s="32"/>
    </row>
    <row r="483" spans="5:17" x14ac:dyDescent="0.45">
      <c r="E483" s="29" t="str">
        <f t="shared" si="135"/>
        <v/>
      </c>
      <c r="L483" s="29" t="str">
        <f t="shared" si="136"/>
        <v/>
      </c>
      <c r="M483" s="29" t="str">
        <f t="shared" si="137"/>
        <v/>
      </c>
      <c r="N483" s="29" t="str">
        <f t="shared" si="138"/>
        <v/>
      </c>
      <c r="O483" s="29" t="str">
        <f t="shared" si="139"/>
        <v/>
      </c>
      <c r="P483" s="33" t="str">
        <f t="shared" si="140"/>
        <v/>
      </c>
      <c r="Q483" s="32"/>
    </row>
    <row r="484" spans="5:17" x14ac:dyDescent="0.45">
      <c r="E484" s="29" t="str">
        <f t="shared" si="135"/>
        <v/>
      </c>
      <c r="L484" s="29" t="str">
        <f t="shared" si="136"/>
        <v/>
      </c>
      <c r="M484" s="29" t="str">
        <f t="shared" si="137"/>
        <v/>
      </c>
      <c r="N484" s="29" t="str">
        <f t="shared" si="138"/>
        <v/>
      </c>
      <c r="O484" s="29" t="str">
        <f t="shared" si="139"/>
        <v/>
      </c>
      <c r="P484" s="33" t="str">
        <f t="shared" si="140"/>
        <v/>
      </c>
      <c r="Q484" s="32"/>
    </row>
    <row r="485" spans="5:17" x14ac:dyDescent="0.45">
      <c r="E485" s="29" t="str">
        <f t="shared" si="135"/>
        <v/>
      </c>
      <c r="L485" s="29" t="str">
        <f t="shared" si="136"/>
        <v/>
      </c>
      <c r="M485" s="29" t="str">
        <f t="shared" si="137"/>
        <v/>
      </c>
      <c r="N485" s="29" t="str">
        <f t="shared" si="138"/>
        <v/>
      </c>
      <c r="O485" s="29" t="str">
        <f t="shared" si="139"/>
        <v/>
      </c>
      <c r="P485" s="33" t="str">
        <f t="shared" si="140"/>
        <v/>
      </c>
      <c r="Q485" s="32"/>
    </row>
    <row r="486" spans="5:17" x14ac:dyDescent="0.45">
      <c r="E486" s="29" t="str">
        <f t="shared" si="135"/>
        <v/>
      </c>
      <c r="L486" s="29" t="str">
        <f t="shared" si="136"/>
        <v/>
      </c>
      <c r="M486" s="29" t="str">
        <f t="shared" si="137"/>
        <v/>
      </c>
      <c r="N486" s="29" t="str">
        <f t="shared" si="138"/>
        <v/>
      </c>
      <c r="O486" s="29" t="str">
        <f t="shared" si="139"/>
        <v/>
      </c>
      <c r="P486" s="33" t="str">
        <f t="shared" si="140"/>
        <v/>
      </c>
      <c r="Q486" s="32"/>
    </row>
    <row r="487" spans="5:17" x14ac:dyDescent="0.45">
      <c r="E487" s="29" t="str">
        <f t="shared" si="135"/>
        <v/>
      </c>
      <c r="L487" s="29" t="str">
        <f t="shared" si="136"/>
        <v/>
      </c>
      <c r="M487" s="29" t="str">
        <f t="shared" si="137"/>
        <v/>
      </c>
      <c r="N487" s="29" t="str">
        <f t="shared" si="138"/>
        <v/>
      </c>
      <c r="O487" s="29" t="str">
        <f t="shared" si="139"/>
        <v/>
      </c>
      <c r="P487" s="33" t="str">
        <f t="shared" si="140"/>
        <v/>
      </c>
      <c r="Q487" s="32"/>
    </row>
    <row r="488" spans="5:17" x14ac:dyDescent="0.45">
      <c r="E488" s="29" t="str">
        <f t="shared" si="135"/>
        <v/>
      </c>
      <c r="L488" s="29" t="str">
        <f t="shared" si="136"/>
        <v/>
      </c>
      <c r="M488" s="29" t="str">
        <f t="shared" si="137"/>
        <v/>
      </c>
      <c r="N488" s="29" t="str">
        <f t="shared" si="138"/>
        <v/>
      </c>
      <c r="O488" s="29" t="str">
        <f t="shared" si="139"/>
        <v/>
      </c>
      <c r="P488" s="33" t="str">
        <f t="shared" si="140"/>
        <v/>
      </c>
      <c r="Q488" s="32"/>
    </row>
    <row r="489" spans="5:17" x14ac:dyDescent="0.45">
      <c r="E489" s="29" t="str">
        <f t="shared" si="135"/>
        <v/>
      </c>
      <c r="L489" s="29" t="str">
        <f t="shared" si="136"/>
        <v/>
      </c>
      <c r="M489" s="29" t="str">
        <f t="shared" si="137"/>
        <v/>
      </c>
      <c r="N489" s="29" t="str">
        <f t="shared" si="138"/>
        <v/>
      </c>
      <c r="O489" s="29" t="str">
        <f t="shared" si="139"/>
        <v/>
      </c>
      <c r="P489" s="33" t="str">
        <f t="shared" si="140"/>
        <v/>
      </c>
      <c r="Q489" s="32"/>
    </row>
    <row r="490" spans="5:17" x14ac:dyDescent="0.45">
      <c r="E490" s="29" t="str">
        <f t="shared" si="135"/>
        <v/>
      </c>
      <c r="L490" s="29" t="str">
        <f t="shared" si="136"/>
        <v/>
      </c>
      <c r="M490" s="29" t="str">
        <f t="shared" si="137"/>
        <v/>
      </c>
      <c r="N490" s="29" t="str">
        <f t="shared" si="138"/>
        <v/>
      </c>
      <c r="O490" s="29" t="str">
        <f t="shared" si="139"/>
        <v/>
      </c>
      <c r="P490" s="33" t="str">
        <f t="shared" si="140"/>
        <v/>
      </c>
      <c r="Q490" s="32"/>
    </row>
    <row r="491" spans="5:17" x14ac:dyDescent="0.45">
      <c r="E491" s="29" t="str">
        <f t="shared" si="135"/>
        <v/>
      </c>
      <c r="L491" s="29" t="str">
        <f t="shared" si="136"/>
        <v/>
      </c>
      <c r="M491" s="29" t="str">
        <f t="shared" si="137"/>
        <v/>
      </c>
      <c r="N491" s="29" t="str">
        <f t="shared" si="138"/>
        <v/>
      </c>
      <c r="O491" s="29" t="str">
        <f t="shared" si="139"/>
        <v/>
      </c>
      <c r="P491" s="33" t="str">
        <f t="shared" si="140"/>
        <v/>
      </c>
      <c r="Q491" s="32"/>
    </row>
    <row r="492" spans="5:17" x14ac:dyDescent="0.45">
      <c r="E492" s="29" t="str">
        <f t="shared" si="135"/>
        <v/>
      </c>
      <c r="L492" s="29" t="str">
        <f t="shared" si="136"/>
        <v/>
      </c>
      <c r="M492" s="29" t="str">
        <f t="shared" si="137"/>
        <v/>
      </c>
      <c r="N492" s="29" t="str">
        <f t="shared" si="138"/>
        <v/>
      </c>
      <c r="O492" s="29" t="str">
        <f t="shared" si="139"/>
        <v/>
      </c>
      <c r="P492" s="33" t="str">
        <f t="shared" si="140"/>
        <v/>
      </c>
      <c r="Q492" s="32"/>
    </row>
    <row r="493" spans="5:17" x14ac:dyDescent="0.45">
      <c r="E493" s="29" t="str">
        <f t="shared" si="135"/>
        <v/>
      </c>
      <c r="L493" s="29" t="str">
        <f t="shared" si="136"/>
        <v/>
      </c>
      <c r="M493" s="29" t="str">
        <f t="shared" si="137"/>
        <v/>
      </c>
      <c r="N493" s="29" t="str">
        <f t="shared" si="138"/>
        <v/>
      </c>
      <c r="O493" s="29" t="str">
        <f t="shared" si="139"/>
        <v/>
      </c>
      <c r="P493" s="33" t="str">
        <f t="shared" si="140"/>
        <v/>
      </c>
      <c r="Q493" s="32"/>
    </row>
    <row r="494" spans="5:17" x14ac:dyDescent="0.45">
      <c r="E494" s="29" t="str">
        <f t="shared" si="135"/>
        <v/>
      </c>
      <c r="L494" s="29" t="str">
        <f t="shared" si="136"/>
        <v/>
      </c>
      <c r="M494" s="29" t="str">
        <f t="shared" si="137"/>
        <v/>
      </c>
      <c r="N494" s="29" t="str">
        <f t="shared" si="138"/>
        <v/>
      </c>
      <c r="O494" s="29" t="str">
        <f t="shared" si="139"/>
        <v/>
      </c>
      <c r="P494" s="33" t="str">
        <f t="shared" si="140"/>
        <v/>
      </c>
      <c r="Q494" s="32"/>
    </row>
    <row r="495" spans="5:17" x14ac:dyDescent="0.45">
      <c r="E495" s="29" t="str">
        <f t="shared" si="135"/>
        <v/>
      </c>
      <c r="L495" s="29" t="str">
        <f t="shared" si="136"/>
        <v/>
      </c>
      <c r="M495" s="29" t="str">
        <f t="shared" si="137"/>
        <v/>
      </c>
      <c r="N495" s="29" t="str">
        <f t="shared" si="138"/>
        <v/>
      </c>
      <c r="O495" s="29" t="str">
        <f t="shared" si="139"/>
        <v/>
      </c>
      <c r="P495" s="33" t="str">
        <f t="shared" si="140"/>
        <v/>
      </c>
      <c r="Q495" s="32"/>
    </row>
    <row r="496" spans="5:17" x14ac:dyDescent="0.45">
      <c r="E496" s="29" t="str">
        <f t="shared" si="135"/>
        <v/>
      </c>
      <c r="L496" s="29" t="str">
        <f t="shared" si="136"/>
        <v/>
      </c>
      <c r="M496" s="29" t="str">
        <f t="shared" si="137"/>
        <v/>
      </c>
      <c r="N496" s="29" t="str">
        <f t="shared" si="138"/>
        <v/>
      </c>
      <c r="O496" s="29" t="str">
        <f t="shared" si="139"/>
        <v/>
      </c>
      <c r="P496" s="33" t="str">
        <f t="shared" si="140"/>
        <v/>
      </c>
      <c r="Q496" s="32"/>
    </row>
    <row r="497" spans="5:17" x14ac:dyDescent="0.45">
      <c r="E497" s="29" t="str">
        <f t="shared" si="135"/>
        <v/>
      </c>
      <c r="L497" s="29" t="str">
        <f t="shared" si="136"/>
        <v/>
      </c>
      <c r="M497" s="29" t="str">
        <f t="shared" si="137"/>
        <v/>
      </c>
      <c r="N497" s="29" t="str">
        <f t="shared" si="138"/>
        <v/>
      </c>
      <c r="O497" s="29" t="str">
        <f t="shared" si="139"/>
        <v/>
      </c>
      <c r="P497" s="33" t="str">
        <f t="shared" si="140"/>
        <v/>
      </c>
      <c r="Q497" s="32"/>
    </row>
    <row r="498" spans="5:17" x14ac:dyDescent="0.45">
      <c r="E498" s="29" t="str">
        <f t="shared" si="135"/>
        <v/>
      </c>
      <c r="L498" s="29" t="str">
        <f t="shared" si="136"/>
        <v/>
      </c>
      <c r="M498" s="29" t="str">
        <f t="shared" si="137"/>
        <v/>
      </c>
      <c r="N498" s="29" t="str">
        <f t="shared" si="138"/>
        <v/>
      </c>
      <c r="O498" s="29" t="str">
        <f t="shared" si="139"/>
        <v/>
      </c>
      <c r="P498" s="33" t="str">
        <f t="shared" si="140"/>
        <v/>
      </c>
      <c r="Q498" s="32"/>
    </row>
    <row r="499" spans="5:17" x14ac:dyDescent="0.45">
      <c r="E499" s="29" t="str">
        <f t="shared" si="135"/>
        <v/>
      </c>
      <c r="L499" s="29" t="str">
        <f t="shared" si="136"/>
        <v/>
      </c>
      <c r="M499" s="29" t="str">
        <f t="shared" si="137"/>
        <v/>
      </c>
      <c r="N499" s="29" t="str">
        <f t="shared" si="138"/>
        <v/>
      </c>
      <c r="O499" s="29" t="str">
        <f t="shared" si="139"/>
        <v/>
      </c>
      <c r="P499" s="33" t="str">
        <f t="shared" si="140"/>
        <v/>
      </c>
      <c r="Q499" s="32"/>
    </row>
    <row r="500" spans="5:17" x14ac:dyDescent="0.45">
      <c r="E500" s="29" t="str">
        <f t="shared" si="135"/>
        <v/>
      </c>
      <c r="L500" s="29" t="str">
        <f t="shared" si="136"/>
        <v/>
      </c>
      <c r="M500" s="29" t="str">
        <f t="shared" si="137"/>
        <v/>
      </c>
      <c r="N500" s="29" t="str">
        <f t="shared" si="138"/>
        <v/>
      </c>
      <c r="O500" s="29" t="str">
        <f t="shared" si="139"/>
        <v/>
      </c>
      <c r="P500" s="33" t="str">
        <f t="shared" si="140"/>
        <v/>
      </c>
      <c r="Q500" s="32"/>
    </row>
    <row r="501" spans="5:17" x14ac:dyDescent="0.45">
      <c r="E501" s="29" t="str">
        <f t="shared" si="135"/>
        <v/>
      </c>
      <c r="L501" s="29" t="str">
        <f t="shared" si="136"/>
        <v/>
      </c>
      <c r="M501" s="29" t="str">
        <f t="shared" si="137"/>
        <v/>
      </c>
      <c r="N501" s="29" t="str">
        <f t="shared" si="138"/>
        <v/>
      </c>
      <c r="O501" s="29" t="str">
        <f t="shared" si="139"/>
        <v/>
      </c>
      <c r="P501" s="33" t="str">
        <f t="shared" si="140"/>
        <v/>
      </c>
      <c r="Q501" s="32"/>
    </row>
    <row r="502" spans="5:17" x14ac:dyDescent="0.45">
      <c r="E502" s="29" t="str">
        <f t="shared" si="135"/>
        <v/>
      </c>
      <c r="L502" s="29" t="str">
        <f t="shared" si="136"/>
        <v/>
      </c>
      <c r="M502" s="29" t="str">
        <f t="shared" si="137"/>
        <v/>
      </c>
      <c r="N502" s="29" t="str">
        <f t="shared" si="138"/>
        <v/>
      </c>
      <c r="O502" s="29" t="str">
        <f t="shared" si="139"/>
        <v/>
      </c>
      <c r="P502" s="33" t="str">
        <f t="shared" si="140"/>
        <v/>
      </c>
      <c r="Q502" s="32"/>
    </row>
    <row r="503" spans="5:17" x14ac:dyDescent="0.45">
      <c r="E503" s="29" t="str">
        <f t="shared" si="135"/>
        <v/>
      </c>
      <c r="L503" s="29" t="str">
        <f t="shared" si="136"/>
        <v/>
      </c>
      <c r="M503" s="29" t="str">
        <f t="shared" si="137"/>
        <v/>
      </c>
      <c r="N503" s="29" t="str">
        <f t="shared" si="138"/>
        <v/>
      </c>
      <c r="O503" s="29" t="str">
        <f t="shared" si="139"/>
        <v/>
      </c>
      <c r="P503" s="33" t="str">
        <f t="shared" si="140"/>
        <v/>
      </c>
      <c r="Q503" s="32"/>
    </row>
    <row r="504" spans="5:17" x14ac:dyDescent="0.45">
      <c r="E504" s="29" t="str">
        <f t="shared" si="135"/>
        <v/>
      </c>
      <c r="L504" s="29" t="str">
        <f t="shared" si="136"/>
        <v/>
      </c>
      <c r="M504" s="29" t="str">
        <f t="shared" si="137"/>
        <v/>
      </c>
      <c r="N504" s="29" t="str">
        <f t="shared" si="138"/>
        <v/>
      </c>
      <c r="O504" s="29" t="str">
        <f t="shared" si="139"/>
        <v/>
      </c>
      <c r="P504" s="33" t="str">
        <f t="shared" si="140"/>
        <v/>
      </c>
      <c r="Q504" s="32"/>
    </row>
    <row r="505" spans="5:17" x14ac:dyDescent="0.45">
      <c r="E505" s="29" t="str">
        <f t="shared" si="135"/>
        <v/>
      </c>
      <c r="L505" s="29" t="str">
        <f t="shared" si="136"/>
        <v/>
      </c>
      <c r="M505" s="29" t="str">
        <f t="shared" si="137"/>
        <v/>
      </c>
      <c r="N505" s="29" t="str">
        <f t="shared" si="138"/>
        <v/>
      </c>
      <c r="O505" s="29" t="str">
        <f t="shared" si="139"/>
        <v/>
      </c>
      <c r="P505" s="33" t="str">
        <f t="shared" si="140"/>
        <v/>
      </c>
      <c r="Q505" s="32"/>
    </row>
    <row r="506" spans="5:17" x14ac:dyDescent="0.45">
      <c r="E506" s="29" t="str">
        <f t="shared" si="135"/>
        <v/>
      </c>
      <c r="L506" s="29" t="str">
        <f t="shared" si="136"/>
        <v/>
      </c>
      <c r="M506" s="29" t="str">
        <f t="shared" si="137"/>
        <v/>
      </c>
      <c r="N506" s="29" t="str">
        <f t="shared" si="138"/>
        <v/>
      </c>
      <c r="O506" s="29" t="str">
        <f t="shared" si="139"/>
        <v/>
      </c>
      <c r="P506" s="33" t="str">
        <f t="shared" si="140"/>
        <v/>
      </c>
      <c r="Q506" s="32"/>
    </row>
    <row r="507" spans="5:17" x14ac:dyDescent="0.45">
      <c r="E507" s="29" t="str">
        <f t="shared" si="135"/>
        <v/>
      </c>
      <c r="L507" s="29" t="str">
        <f t="shared" si="136"/>
        <v/>
      </c>
      <c r="M507" s="29" t="str">
        <f t="shared" si="137"/>
        <v/>
      </c>
      <c r="N507" s="29" t="str">
        <f t="shared" si="138"/>
        <v/>
      </c>
      <c r="O507" s="29" t="str">
        <f t="shared" si="139"/>
        <v/>
      </c>
      <c r="P507" s="33" t="str">
        <f t="shared" si="140"/>
        <v/>
      </c>
      <c r="Q507" s="32"/>
    </row>
    <row r="508" spans="5:17" x14ac:dyDescent="0.45">
      <c r="E508" s="29" t="str">
        <f t="shared" si="135"/>
        <v/>
      </c>
      <c r="L508" s="29" t="str">
        <f t="shared" si="136"/>
        <v/>
      </c>
      <c r="M508" s="29" t="str">
        <f t="shared" si="137"/>
        <v/>
      </c>
      <c r="N508" s="29" t="str">
        <f t="shared" si="138"/>
        <v/>
      </c>
      <c r="O508" s="29" t="str">
        <f t="shared" si="139"/>
        <v/>
      </c>
      <c r="P508" s="33" t="str">
        <f t="shared" si="140"/>
        <v/>
      </c>
      <c r="Q508" s="32"/>
    </row>
    <row r="509" spans="5:17" x14ac:dyDescent="0.45">
      <c r="E509" s="29" t="str">
        <f t="shared" si="135"/>
        <v/>
      </c>
      <c r="L509" s="29" t="str">
        <f t="shared" si="136"/>
        <v/>
      </c>
      <c r="M509" s="29" t="str">
        <f t="shared" si="137"/>
        <v/>
      </c>
      <c r="N509" s="29" t="str">
        <f t="shared" si="138"/>
        <v/>
      </c>
      <c r="O509" s="29" t="str">
        <f t="shared" si="139"/>
        <v/>
      </c>
      <c r="P509" s="33" t="str">
        <f t="shared" si="140"/>
        <v/>
      </c>
      <c r="Q509" s="32"/>
    </row>
    <row r="510" spans="5:17" x14ac:dyDescent="0.45">
      <c r="E510" s="29" t="str">
        <f t="shared" si="135"/>
        <v/>
      </c>
      <c r="L510" s="29" t="str">
        <f t="shared" si="136"/>
        <v/>
      </c>
      <c r="M510" s="29" t="str">
        <f t="shared" si="137"/>
        <v/>
      </c>
      <c r="N510" s="29" t="str">
        <f t="shared" si="138"/>
        <v/>
      </c>
      <c r="O510" s="29" t="str">
        <f t="shared" si="139"/>
        <v/>
      </c>
      <c r="P510" s="33" t="str">
        <f t="shared" si="140"/>
        <v/>
      </c>
      <c r="Q510" s="32"/>
    </row>
    <row r="511" spans="5:17" x14ac:dyDescent="0.45">
      <c r="E511" s="29" t="str">
        <f t="shared" si="135"/>
        <v/>
      </c>
      <c r="L511" s="29" t="str">
        <f t="shared" si="136"/>
        <v/>
      </c>
      <c r="M511" s="29" t="str">
        <f t="shared" si="137"/>
        <v/>
      </c>
      <c r="N511" s="29" t="str">
        <f t="shared" si="138"/>
        <v/>
      </c>
      <c r="O511" s="29" t="str">
        <f t="shared" si="139"/>
        <v/>
      </c>
      <c r="P511" s="33" t="str">
        <f t="shared" si="140"/>
        <v/>
      </c>
      <c r="Q511" s="32"/>
    </row>
    <row r="512" spans="5:17" x14ac:dyDescent="0.45">
      <c r="E512" s="29" t="str">
        <f t="shared" si="135"/>
        <v/>
      </c>
      <c r="L512" s="29" t="str">
        <f t="shared" si="136"/>
        <v/>
      </c>
      <c r="M512" s="29" t="str">
        <f t="shared" si="137"/>
        <v/>
      </c>
      <c r="N512" s="29" t="str">
        <f t="shared" si="138"/>
        <v/>
      </c>
      <c r="O512" s="29" t="str">
        <f t="shared" si="139"/>
        <v/>
      </c>
      <c r="P512" s="33" t="str">
        <f t="shared" si="140"/>
        <v/>
      </c>
      <c r="Q512" s="32"/>
    </row>
    <row r="513" spans="5:17" x14ac:dyDescent="0.45">
      <c r="E513" s="29" t="str">
        <f t="shared" si="135"/>
        <v/>
      </c>
      <c r="L513" s="29" t="str">
        <f t="shared" si="136"/>
        <v/>
      </c>
      <c r="M513" s="29" t="str">
        <f t="shared" si="137"/>
        <v/>
      </c>
      <c r="N513" s="29" t="str">
        <f t="shared" si="138"/>
        <v/>
      </c>
      <c r="O513" s="29" t="str">
        <f t="shared" si="139"/>
        <v/>
      </c>
      <c r="P513" s="33" t="str">
        <f t="shared" si="140"/>
        <v/>
      </c>
      <c r="Q513" s="32"/>
    </row>
    <row r="514" spans="5:17" x14ac:dyDescent="0.45">
      <c r="E514" s="29" t="str">
        <f t="shared" si="135"/>
        <v/>
      </c>
      <c r="L514" s="29" t="str">
        <f t="shared" si="136"/>
        <v/>
      </c>
      <c r="M514" s="29" t="str">
        <f t="shared" si="137"/>
        <v/>
      </c>
      <c r="N514" s="29" t="str">
        <f t="shared" si="138"/>
        <v/>
      </c>
      <c r="O514" s="29" t="str">
        <f t="shared" si="139"/>
        <v/>
      </c>
      <c r="P514" s="33" t="str">
        <f t="shared" si="140"/>
        <v/>
      </c>
      <c r="Q514" s="32"/>
    </row>
    <row r="515" spans="5:17" x14ac:dyDescent="0.45">
      <c r="E515" s="29" t="str">
        <f t="shared" ref="E515:E576" si="141">IF(G515="Y",AG515,"")</f>
        <v/>
      </c>
      <c r="L515" s="29" t="str">
        <f t="shared" si="136"/>
        <v/>
      </c>
      <c r="M515" s="29" t="str">
        <f t="shared" si="137"/>
        <v/>
      </c>
      <c r="N515" s="29" t="str">
        <f t="shared" si="138"/>
        <v/>
      </c>
      <c r="O515" s="29" t="str">
        <f t="shared" si="139"/>
        <v/>
      </c>
      <c r="P515" s="33" t="str">
        <f t="shared" si="140"/>
        <v/>
      </c>
      <c r="Q515" s="32"/>
    </row>
    <row r="516" spans="5:17" x14ac:dyDescent="0.45">
      <c r="E516" s="29" t="str">
        <f t="shared" si="141"/>
        <v/>
      </c>
      <c r="L516" s="29" t="str">
        <f t="shared" si="136"/>
        <v/>
      </c>
      <c r="M516" s="29" t="str">
        <f t="shared" si="137"/>
        <v/>
      </c>
      <c r="N516" s="29" t="str">
        <f t="shared" si="138"/>
        <v/>
      </c>
      <c r="O516" s="29" t="str">
        <f t="shared" si="139"/>
        <v/>
      </c>
      <c r="P516" s="33" t="str">
        <f t="shared" si="140"/>
        <v/>
      </c>
      <c r="Q516" s="32"/>
    </row>
    <row r="517" spans="5:17" x14ac:dyDescent="0.45">
      <c r="E517" s="29" t="str">
        <f t="shared" si="141"/>
        <v/>
      </c>
      <c r="L517" s="29" t="str">
        <f t="shared" ref="L517:L580" si="142">IF(G517="Y", (P517*E517),(""))</f>
        <v/>
      </c>
      <c r="M517" s="29" t="str">
        <f t="shared" ref="M517:M580" si="143">IF(G517="Y", (L517*2),(""))</f>
        <v/>
      </c>
      <c r="N517" s="29" t="str">
        <f t="shared" ref="N517:N580" si="144">IF(G517="Y", (L517*3),(""))</f>
        <v/>
      </c>
      <c r="O517" s="29" t="str">
        <f t="shared" ref="O517:O580" si="145">IF(G517="Y", (L517*4),(""))</f>
        <v/>
      </c>
      <c r="P517" s="33" t="str">
        <f t="shared" ref="P517:P580" si="146">IF(Q517&gt;0,((AcctSize/Q517)/H517),(""))</f>
        <v/>
      </c>
      <c r="Q517" s="32"/>
    </row>
    <row r="518" spans="5:17" x14ac:dyDescent="0.45">
      <c r="E518" s="29" t="str">
        <f t="shared" si="141"/>
        <v/>
      </c>
      <c r="L518" s="29" t="str">
        <f t="shared" si="142"/>
        <v/>
      </c>
      <c r="M518" s="29" t="str">
        <f t="shared" si="143"/>
        <v/>
      </c>
      <c r="N518" s="29" t="str">
        <f t="shared" si="144"/>
        <v/>
      </c>
      <c r="O518" s="29" t="str">
        <f t="shared" si="145"/>
        <v/>
      </c>
      <c r="P518" s="33" t="str">
        <f t="shared" si="146"/>
        <v/>
      </c>
      <c r="Q518" s="32"/>
    </row>
    <row r="519" spans="5:17" x14ac:dyDescent="0.45">
      <c r="E519" s="29" t="str">
        <f t="shared" si="141"/>
        <v/>
      </c>
      <c r="L519" s="29" t="str">
        <f t="shared" si="142"/>
        <v/>
      </c>
      <c r="M519" s="29" t="str">
        <f t="shared" si="143"/>
        <v/>
      </c>
      <c r="N519" s="29" t="str">
        <f t="shared" si="144"/>
        <v/>
      </c>
      <c r="O519" s="29" t="str">
        <f t="shared" si="145"/>
        <v/>
      </c>
      <c r="P519" s="33" t="str">
        <f t="shared" si="146"/>
        <v/>
      </c>
      <c r="Q519" s="32"/>
    </row>
    <row r="520" spans="5:17" x14ac:dyDescent="0.45">
      <c r="E520" s="29" t="str">
        <f t="shared" si="141"/>
        <v/>
      </c>
      <c r="L520" s="29" t="str">
        <f t="shared" si="142"/>
        <v/>
      </c>
      <c r="M520" s="29" t="str">
        <f t="shared" si="143"/>
        <v/>
      </c>
      <c r="N520" s="29" t="str">
        <f t="shared" si="144"/>
        <v/>
      </c>
      <c r="O520" s="29" t="str">
        <f t="shared" si="145"/>
        <v/>
      </c>
      <c r="P520" s="33" t="str">
        <f t="shared" si="146"/>
        <v/>
      </c>
      <c r="Q520" s="32"/>
    </row>
    <row r="521" spans="5:17" x14ac:dyDescent="0.45">
      <c r="E521" s="29" t="str">
        <f t="shared" si="141"/>
        <v/>
      </c>
      <c r="L521" s="29" t="str">
        <f t="shared" si="142"/>
        <v/>
      </c>
      <c r="M521" s="29" t="str">
        <f t="shared" si="143"/>
        <v/>
      </c>
      <c r="N521" s="29" t="str">
        <f t="shared" si="144"/>
        <v/>
      </c>
      <c r="O521" s="29" t="str">
        <f t="shared" si="145"/>
        <v/>
      </c>
      <c r="P521" s="33" t="str">
        <f t="shared" si="146"/>
        <v/>
      </c>
      <c r="Q521" s="32"/>
    </row>
    <row r="522" spans="5:17" x14ac:dyDescent="0.45">
      <c r="E522" s="29" t="str">
        <f t="shared" si="141"/>
        <v/>
      </c>
      <c r="L522" s="29" t="str">
        <f t="shared" si="142"/>
        <v/>
      </c>
      <c r="M522" s="29" t="str">
        <f t="shared" si="143"/>
        <v/>
      </c>
      <c r="N522" s="29" t="str">
        <f t="shared" si="144"/>
        <v/>
      </c>
      <c r="O522" s="29" t="str">
        <f t="shared" si="145"/>
        <v/>
      </c>
      <c r="P522" s="33" t="str">
        <f t="shared" si="146"/>
        <v/>
      </c>
      <c r="Q522" s="32"/>
    </row>
    <row r="523" spans="5:17" x14ac:dyDescent="0.45">
      <c r="E523" s="29" t="str">
        <f t="shared" si="141"/>
        <v/>
      </c>
      <c r="L523" s="29" t="str">
        <f t="shared" si="142"/>
        <v/>
      </c>
      <c r="M523" s="29" t="str">
        <f t="shared" si="143"/>
        <v/>
      </c>
      <c r="N523" s="29" t="str">
        <f t="shared" si="144"/>
        <v/>
      </c>
      <c r="O523" s="29" t="str">
        <f t="shared" si="145"/>
        <v/>
      </c>
      <c r="P523" s="33" t="str">
        <f t="shared" si="146"/>
        <v/>
      </c>
      <c r="Q523" s="32"/>
    </row>
    <row r="524" spans="5:17" x14ac:dyDescent="0.45">
      <c r="E524" s="29" t="str">
        <f t="shared" si="141"/>
        <v/>
      </c>
      <c r="L524" s="29" t="str">
        <f t="shared" si="142"/>
        <v/>
      </c>
      <c r="M524" s="29" t="str">
        <f t="shared" si="143"/>
        <v/>
      </c>
      <c r="N524" s="29" t="str">
        <f t="shared" si="144"/>
        <v/>
      </c>
      <c r="O524" s="29" t="str">
        <f t="shared" si="145"/>
        <v/>
      </c>
      <c r="P524" s="33" t="str">
        <f t="shared" si="146"/>
        <v/>
      </c>
      <c r="Q524" s="32"/>
    </row>
    <row r="525" spans="5:17" x14ac:dyDescent="0.45">
      <c r="E525" s="29" t="str">
        <f t="shared" si="141"/>
        <v/>
      </c>
      <c r="L525" s="29" t="str">
        <f t="shared" si="142"/>
        <v/>
      </c>
      <c r="M525" s="29" t="str">
        <f t="shared" si="143"/>
        <v/>
      </c>
      <c r="N525" s="29" t="str">
        <f t="shared" si="144"/>
        <v/>
      </c>
      <c r="O525" s="29" t="str">
        <f t="shared" si="145"/>
        <v/>
      </c>
      <c r="P525" s="33" t="str">
        <f t="shared" si="146"/>
        <v/>
      </c>
      <c r="Q525" s="32"/>
    </row>
    <row r="526" spans="5:17" x14ac:dyDescent="0.45">
      <c r="E526" s="29" t="str">
        <f t="shared" si="141"/>
        <v/>
      </c>
      <c r="L526" s="29" t="str">
        <f t="shared" si="142"/>
        <v/>
      </c>
      <c r="M526" s="29" t="str">
        <f t="shared" si="143"/>
        <v/>
      </c>
      <c r="N526" s="29" t="str">
        <f t="shared" si="144"/>
        <v/>
      </c>
      <c r="O526" s="29" t="str">
        <f t="shared" si="145"/>
        <v/>
      </c>
      <c r="P526" s="33" t="str">
        <f t="shared" si="146"/>
        <v/>
      </c>
      <c r="Q526" s="32"/>
    </row>
    <row r="527" spans="5:17" x14ac:dyDescent="0.45">
      <c r="E527" s="29" t="str">
        <f t="shared" si="141"/>
        <v/>
      </c>
      <c r="L527" s="29" t="str">
        <f t="shared" si="142"/>
        <v/>
      </c>
      <c r="M527" s="29" t="str">
        <f t="shared" si="143"/>
        <v/>
      </c>
      <c r="N527" s="29" t="str">
        <f t="shared" si="144"/>
        <v/>
      </c>
      <c r="O527" s="29" t="str">
        <f t="shared" si="145"/>
        <v/>
      </c>
      <c r="P527" s="33" t="str">
        <f t="shared" si="146"/>
        <v/>
      </c>
      <c r="Q527" s="32"/>
    </row>
    <row r="528" spans="5:17" x14ac:dyDescent="0.45">
      <c r="E528" s="29" t="str">
        <f t="shared" si="141"/>
        <v/>
      </c>
      <c r="L528" s="29" t="str">
        <f t="shared" si="142"/>
        <v/>
      </c>
      <c r="M528" s="29" t="str">
        <f t="shared" si="143"/>
        <v/>
      </c>
      <c r="N528" s="29" t="str">
        <f t="shared" si="144"/>
        <v/>
      </c>
      <c r="O528" s="29" t="str">
        <f t="shared" si="145"/>
        <v/>
      </c>
      <c r="P528" s="33" t="str">
        <f t="shared" si="146"/>
        <v/>
      </c>
      <c r="Q528" s="32"/>
    </row>
    <row r="529" spans="5:17" x14ac:dyDescent="0.45">
      <c r="E529" s="29" t="str">
        <f t="shared" si="141"/>
        <v/>
      </c>
      <c r="L529" s="29" t="str">
        <f t="shared" si="142"/>
        <v/>
      </c>
      <c r="M529" s="29" t="str">
        <f t="shared" si="143"/>
        <v/>
      </c>
      <c r="N529" s="29" t="str">
        <f t="shared" si="144"/>
        <v/>
      </c>
      <c r="O529" s="29" t="str">
        <f t="shared" si="145"/>
        <v/>
      </c>
      <c r="P529" s="33" t="str">
        <f t="shared" si="146"/>
        <v/>
      </c>
      <c r="Q529" s="32"/>
    </row>
    <row r="530" spans="5:17" x14ac:dyDescent="0.45">
      <c r="E530" s="29" t="str">
        <f t="shared" si="141"/>
        <v/>
      </c>
      <c r="L530" s="29" t="str">
        <f t="shared" si="142"/>
        <v/>
      </c>
      <c r="M530" s="29" t="str">
        <f t="shared" si="143"/>
        <v/>
      </c>
      <c r="N530" s="29" t="str">
        <f t="shared" si="144"/>
        <v/>
      </c>
      <c r="O530" s="29" t="str">
        <f t="shared" si="145"/>
        <v/>
      </c>
      <c r="P530" s="33" t="str">
        <f t="shared" si="146"/>
        <v/>
      </c>
      <c r="Q530" s="32"/>
    </row>
    <row r="531" spans="5:17" x14ac:dyDescent="0.45">
      <c r="E531" s="29" t="str">
        <f t="shared" si="141"/>
        <v/>
      </c>
      <c r="L531" s="29" t="str">
        <f t="shared" si="142"/>
        <v/>
      </c>
      <c r="M531" s="29" t="str">
        <f t="shared" si="143"/>
        <v/>
      </c>
      <c r="N531" s="29" t="str">
        <f t="shared" si="144"/>
        <v/>
      </c>
      <c r="O531" s="29" t="str">
        <f t="shared" si="145"/>
        <v/>
      </c>
      <c r="P531" s="33" t="str">
        <f t="shared" si="146"/>
        <v/>
      </c>
      <c r="Q531" s="32"/>
    </row>
    <row r="532" spans="5:17" x14ac:dyDescent="0.45">
      <c r="E532" s="29" t="str">
        <f t="shared" si="141"/>
        <v/>
      </c>
      <c r="L532" s="29" t="str">
        <f t="shared" si="142"/>
        <v/>
      </c>
      <c r="M532" s="29" t="str">
        <f t="shared" si="143"/>
        <v/>
      </c>
      <c r="N532" s="29" t="str">
        <f t="shared" si="144"/>
        <v/>
      </c>
      <c r="O532" s="29" t="str">
        <f t="shared" si="145"/>
        <v/>
      </c>
      <c r="P532" s="33" t="str">
        <f t="shared" si="146"/>
        <v/>
      </c>
      <c r="Q532" s="32"/>
    </row>
    <row r="533" spans="5:17" x14ac:dyDescent="0.45">
      <c r="E533" s="29" t="str">
        <f t="shared" si="141"/>
        <v/>
      </c>
      <c r="L533" s="29" t="str">
        <f t="shared" si="142"/>
        <v/>
      </c>
      <c r="M533" s="29" t="str">
        <f t="shared" si="143"/>
        <v/>
      </c>
      <c r="N533" s="29" t="str">
        <f t="shared" si="144"/>
        <v/>
      </c>
      <c r="O533" s="29" t="str">
        <f t="shared" si="145"/>
        <v/>
      </c>
      <c r="P533" s="33" t="str">
        <f t="shared" si="146"/>
        <v/>
      </c>
      <c r="Q533" s="32"/>
    </row>
    <row r="534" spans="5:17" x14ac:dyDescent="0.45">
      <c r="E534" s="29" t="str">
        <f t="shared" si="141"/>
        <v/>
      </c>
      <c r="L534" s="29" t="str">
        <f t="shared" si="142"/>
        <v/>
      </c>
      <c r="M534" s="29" t="str">
        <f t="shared" si="143"/>
        <v/>
      </c>
      <c r="N534" s="29" t="str">
        <f t="shared" si="144"/>
        <v/>
      </c>
      <c r="O534" s="29" t="str">
        <f t="shared" si="145"/>
        <v/>
      </c>
      <c r="P534" s="33" t="str">
        <f t="shared" si="146"/>
        <v/>
      </c>
      <c r="Q534" s="32"/>
    </row>
    <row r="535" spans="5:17" x14ac:dyDescent="0.45">
      <c r="E535" s="29" t="str">
        <f t="shared" si="141"/>
        <v/>
      </c>
      <c r="L535" s="29" t="str">
        <f t="shared" si="142"/>
        <v/>
      </c>
      <c r="M535" s="29" t="str">
        <f t="shared" si="143"/>
        <v/>
      </c>
      <c r="N535" s="29" t="str">
        <f t="shared" si="144"/>
        <v/>
      </c>
      <c r="O535" s="29" t="str">
        <f t="shared" si="145"/>
        <v/>
      </c>
      <c r="P535" s="33" t="str">
        <f t="shared" si="146"/>
        <v/>
      </c>
      <c r="Q535" s="32"/>
    </row>
    <row r="536" spans="5:17" x14ac:dyDescent="0.45">
      <c r="E536" s="29" t="str">
        <f t="shared" si="141"/>
        <v/>
      </c>
      <c r="L536" s="29" t="str">
        <f t="shared" si="142"/>
        <v/>
      </c>
      <c r="M536" s="29" t="str">
        <f t="shared" si="143"/>
        <v/>
      </c>
      <c r="N536" s="29" t="str">
        <f t="shared" si="144"/>
        <v/>
      </c>
      <c r="O536" s="29" t="str">
        <f t="shared" si="145"/>
        <v/>
      </c>
      <c r="P536" s="33" t="str">
        <f t="shared" si="146"/>
        <v/>
      </c>
      <c r="Q536" s="32"/>
    </row>
    <row r="537" spans="5:17" x14ac:dyDescent="0.45">
      <c r="E537" s="29" t="str">
        <f t="shared" si="141"/>
        <v/>
      </c>
      <c r="L537" s="29" t="str">
        <f t="shared" si="142"/>
        <v/>
      </c>
      <c r="M537" s="29" t="str">
        <f t="shared" si="143"/>
        <v/>
      </c>
      <c r="N537" s="29" t="str">
        <f t="shared" si="144"/>
        <v/>
      </c>
      <c r="O537" s="29" t="str">
        <f t="shared" si="145"/>
        <v/>
      </c>
      <c r="P537" s="33" t="str">
        <f t="shared" si="146"/>
        <v/>
      </c>
      <c r="Q537" s="32"/>
    </row>
    <row r="538" spans="5:17" x14ac:dyDescent="0.45">
      <c r="E538" s="29" t="str">
        <f t="shared" si="141"/>
        <v/>
      </c>
      <c r="L538" s="29" t="str">
        <f t="shared" si="142"/>
        <v/>
      </c>
      <c r="M538" s="29" t="str">
        <f t="shared" si="143"/>
        <v/>
      </c>
      <c r="N538" s="29" t="str">
        <f t="shared" si="144"/>
        <v/>
      </c>
      <c r="O538" s="29" t="str">
        <f t="shared" si="145"/>
        <v/>
      </c>
      <c r="P538" s="33" t="str">
        <f t="shared" si="146"/>
        <v/>
      </c>
      <c r="Q538" s="32"/>
    </row>
    <row r="539" spans="5:17" x14ac:dyDescent="0.45">
      <c r="E539" s="29" t="str">
        <f t="shared" si="141"/>
        <v/>
      </c>
      <c r="L539" s="29" t="str">
        <f t="shared" si="142"/>
        <v/>
      </c>
      <c r="M539" s="29" t="str">
        <f t="shared" si="143"/>
        <v/>
      </c>
      <c r="N539" s="29" t="str">
        <f t="shared" si="144"/>
        <v/>
      </c>
      <c r="O539" s="29" t="str">
        <f t="shared" si="145"/>
        <v/>
      </c>
      <c r="P539" s="33" t="str">
        <f t="shared" si="146"/>
        <v/>
      </c>
      <c r="Q539" s="32"/>
    </row>
    <row r="540" spans="5:17" x14ac:dyDescent="0.45">
      <c r="E540" s="29" t="str">
        <f t="shared" si="141"/>
        <v/>
      </c>
      <c r="L540" s="29" t="str">
        <f t="shared" si="142"/>
        <v/>
      </c>
      <c r="M540" s="29" t="str">
        <f t="shared" si="143"/>
        <v/>
      </c>
      <c r="N540" s="29" t="str">
        <f t="shared" si="144"/>
        <v/>
      </c>
      <c r="O540" s="29" t="str">
        <f t="shared" si="145"/>
        <v/>
      </c>
      <c r="P540" s="33" t="str">
        <f t="shared" si="146"/>
        <v/>
      </c>
      <c r="Q540" s="32"/>
    </row>
    <row r="541" spans="5:17" x14ac:dyDescent="0.45">
      <c r="E541" s="29" t="str">
        <f t="shared" si="141"/>
        <v/>
      </c>
      <c r="L541" s="29" t="str">
        <f t="shared" si="142"/>
        <v/>
      </c>
      <c r="M541" s="29" t="str">
        <f t="shared" si="143"/>
        <v/>
      </c>
      <c r="N541" s="29" t="str">
        <f t="shared" si="144"/>
        <v/>
      </c>
      <c r="O541" s="29" t="str">
        <f t="shared" si="145"/>
        <v/>
      </c>
      <c r="P541" s="33" t="str">
        <f t="shared" si="146"/>
        <v/>
      </c>
      <c r="Q541" s="32"/>
    </row>
    <row r="542" spans="5:17" x14ac:dyDescent="0.45">
      <c r="E542" s="29" t="str">
        <f t="shared" si="141"/>
        <v/>
      </c>
      <c r="L542" s="29" t="str">
        <f t="shared" si="142"/>
        <v/>
      </c>
      <c r="M542" s="29" t="str">
        <f t="shared" si="143"/>
        <v/>
      </c>
      <c r="N542" s="29" t="str">
        <f t="shared" si="144"/>
        <v/>
      </c>
      <c r="O542" s="29" t="str">
        <f t="shared" si="145"/>
        <v/>
      </c>
      <c r="P542" s="33" t="str">
        <f t="shared" si="146"/>
        <v/>
      </c>
      <c r="Q542" s="32"/>
    </row>
    <row r="543" spans="5:17" x14ac:dyDescent="0.45">
      <c r="E543" s="29" t="str">
        <f t="shared" si="141"/>
        <v/>
      </c>
      <c r="L543" s="29" t="str">
        <f t="shared" si="142"/>
        <v/>
      </c>
      <c r="M543" s="29" t="str">
        <f t="shared" si="143"/>
        <v/>
      </c>
      <c r="N543" s="29" t="str">
        <f t="shared" si="144"/>
        <v/>
      </c>
      <c r="O543" s="29" t="str">
        <f t="shared" si="145"/>
        <v/>
      </c>
      <c r="P543" s="33" t="str">
        <f t="shared" si="146"/>
        <v/>
      </c>
      <c r="Q543" s="32"/>
    </row>
    <row r="544" spans="5:17" x14ac:dyDescent="0.45">
      <c r="E544" s="29" t="str">
        <f t="shared" si="141"/>
        <v/>
      </c>
      <c r="L544" s="29" t="str">
        <f t="shared" si="142"/>
        <v/>
      </c>
      <c r="M544" s="29" t="str">
        <f t="shared" si="143"/>
        <v/>
      </c>
      <c r="N544" s="29" t="str">
        <f t="shared" si="144"/>
        <v/>
      </c>
      <c r="O544" s="29" t="str">
        <f t="shared" si="145"/>
        <v/>
      </c>
      <c r="P544" s="33" t="str">
        <f t="shared" si="146"/>
        <v/>
      </c>
      <c r="Q544" s="32"/>
    </row>
    <row r="545" spans="5:17" x14ac:dyDescent="0.45">
      <c r="E545" s="29" t="str">
        <f t="shared" si="141"/>
        <v/>
      </c>
      <c r="L545" s="29" t="str">
        <f t="shared" si="142"/>
        <v/>
      </c>
      <c r="M545" s="29" t="str">
        <f t="shared" si="143"/>
        <v/>
      </c>
      <c r="N545" s="29" t="str">
        <f t="shared" si="144"/>
        <v/>
      </c>
      <c r="O545" s="29" t="str">
        <f t="shared" si="145"/>
        <v/>
      </c>
      <c r="P545" s="33" t="str">
        <f t="shared" si="146"/>
        <v/>
      </c>
      <c r="Q545" s="32"/>
    </row>
    <row r="546" spans="5:17" x14ac:dyDescent="0.45">
      <c r="E546" s="29" t="str">
        <f t="shared" si="141"/>
        <v/>
      </c>
      <c r="L546" s="29" t="str">
        <f t="shared" si="142"/>
        <v/>
      </c>
      <c r="M546" s="29" t="str">
        <f t="shared" si="143"/>
        <v/>
      </c>
      <c r="N546" s="29" t="str">
        <f t="shared" si="144"/>
        <v/>
      </c>
      <c r="O546" s="29" t="str">
        <f t="shared" si="145"/>
        <v/>
      </c>
      <c r="P546" s="33" t="str">
        <f t="shared" si="146"/>
        <v/>
      </c>
      <c r="Q546" s="32"/>
    </row>
    <row r="547" spans="5:17" x14ac:dyDescent="0.45">
      <c r="E547" s="29" t="str">
        <f t="shared" si="141"/>
        <v/>
      </c>
      <c r="L547" s="29" t="str">
        <f t="shared" si="142"/>
        <v/>
      </c>
      <c r="M547" s="29" t="str">
        <f t="shared" si="143"/>
        <v/>
      </c>
      <c r="N547" s="29" t="str">
        <f t="shared" si="144"/>
        <v/>
      </c>
      <c r="O547" s="29" t="str">
        <f t="shared" si="145"/>
        <v/>
      </c>
      <c r="P547" s="33" t="str">
        <f t="shared" si="146"/>
        <v/>
      </c>
      <c r="Q547" s="32"/>
    </row>
    <row r="548" spans="5:17" x14ac:dyDescent="0.45">
      <c r="E548" s="29" t="str">
        <f t="shared" si="141"/>
        <v/>
      </c>
      <c r="L548" s="29" t="str">
        <f t="shared" si="142"/>
        <v/>
      </c>
      <c r="M548" s="29" t="str">
        <f t="shared" si="143"/>
        <v/>
      </c>
      <c r="N548" s="29" t="str">
        <f t="shared" si="144"/>
        <v/>
      </c>
      <c r="O548" s="29" t="str">
        <f t="shared" si="145"/>
        <v/>
      </c>
      <c r="P548" s="33" t="str">
        <f t="shared" si="146"/>
        <v/>
      </c>
      <c r="Q548" s="32"/>
    </row>
    <row r="549" spans="5:17" x14ac:dyDescent="0.45">
      <c r="E549" s="29" t="str">
        <f t="shared" si="141"/>
        <v/>
      </c>
      <c r="L549" s="29" t="str">
        <f t="shared" si="142"/>
        <v/>
      </c>
      <c r="M549" s="29" t="str">
        <f t="shared" si="143"/>
        <v/>
      </c>
      <c r="N549" s="29" t="str">
        <f t="shared" si="144"/>
        <v/>
      </c>
      <c r="O549" s="29" t="str">
        <f t="shared" si="145"/>
        <v/>
      </c>
      <c r="P549" s="33" t="str">
        <f t="shared" si="146"/>
        <v/>
      </c>
      <c r="Q549" s="32"/>
    </row>
    <row r="550" spans="5:17" x14ac:dyDescent="0.45">
      <c r="E550" s="29" t="str">
        <f t="shared" si="141"/>
        <v/>
      </c>
      <c r="L550" s="29" t="str">
        <f t="shared" si="142"/>
        <v/>
      </c>
      <c r="M550" s="29" t="str">
        <f t="shared" si="143"/>
        <v/>
      </c>
      <c r="N550" s="29" t="str">
        <f t="shared" si="144"/>
        <v/>
      </c>
      <c r="O550" s="29" t="str">
        <f t="shared" si="145"/>
        <v/>
      </c>
      <c r="P550" s="33" t="str">
        <f t="shared" si="146"/>
        <v/>
      </c>
      <c r="Q550" s="32"/>
    </row>
    <row r="551" spans="5:17" x14ac:dyDescent="0.45">
      <c r="E551" s="29" t="str">
        <f t="shared" si="141"/>
        <v/>
      </c>
      <c r="L551" s="29" t="str">
        <f t="shared" si="142"/>
        <v/>
      </c>
      <c r="M551" s="29" t="str">
        <f t="shared" si="143"/>
        <v/>
      </c>
      <c r="N551" s="29" t="str">
        <f t="shared" si="144"/>
        <v/>
      </c>
      <c r="O551" s="29" t="str">
        <f t="shared" si="145"/>
        <v/>
      </c>
      <c r="P551" s="33" t="str">
        <f t="shared" si="146"/>
        <v/>
      </c>
      <c r="Q551" s="32"/>
    </row>
    <row r="552" spans="5:17" x14ac:dyDescent="0.45">
      <c r="E552" s="29" t="str">
        <f t="shared" si="141"/>
        <v/>
      </c>
      <c r="L552" s="29" t="str">
        <f t="shared" si="142"/>
        <v/>
      </c>
      <c r="M552" s="29" t="str">
        <f t="shared" si="143"/>
        <v/>
      </c>
      <c r="N552" s="29" t="str">
        <f t="shared" si="144"/>
        <v/>
      </c>
      <c r="O552" s="29" t="str">
        <f t="shared" si="145"/>
        <v/>
      </c>
      <c r="P552" s="33" t="str">
        <f t="shared" si="146"/>
        <v/>
      </c>
      <c r="Q552" s="32"/>
    </row>
    <row r="553" spans="5:17" x14ac:dyDescent="0.45">
      <c r="E553" s="29" t="str">
        <f t="shared" si="141"/>
        <v/>
      </c>
      <c r="L553" s="29" t="str">
        <f t="shared" si="142"/>
        <v/>
      </c>
      <c r="M553" s="29" t="str">
        <f t="shared" si="143"/>
        <v/>
      </c>
      <c r="N553" s="29" t="str">
        <f t="shared" si="144"/>
        <v/>
      </c>
      <c r="O553" s="29" t="str">
        <f t="shared" si="145"/>
        <v/>
      </c>
      <c r="P553" s="33" t="str">
        <f t="shared" si="146"/>
        <v/>
      </c>
      <c r="Q553" s="32"/>
    </row>
    <row r="554" spans="5:17" x14ac:dyDescent="0.45">
      <c r="E554" s="29" t="str">
        <f t="shared" si="141"/>
        <v/>
      </c>
      <c r="L554" s="29" t="str">
        <f t="shared" si="142"/>
        <v/>
      </c>
      <c r="M554" s="29" t="str">
        <f t="shared" si="143"/>
        <v/>
      </c>
      <c r="N554" s="29" t="str">
        <f t="shared" si="144"/>
        <v/>
      </c>
      <c r="O554" s="29" t="str">
        <f t="shared" si="145"/>
        <v/>
      </c>
      <c r="P554" s="33" t="str">
        <f t="shared" si="146"/>
        <v/>
      </c>
      <c r="Q554" s="32"/>
    </row>
    <row r="555" spans="5:17" x14ac:dyDescent="0.45">
      <c r="E555" s="29" t="str">
        <f t="shared" si="141"/>
        <v/>
      </c>
      <c r="L555" s="29" t="str">
        <f t="shared" si="142"/>
        <v/>
      </c>
      <c r="M555" s="29" t="str">
        <f t="shared" si="143"/>
        <v/>
      </c>
      <c r="N555" s="29" t="str">
        <f t="shared" si="144"/>
        <v/>
      </c>
      <c r="O555" s="29" t="str">
        <f t="shared" si="145"/>
        <v/>
      </c>
      <c r="P555" s="33" t="str">
        <f t="shared" si="146"/>
        <v/>
      </c>
      <c r="Q555" s="32"/>
    </row>
    <row r="556" spans="5:17" x14ac:dyDescent="0.45">
      <c r="E556" s="29" t="str">
        <f t="shared" si="141"/>
        <v/>
      </c>
      <c r="L556" s="29" t="str">
        <f t="shared" si="142"/>
        <v/>
      </c>
      <c r="M556" s="29" t="str">
        <f t="shared" si="143"/>
        <v/>
      </c>
      <c r="N556" s="29" t="str">
        <f t="shared" si="144"/>
        <v/>
      </c>
      <c r="O556" s="29" t="str">
        <f t="shared" si="145"/>
        <v/>
      </c>
      <c r="P556" s="33" t="str">
        <f t="shared" si="146"/>
        <v/>
      </c>
      <c r="Q556" s="32"/>
    </row>
    <row r="557" spans="5:17" x14ac:dyDescent="0.45">
      <c r="E557" s="29" t="str">
        <f t="shared" si="141"/>
        <v/>
      </c>
      <c r="L557" s="29" t="str">
        <f t="shared" si="142"/>
        <v/>
      </c>
      <c r="M557" s="29" t="str">
        <f t="shared" si="143"/>
        <v/>
      </c>
      <c r="N557" s="29" t="str">
        <f t="shared" si="144"/>
        <v/>
      </c>
      <c r="O557" s="29" t="str">
        <f t="shared" si="145"/>
        <v/>
      </c>
      <c r="P557" s="33" t="str">
        <f t="shared" si="146"/>
        <v/>
      </c>
      <c r="Q557" s="32"/>
    </row>
    <row r="558" spans="5:17" x14ac:dyDescent="0.45">
      <c r="E558" s="29" t="str">
        <f t="shared" si="141"/>
        <v/>
      </c>
      <c r="L558" s="29" t="str">
        <f t="shared" si="142"/>
        <v/>
      </c>
      <c r="M558" s="29" t="str">
        <f t="shared" si="143"/>
        <v/>
      </c>
      <c r="N558" s="29" t="str">
        <f t="shared" si="144"/>
        <v/>
      </c>
      <c r="O558" s="29" t="str">
        <f t="shared" si="145"/>
        <v/>
      </c>
      <c r="P558" s="33" t="str">
        <f t="shared" si="146"/>
        <v/>
      </c>
      <c r="Q558" s="32"/>
    </row>
    <row r="559" spans="5:17" x14ac:dyDescent="0.45">
      <c r="E559" s="29" t="str">
        <f t="shared" si="141"/>
        <v/>
      </c>
      <c r="L559" s="29" t="str">
        <f t="shared" si="142"/>
        <v/>
      </c>
      <c r="M559" s="29" t="str">
        <f t="shared" si="143"/>
        <v/>
      </c>
      <c r="N559" s="29" t="str">
        <f t="shared" si="144"/>
        <v/>
      </c>
      <c r="O559" s="29" t="str">
        <f t="shared" si="145"/>
        <v/>
      </c>
      <c r="P559" s="33" t="str">
        <f t="shared" si="146"/>
        <v/>
      </c>
      <c r="Q559" s="32"/>
    </row>
    <row r="560" spans="5:17" x14ac:dyDescent="0.45">
      <c r="E560" s="29" t="str">
        <f t="shared" si="141"/>
        <v/>
      </c>
      <c r="L560" s="29" t="str">
        <f t="shared" si="142"/>
        <v/>
      </c>
      <c r="M560" s="29" t="str">
        <f t="shared" si="143"/>
        <v/>
      </c>
      <c r="N560" s="29" t="str">
        <f t="shared" si="144"/>
        <v/>
      </c>
      <c r="O560" s="29" t="str">
        <f t="shared" si="145"/>
        <v/>
      </c>
      <c r="P560" s="33" t="str">
        <f t="shared" si="146"/>
        <v/>
      </c>
      <c r="Q560" s="32"/>
    </row>
    <row r="561" spans="5:17" x14ac:dyDescent="0.45">
      <c r="E561" s="29" t="str">
        <f t="shared" si="141"/>
        <v/>
      </c>
      <c r="L561" s="29" t="str">
        <f t="shared" si="142"/>
        <v/>
      </c>
      <c r="M561" s="29" t="str">
        <f t="shared" si="143"/>
        <v/>
      </c>
      <c r="N561" s="29" t="str">
        <f t="shared" si="144"/>
        <v/>
      </c>
      <c r="O561" s="29" t="str">
        <f t="shared" si="145"/>
        <v/>
      </c>
      <c r="P561" s="33" t="str">
        <f t="shared" si="146"/>
        <v/>
      </c>
      <c r="Q561" s="32"/>
    </row>
    <row r="562" spans="5:17" x14ac:dyDescent="0.45">
      <c r="E562" s="29" t="str">
        <f t="shared" si="141"/>
        <v/>
      </c>
      <c r="L562" s="29" t="str">
        <f t="shared" si="142"/>
        <v/>
      </c>
      <c r="M562" s="29" t="str">
        <f t="shared" si="143"/>
        <v/>
      </c>
      <c r="N562" s="29" t="str">
        <f t="shared" si="144"/>
        <v/>
      </c>
      <c r="O562" s="29" t="str">
        <f t="shared" si="145"/>
        <v/>
      </c>
      <c r="P562" s="33" t="str">
        <f t="shared" si="146"/>
        <v/>
      </c>
      <c r="Q562" s="32"/>
    </row>
    <row r="563" spans="5:17" x14ac:dyDescent="0.45">
      <c r="E563" s="29" t="str">
        <f t="shared" si="141"/>
        <v/>
      </c>
      <c r="L563" s="29" t="str">
        <f t="shared" si="142"/>
        <v/>
      </c>
      <c r="M563" s="29" t="str">
        <f t="shared" si="143"/>
        <v/>
      </c>
      <c r="N563" s="29" t="str">
        <f t="shared" si="144"/>
        <v/>
      </c>
      <c r="O563" s="29" t="str">
        <f t="shared" si="145"/>
        <v/>
      </c>
      <c r="P563" s="33" t="str">
        <f t="shared" si="146"/>
        <v/>
      </c>
      <c r="Q563" s="32"/>
    </row>
    <row r="564" spans="5:17" x14ac:dyDescent="0.45">
      <c r="E564" s="29" t="str">
        <f t="shared" si="141"/>
        <v/>
      </c>
      <c r="L564" s="29" t="str">
        <f t="shared" si="142"/>
        <v/>
      </c>
      <c r="M564" s="29" t="str">
        <f t="shared" si="143"/>
        <v/>
      </c>
      <c r="N564" s="29" t="str">
        <f t="shared" si="144"/>
        <v/>
      </c>
      <c r="O564" s="29" t="str">
        <f t="shared" si="145"/>
        <v/>
      </c>
      <c r="P564" s="33" t="str">
        <f t="shared" si="146"/>
        <v/>
      </c>
      <c r="Q564" s="32"/>
    </row>
    <row r="565" spans="5:17" x14ac:dyDescent="0.45">
      <c r="E565" s="29" t="str">
        <f t="shared" si="141"/>
        <v/>
      </c>
      <c r="L565" s="29" t="str">
        <f t="shared" si="142"/>
        <v/>
      </c>
      <c r="M565" s="29" t="str">
        <f t="shared" si="143"/>
        <v/>
      </c>
      <c r="N565" s="29" t="str">
        <f t="shared" si="144"/>
        <v/>
      </c>
      <c r="O565" s="29" t="str">
        <f t="shared" si="145"/>
        <v/>
      </c>
      <c r="P565" s="33" t="str">
        <f t="shared" si="146"/>
        <v/>
      </c>
      <c r="Q565" s="32"/>
    </row>
    <row r="566" spans="5:17" x14ac:dyDescent="0.45">
      <c r="E566" s="29" t="str">
        <f t="shared" si="141"/>
        <v/>
      </c>
      <c r="L566" s="29" t="str">
        <f t="shared" si="142"/>
        <v/>
      </c>
      <c r="M566" s="29" t="str">
        <f t="shared" si="143"/>
        <v/>
      </c>
      <c r="N566" s="29" t="str">
        <f t="shared" si="144"/>
        <v/>
      </c>
      <c r="O566" s="29" t="str">
        <f t="shared" si="145"/>
        <v/>
      </c>
      <c r="P566" s="33" t="str">
        <f t="shared" si="146"/>
        <v/>
      </c>
      <c r="Q566" s="32"/>
    </row>
    <row r="567" spans="5:17" x14ac:dyDescent="0.45">
      <c r="E567" s="29" t="str">
        <f t="shared" si="141"/>
        <v/>
      </c>
      <c r="L567" s="29" t="str">
        <f t="shared" si="142"/>
        <v/>
      </c>
      <c r="M567" s="29" t="str">
        <f t="shared" si="143"/>
        <v/>
      </c>
      <c r="N567" s="29" t="str">
        <f t="shared" si="144"/>
        <v/>
      </c>
      <c r="O567" s="29" t="str">
        <f t="shared" si="145"/>
        <v/>
      </c>
      <c r="P567" s="33" t="str">
        <f t="shared" si="146"/>
        <v/>
      </c>
      <c r="Q567" s="32"/>
    </row>
    <row r="568" spans="5:17" x14ac:dyDescent="0.45">
      <c r="E568" s="29" t="str">
        <f t="shared" si="141"/>
        <v/>
      </c>
      <c r="L568" s="29" t="str">
        <f t="shared" si="142"/>
        <v/>
      </c>
      <c r="M568" s="29" t="str">
        <f t="shared" si="143"/>
        <v/>
      </c>
      <c r="N568" s="29" t="str">
        <f t="shared" si="144"/>
        <v/>
      </c>
      <c r="O568" s="29" t="str">
        <f t="shared" si="145"/>
        <v/>
      </c>
      <c r="P568" s="33" t="str">
        <f t="shared" si="146"/>
        <v/>
      </c>
      <c r="Q568" s="32"/>
    </row>
    <row r="569" spans="5:17" x14ac:dyDescent="0.45">
      <c r="E569" s="29" t="str">
        <f t="shared" si="141"/>
        <v/>
      </c>
      <c r="L569" s="29" t="str">
        <f t="shared" si="142"/>
        <v/>
      </c>
      <c r="M569" s="29" t="str">
        <f t="shared" si="143"/>
        <v/>
      </c>
      <c r="N569" s="29" t="str">
        <f t="shared" si="144"/>
        <v/>
      </c>
      <c r="O569" s="29" t="str">
        <f t="shared" si="145"/>
        <v/>
      </c>
      <c r="P569" s="33" t="str">
        <f t="shared" si="146"/>
        <v/>
      </c>
      <c r="Q569" s="32"/>
    </row>
    <row r="570" spans="5:17" x14ac:dyDescent="0.45">
      <c r="E570" s="29" t="str">
        <f t="shared" si="141"/>
        <v/>
      </c>
      <c r="L570" s="29" t="str">
        <f t="shared" si="142"/>
        <v/>
      </c>
      <c r="M570" s="29" t="str">
        <f t="shared" si="143"/>
        <v/>
      </c>
      <c r="N570" s="29" t="str">
        <f t="shared" si="144"/>
        <v/>
      </c>
      <c r="O570" s="29" t="str">
        <f t="shared" si="145"/>
        <v/>
      </c>
      <c r="P570" s="33" t="str">
        <f t="shared" si="146"/>
        <v/>
      </c>
      <c r="Q570" s="32"/>
    </row>
    <row r="571" spans="5:17" x14ac:dyDescent="0.45">
      <c r="E571" s="29" t="str">
        <f t="shared" si="141"/>
        <v/>
      </c>
      <c r="L571" s="29" t="str">
        <f t="shared" si="142"/>
        <v/>
      </c>
      <c r="M571" s="29" t="str">
        <f t="shared" si="143"/>
        <v/>
      </c>
      <c r="N571" s="29" t="str">
        <f t="shared" si="144"/>
        <v/>
      </c>
      <c r="O571" s="29" t="str">
        <f t="shared" si="145"/>
        <v/>
      </c>
      <c r="P571" s="33" t="str">
        <f t="shared" si="146"/>
        <v/>
      </c>
      <c r="Q571" s="32"/>
    </row>
    <row r="572" spans="5:17" x14ac:dyDescent="0.45">
      <c r="E572" s="29" t="str">
        <f t="shared" si="141"/>
        <v/>
      </c>
      <c r="L572" s="29" t="str">
        <f t="shared" si="142"/>
        <v/>
      </c>
      <c r="M572" s="29" t="str">
        <f t="shared" si="143"/>
        <v/>
      </c>
      <c r="N572" s="29" t="str">
        <f t="shared" si="144"/>
        <v/>
      </c>
      <c r="O572" s="29" t="str">
        <f t="shared" si="145"/>
        <v/>
      </c>
      <c r="P572" s="33" t="str">
        <f t="shared" si="146"/>
        <v/>
      </c>
      <c r="Q572" s="32"/>
    </row>
    <row r="573" spans="5:17" x14ac:dyDescent="0.45">
      <c r="E573" s="29" t="str">
        <f t="shared" si="141"/>
        <v/>
      </c>
      <c r="L573" s="29" t="str">
        <f t="shared" si="142"/>
        <v/>
      </c>
      <c r="M573" s="29" t="str">
        <f t="shared" si="143"/>
        <v/>
      </c>
      <c r="N573" s="29" t="str">
        <f t="shared" si="144"/>
        <v/>
      </c>
      <c r="O573" s="29" t="str">
        <f t="shared" si="145"/>
        <v/>
      </c>
      <c r="P573" s="33" t="str">
        <f t="shared" si="146"/>
        <v/>
      </c>
      <c r="Q573" s="32"/>
    </row>
    <row r="574" spans="5:17" x14ac:dyDescent="0.45">
      <c r="E574" s="29" t="str">
        <f t="shared" si="141"/>
        <v/>
      </c>
      <c r="L574" s="29" t="str">
        <f t="shared" si="142"/>
        <v/>
      </c>
      <c r="M574" s="29" t="str">
        <f t="shared" si="143"/>
        <v/>
      </c>
      <c r="N574" s="29" t="str">
        <f t="shared" si="144"/>
        <v/>
      </c>
      <c r="O574" s="29" t="str">
        <f t="shared" si="145"/>
        <v/>
      </c>
      <c r="P574" s="33" t="str">
        <f t="shared" si="146"/>
        <v/>
      </c>
      <c r="Q574" s="32"/>
    </row>
    <row r="575" spans="5:17" x14ac:dyDescent="0.45">
      <c r="E575" s="29" t="str">
        <f t="shared" si="141"/>
        <v/>
      </c>
      <c r="L575" s="29" t="str">
        <f t="shared" si="142"/>
        <v/>
      </c>
      <c r="M575" s="29" t="str">
        <f t="shared" si="143"/>
        <v/>
      </c>
      <c r="N575" s="29" t="str">
        <f t="shared" si="144"/>
        <v/>
      </c>
      <c r="O575" s="29" t="str">
        <f t="shared" si="145"/>
        <v/>
      </c>
      <c r="P575" s="33" t="str">
        <f t="shared" si="146"/>
        <v/>
      </c>
      <c r="Q575" s="32"/>
    </row>
    <row r="576" spans="5:17" x14ac:dyDescent="0.45">
      <c r="E576" s="29" t="str">
        <f t="shared" si="141"/>
        <v/>
      </c>
      <c r="L576" s="29" t="str">
        <f t="shared" si="142"/>
        <v/>
      </c>
      <c r="M576" s="29" t="str">
        <f t="shared" si="143"/>
        <v/>
      </c>
      <c r="N576" s="29" t="str">
        <f t="shared" si="144"/>
        <v/>
      </c>
      <c r="O576" s="29" t="str">
        <f t="shared" si="145"/>
        <v/>
      </c>
      <c r="P576" s="33" t="str">
        <f t="shared" si="146"/>
        <v/>
      </c>
      <c r="Q576" s="32"/>
    </row>
    <row r="577" spans="12:17" x14ac:dyDescent="0.45">
      <c r="L577" s="29" t="str">
        <f t="shared" si="142"/>
        <v/>
      </c>
      <c r="M577" s="29" t="str">
        <f t="shared" si="143"/>
        <v/>
      </c>
      <c r="N577" s="29" t="str">
        <f t="shared" si="144"/>
        <v/>
      </c>
      <c r="O577" s="29" t="str">
        <f t="shared" si="145"/>
        <v/>
      </c>
      <c r="P577" s="33" t="str">
        <f t="shared" si="146"/>
        <v/>
      </c>
      <c r="Q577" s="32"/>
    </row>
    <row r="578" spans="12:17" x14ac:dyDescent="0.45">
      <c r="L578" s="29" t="str">
        <f t="shared" si="142"/>
        <v/>
      </c>
      <c r="M578" s="29" t="str">
        <f t="shared" si="143"/>
        <v/>
      </c>
      <c r="N578" s="29" t="str">
        <f t="shared" si="144"/>
        <v/>
      </c>
      <c r="O578" s="29" t="str">
        <f t="shared" si="145"/>
        <v/>
      </c>
      <c r="P578" s="33" t="str">
        <f t="shared" si="146"/>
        <v/>
      </c>
      <c r="Q578" s="32"/>
    </row>
    <row r="579" spans="12:17" x14ac:dyDescent="0.45">
      <c r="L579" s="29" t="str">
        <f t="shared" si="142"/>
        <v/>
      </c>
      <c r="M579" s="29" t="str">
        <f t="shared" si="143"/>
        <v/>
      </c>
      <c r="N579" s="29" t="str">
        <f t="shared" si="144"/>
        <v/>
      </c>
      <c r="O579" s="29" t="str">
        <f t="shared" si="145"/>
        <v/>
      </c>
      <c r="P579" s="33" t="str">
        <f t="shared" si="146"/>
        <v/>
      </c>
      <c r="Q579" s="32"/>
    </row>
    <row r="580" spans="12:17" x14ac:dyDescent="0.45">
      <c r="L580" s="29" t="str">
        <f t="shared" si="142"/>
        <v/>
      </c>
      <c r="M580" s="29" t="str">
        <f t="shared" si="143"/>
        <v/>
      </c>
      <c r="N580" s="29" t="str">
        <f t="shared" si="144"/>
        <v/>
      </c>
      <c r="O580" s="29" t="str">
        <f t="shared" si="145"/>
        <v/>
      </c>
      <c r="P580" s="33" t="str">
        <f t="shared" si="146"/>
        <v/>
      </c>
      <c r="Q580" s="32"/>
    </row>
    <row r="581" spans="12:17" x14ac:dyDescent="0.45">
      <c r="L581" s="29" t="str">
        <f t="shared" ref="L581:L588" si="147">IF(G581="Y", (P581*E581),(""))</f>
        <v/>
      </c>
      <c r="M581" s="29" t="str">
        <f t="shared" ref="M581:M588" si="148">IF(G581="Y", (L581*2),(""))</f>
        <v/>
      </c>
      <c r="N581" s="29" t="str">
        <f t="shared" ref="N581:N588" si="149">IF(G581="Y", (L581*3),(""))</f>
        <v/>
      </c>
      <c r="O581" s="29" t="str">
        <f t="shared" ref="O581:O588" si="150">IF(G581="Y", (L581*4),(""))</f>
        <v/>
      </c>
      <c r="P581" s="33" t="str">
        <f t="shared" ref="P581:P588" si="151">IF(Q581&gt;0,((AcctSize/Q581)/H581),(""))</f>
        <v/>
      </c>
      <c r="Q581" s="32"/>
    </row>
    <row r="582" spans="12:17" x14ac:dyDescent="0.45">
      <c r="L582" s="29" t="str">
        <f t="shared" si="147"/>
        <v/>
      </c>
      <c r="M582" s="29" t="str">
        <f t="shared" si="148"/>
        <v/>
      </c>
      <c r="N582" s="29" t="str">
        <f t="shared" si="149"/>
        <v/>
      </c>
      <c r="O582" s="29" t="str">
        <f t="shared" si="150"/>
        <v/>
      </c>
      <c r="P582" s="33" t="str">
        <f t="shared" si="151"/>
        <v/>
      </c>
      <c r="Q582" s="32"/>
    </row>
    <row r="583" spans="12:17" x14ac:dyDescent="0.45">
      <c r="L583" s="29" t="str">
        <f t="shared" si="147"/>
        <v/>
      </c>
      <c r="M583" s="29" t="str">
        <f t="shared" si="148"/>
        <v/>
      </c>
      <c r="N583" s="29" t="str">
        <f t="shared" si="149"/>
        <v/>
      </c>
      <c r="O583" s="29" t="str">
        <f t="shared" si="150"/>
        <v/>
      </c>
      <c r="P583" s="33" t="str">
        <f t="shared" si="151"/>
        <v/>
      </c>
      <c r="Q583" s="32"/>
    </row>
    <row r="584" spans="12:17" x14ac:dyDescent="0.45">
      <c r="L584" s="29" t="str">
        <f t="shared" si="147"/>
        <v/>
      </c>
      <c r="M584" s="29" t="str">
        <f t="shared" si="148"/>
        <v/>
      </c>
      <c r="N584" s="29" t="str">
        <f t="shared" si="149"/>
        <v/>
      </c>
      <c r="O584" s="29" t="str">
        <f t="shared" si="150"/>
        <v/>
      </c>
      <c r="P584" s="33" t="str">
        <f t="shared" si="151"/>
        <v/>
      </c>
      <c r="Q584" s="32"/>
    </row>
    <row r="585" spans="12:17" x14ac:dyDescent="0.45">
      <c r="L585" s="29" t="str">
        <f t="shared" si="147"/>
        <v/>
      </c>
      <c r="M585" s="29" t="str">
        <f t="shared" si="148"/>
        <v/>
      </c>
      <c r="N585" s="29" t="str">
        <f t="shared" si="149"/>
        <v/>
      </c>
      <c r="O585" s="29" t="str">
        <f t="shared" si="150"/>
        <v/>
      </c>
      <c r="P585" s="33" t="str">
        <f t="shared" si="151"/>
        <v/>
      </c>
      <c r="Q585" s="32"/>
    </row>
    <row r="586" spans="12:17" x14ac:dyDescent="0.45">
      <c r="L586" s="29" t="str">
        <f t="shared" si="147"/>
        <v/>
      </c>
      <c r="M586" s="29" t="str">
        <f t="shared" si="148"/>
        <v/>
      </c>
      <c r="N586" s="29" t="str">
        <f t="shared" si="149"/>
        <v/>
      </c>
      <c r="O586" s="29" t="str">
        <f t="shared" si="150"/>
        <v/>
      </c>
      <c r="P586" s="33" t="str">
        <f t="shared" si="151"/>
        <v/>
      </c>
      <c r="Q586" s="32"/>
    </row>
    <row r="587" spans="12:17" x14ac:dyDescent="0.45">
      <c r="L587" s="29" t="str">
        <f t="shared" si="147"/>
        <v/>
      </c>
      <c r="M587" s="29" t="str">
        <f t="shared" si="148"/>
        <v/>
      </c>
      <c r="N587" s="29" t="str">
        <f t="shared" si="149"/>
        <v/>
      </c>
      <c r="O587" s="29" t="str">
        <f t="shared" si="150"/>
        <v/>
      </c>
      <c r="P587" s="33" t="str">
        <f t="shared" si="151"/>
        <v/>
      </c>
      <c r="Q587" s="32"/>
    </row>
    <row r="588" spans="12:17" x14ac:dyDescent="0.45">
      <c r="L588" s="29" t="str">
        <f t="shared" si="147"/>
        <v/>
      </c>
      <c r="M588" s="29" t="str">
        <f t="shared" si="148"/>
        <v/>
      </c>
      <c r="N588" s="29" t="str">
        <f t="shared" si="149"/>
        <v/>
      </c>
      <c r="O588" s="29" t="str">
        <f t="shared" si="150"/>
        <v/>
      </c>
      <c r="P588" s="33" t="str">
        <f t="shared" si="151"/>
        <v/>
      </c>
      <c r="Q588" s="32"/>
    </row>
  </sheetData>
  <sheetProtection selectLockedCells="1"/>
  <mergeCells count="10">
    <mergeCell ref="T83:V83"/>
    <mergeCell ref="T3:V3"/>
    <mergeCell ref="T19:V19"/>
    <mergeCell ref="T35:V35"/>
    <mergeCell ref="T51:V51"/>
    <mergeCell ref="T67:V67"/>
    <mergeCell ref="T58:V58"/>
    <mergeCell ref="T59:V59"/>
    <mergeCell ref="T68:V68"/>
    <mergeCell ref="T75:V75"/>
  </mergeCells>
  <pageMargins left="0.7" right="0.7" top="0.75" bottom="0.75" header="0.3" footer="0.3"/>
  <pageSetup scale="2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>
    <pageSetUpPr fitToPage="1"/>
  </sheetPr>
  <dimension ref="A1:AF1379"/>
  <sheetViews>
    <sheetView showGridLines="0" zoomScaleNormal="100" workbookViewId="0"/>
  </sheetViews>
  <sheetFormatPr defaultRowHeight="14.25" x14ac:dyDescent="0.45"/>
  <cols>
    <col min="1" max="1" width="11" customWidth="1"/>
    <col min="2" max="2" width="13.59765625" customWidth="1"/>
    <col min="3" max="3" width="12.59765625" customWidth="1"/>
    <col min="4" max="4" width="14.1328125" customWidth="1"/>
    <col min="5" max="5" width="12.59765625" customWidth="1"/>
    <col min="7" max="7" width="10" style="2" customWidth="1"/>
    <col min="8" max="8" width="13.59765625" customWidth="1"/>
    <col min="9" max="9" width="13.3984375" customWidth="1"/>
    <col min="10" max="10" width="22.1328125" customWidth="1"/>
    <col min="11" max="11" width="12.59765625" customWidth="1"/>
    <col min="12" max="15" width="30.1328125" style="27" customWidth="1"/>
    <col min="16" max="16" width="14.3984375" customWidth="1"/>
    <col min="17" max="17" width="20.3984375" customWidth="1"/>
    <col min="18" max="18" width="1.59765625" customWidth="1"/>
    <col min="19" max="19" width="11.59765625" customWidth="1"/>
    <col min="20" max="20" width="1.86328125" customWidth="1"/>
    <col min="21" max="21" width="13.59765625" customWidth="1"/>
    <col min="22" max="22" width="2.3984375" customWidth="1"/>
    <col min="31" max="31" width="8.59765625" customWidth="1"/>
  </cols>
  <sheetData>
    <row r="1" spans="1:32" ht="19.5" x14ac:dyDescent="0.6">
      <c r="L1" s="36" t="s">
        <v>35</v>
      </c>
      <c r="M1" s="34" t="s">
        <v>35</v>
      </c>
      <c r="N1" s="34" t="s">
        <v>35</v>
      </c>
      <c r="O1" s="36" t="s">
        <v>35</v>
      </c>
      <c r="P1" s="27"/>
      <c r="Q1" s="32"/>
    </row>
    <row r="2" spans="1:32" ht="19.899999999999999" thickBot="1" x14ac:dyDescent="0.65">
      <c r="A2" s="1" t="s">
        <v>0</v>
      </c>
      <c r="B2" s="1" t="s">
        <v>1</v>
      </c>
      <c r="C2" s="1" t="s">
        <v>2</v>
      </c>
      <c r="D2" s="1" t="s">
        <v>29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37" t="s">
        <v>37</v>
      </c>
      <c r="M2" s="35" t="s">
        <v>39</v>
      </c>
      <c r="N2" s="35" t="s">
        <v>38</v>
      </c>
      <c r="O2" s="37" t="s">
        <v>40</v>
      </c>
      <c r="P2" s="1" t="s">
        <v>36</v>
      </c>
      <c r="Q2" s="1" t="s">
        <v>48</v>
      </c>
    </row>
    <row r="3" spans="1:32" ht="14.65" thickTop="1" x14ac:dyDescent="0.45">
      <c r="A3" s="28">
        <v>42979</v>
      </c>
      <c r="B3" s="27" t="s">
        <v>70</v>
      </c>
      <c r="C3" s="27" t="s">
        <v>98</v>
      </c>
      <c r="D3" s="27"/>
      <c r="E3" s="29">
        <f>IF(G3="Y",AF3,"")</f>
        <v>0.62000000000000455</v>
      </c>
      <c r="F3" s="27" t="s">
        <v>61</v>
      </c>
      <c r="G3" s="29" t="s">
        <v>69</v>
      </c>
      <c r="H3" s="29">
        <v>45.72</v>
      </c>
      <c r="I3" s="29">
        <v>45.4</v>
      </c>
      <c r="J3" s="27">
        <v>46.34</v>
      </c>
      <c r="K3" s="29">
        <v>46.34</v>
      </c>
      <c r="L3" s="29">
        <f t="shared" ref="L3:L66" si="0">IF(G3="Y", (P3*E3),(""))</f>
        <v>135.60804899387676</v>
      </c>
      <c r="M3" s="29">
        <f t="shared" ref="M3:M66" si="1">IF(G3="Y", (L3*2),(""))</f>
        <v>271.21609798775353</v>
      </c>
      <c r="N3" s="29">
        <f t="shared" ref="N3:N66" si="2">IF(G3="Y", (L3*3),(""))</f>
        <v>406.82414698163029</v>
      </c>
      <c r="O3" s="29">
        <f t="shared" ref="O3:O66" si="3">IF(G3="Y", (L3*4),(""))</f>
        <v>542.43219597550706</v>
      </c>
      <c r="P3" s="33">
        <f t="shared" ref="P3:P66" si="4">IF(Q3&gt;0,((AcctSize/Q3)/H3),(""))</f>
        <v>218.72265966754156</v>
      </c>
      <c r="Q3" s="27">
        <v>5</v>
      </c>
      <c r="S3" s="67" t="s">
        <v>10</v>
      </c>
      <c r="T3" s="67"/>
      <c r="U3" s="67"/>
      <c r="AF3" s="3">
        <f>IF(F3="L",(K3-H3),(H3-K3))</f>
        <v>0.62000000000000455</v>
      </c>
    </row>
    <row r="4" spans="1:32" x14ac:dyDescent="0.45">
      <c r="A4" s="28">
        <v>42979</v>
      </c>
      <c r="B4" s="27" t="s">
        <v>398</v>
      </c>
      <c r="C4" s="27" t="s">
        <v>73</v>
      </c>
      <c r="D4" s="27"/>
      <c r="E4" s="29" t="str">
        <f t="shared" ref="E4:E67" si="5">IF(G4="Y",AF4,"")</f>
        <v/>
      </c>
      <c r="F4" s="27" t="s">
        <v>32</v>
      </c>
      <c r="G4" s="29" t="s">
        <v>34</v>
      </c>
      <c r="H4" s="29">
        <v>117.25</v>
      </c>
      <c r="I4" s="29">
        <v>117.68</v>
      </c>
      <c r="J4" s="27">
        <v>116.6</v>
      </c>
      <c r="K4" s="29"/>
      <c r="L4" s="29" t="str">
        <f t="shared" si="0"/>
        <v/>
      </c>
      <c r="M4" s="29" t="str">
        <f t="shared" si="1"/>
        <v/>
      </c>
      <c r="N4" s="29" t="str">
        <f t="shared" si="2"/>
        <v/>
      </c>
      <c r="O4" s="29" t="str">
        <f t="shared" si="3"/>
        <v/>
      </c>
      <c r="P4" s="33">
        <f t="shared" si="4"/>
        <v>85.287846481876329</v>
      </c>
      <c r="Q4" s="27">
        <v>5</v>
      </c>
      <c r="S4" t="s">
        <v>11</v>
      </c>
      <c r="U4">
        <f>COUNTIF(C3:C1048576,"FB")</f>
        <v>31</v>
      </c>
      <c r="AE4" s="3"/>
      <c r="AF4" s="3">
        <f t="shared" ref="AF4:AF67" si="6">IF(F4="L",(K4-H4),(H4-K4))</f>
        <v>117.25</v>
      </c>
    </row>
    <row r="5" spans="1:32" x14ac:dyDescent="0.45">
      <c r="A5" s="28">
        <v>42979</v>
      </c>
      <c r="B5" s="27" t="s">
        <v>182</v>
      </c>
      <c r="C5" s="27" t="s">
        <v>98</v>
      </c>
      <c r="D5" s="27"/>
      <c r="E5" s="29" t="str">
        <f t="shared" si="5"/>
        <v/>
      </c>
      <c r="F5" s="27" t="s">
        <v>61</v>
      </c>
      <c r="G5" s="29" t="s">
        <v>34</v>
      </c>
      <c r="H5" s="29">
        <v>133.56</v>
      </c>
      <c r="I5" s="29">
        <v>133.19</v>
      </c>
      <c r="J5" s="26">
        <v>134.16</v>
      </c>
      <c r="K5" s="29"/>
      <c r="L5" s="29" t="str">
        <f t="shared" si="0"/>
        <v/>
      </c>
      <c r="M5" s="29" t="str">
        <f t="shared" si="1"/>
        <v/>
      </c>
      <c r="N5" s="29" t="str">
        <f t="shared" si="2"/>
        <v/>
      </c>
      <c r="O5" s="29" t="str">
        <f t="shared" si="3"/>
        <v/>
      </c>
      <c r="P5" s="33">
        <f t="shared" si="4"/>
        <v>74.872716382150344</v>
      </c>
      <c r="Q5" s="27">
        <v>5</v>
      </c>
      <c r="S5" t="s">
        <v>12</v>
      </c>
      <c r="U5">
        <f>COUNTIF(C3:C1048576,"IF")</f>
        <v>28</v>
      </c>
      <c r="AE5" s="3"/>
      <c r="AF5" s="3">
        <f t="shared" si="6"/>
        <v>-133.56</v>
      </c>
    </row>
    <row r="6" spans="1:32" x14ac:dyDescent="0.45">
      <c r="A6" s="28">
        <v>42979</v>
      </c>
      <c r="B6" s="27" t="s">
        <v>366</v>
      </c>
      <c r="C6" s="27" t="s">
        <v>98</v>
      </c>
      <c r="D6" s="27"/>
      <c r="E6" s="29">
        <f t="shared" si="5"/>
        <v>-0.21000000000000796</v>
      </c>
      <c r="F6" s="27" t="s">
        <v>61</v>
      </c>
      <c r="G6" s="29" t="s">
        <v>69</v>
      </c>
      <c r="H6" s="29">
        <v>45.940000000000005</v>
      </c>
      <c r="I6" s="29">
        <v>45.73</v>
      </c>
      <c r="J6" s="26">
        <v>46.41</v>
      </c>
      <c r="K6" s="29">
        <v>45.73</v>
      </c>
      <c r="L6" s="29">
        <f t="shared" si="0"/>
        <v>-45.711797997389624</v>
      </c>
      <c r="M6" s="29">
        <f t="shared" si="1"/>
        <v>-91.423595994779248</v>
      </c>
      <c r="N6" s="29">
        <f t="shared" si="2"/>
        <v>-137.13539399216887</v>
      </c>
      <c r="O6" s="29">
        <f t="shared" si="3"/>
        <v>-182.8471919895585</v>
      </c>
      <c r="P6" s="33">
        <f t="shared" si="4"/>
        <v>217.67522855898997</v>
      </c>
      <c r="Q6" s="27">
        <v>5</v>
      </c>
      <c r="S6" t="s">
        <v>13</v>
      </c>
      <c r="U6">
        <f>COUNTIF(C3:C1048576,"LD")</f>
        <v>3</v>
      </c>
      <c r="AE6" s="3"/>
      <c r="AF6" s="3">
        <f t="shared" si="6"/>
        <v>-0.21000000000000796</v>
      </c>
    </row>
    <row r="7" spans="1:32" x14ac:dyDescent="0.45">
      <c r="A7" s="28">
        <v>42979</v>
      </c>
      <c r="B7" s="27" t="s">
        <v>148</v>
      </c>
      <c r="C7" s="27" t="s">
        <v>79</v>
      </c>
      <c r="D7" s="27"/>
      <c r="E7" s="29" t="str">
        <f t="shared" ref="E7" si="7">IF(G7="Y",AF7,"")</f>
        <v/>
      </c>
      <c r="F7" s="27" t="s">
        <v>32</v>
      </c>
      <c r="G7" s="29" t="s">
        <v>34</v>
      </c>
      <c r="H7" s="29">
        <v>76.960000000000008</v>
      </c>
      <c r="I7" s="29">
        <v>77.27</v>
      </c>
      <c r="J7" s="26">
        <v>76.52</v>
      </c>
      <c r="K7" s="29"/>
      <c r="L7" s="29" t="str">
        <f t="shared" ref="L7" si="8">IF(G7="Y", (P7*E7),(""))</f>
        <v/>
      </c>
      <c r="M7" s="29" t="str">
        <f t="shared" ref="M7" si="9">IF(G7="Y", (L7*2),(""))</f>
        <v/>
      </c>
      <c r="N7" s="29" t="str">
        <f t="shared" ref="N7" si="10">IF(G7="Y", (L7*3),(""))</f>
        <v/>
      </c>
      <c r="O7" s="29" t="str">
        <f t="shared" ref="O7" si="11">IF(G7="Y", (L7*4),(""))</f>
        <v/>
      </c>
      <c r="P7" s="33">
        <f t="shared" ref="P7" si="12">IF(Q7&gt;0,((AcctSize/Q7)/H7),(""))</f>
        <v>129.93762993762994</v>
      </c>
      <c r="Q7" s="27">
        <v>5</v>
      </c>
      <c r="S7" t="s">
        <v>14</v>
      </c>
      <c r="U7">
        <f>COUNTIF(C3:C1048576,"32")</f>
        <v>1</v>
      </c>
      <c r="AE7" s="3"/>
      <c r="AF7" s="3">
        <f t="shared" si="6"/>
        <v>76.960000000000008</v>
      </c>
    </row>
    <row r="8" spans="1:32" x14ac:dyDescent="0.45">
      <c r="A8" s="28">
        <v>42983</v>
      </c>
      <c r="B8" s="27" t="s">
        <v>399</v>
      </c>
      <c r="C8" s="27" t="s">
        <v>73</v>
      </c>
      <c r="D8" s="27"/>
      <c r="E8" s="29">
        <f t="shared" si="5"/>
        <v>1.4210854715202004E-14</v>
      </c>
      <c r="F8" s="27" t="s">
        <v>32</v>
      </c>
      <c r="G8" s="29" t="s">
        <v>69</v>
      </c>
      <c r="H8" s="29">
        <v>75.160000000000011</v>
      </c>
      <c r="I8" s="29">
        <v>75.58</v>
      </c>
      <c r="J8" s="26">
        <v>74.430000000000007</v>
      </c>
      <c r="K8" s="29">
        <v>75.16</v>
      </c>
      <c r="L8" s="29">
        <f t="shared" si="0"/>
        <v>3.1512450583648222E-12</v>
      </c>
      <c r="M8" s="29">
        <f t="shared" si="1"/>
        <v>6.3024901167296445E-12</v>
      </c>
      <c r="N8" s="29">
        <f t="shared" si="2"/>
        <v>9.4537351750944671E-12</v>
      </c>
      <c r="O8" s="29">
        <f t="shared" si="3"/>
        <v>1.2604980233459289E-11</v>
      </c>
      <c r="P8" s="33">
        <f t="shared" si="4"/>
        <v>221.74915735320204</v>
      </c>
      <c r="Q8" s="27">
        <v>3</v>
      </c>
      <c r="S8" t="s">
        <v>15</v>
      </c>
      <c r="U8">
        <f>COUNTIF(C3:C1048576,"BS")</f>
        <v>1</v>
      </c>
      <c r="AE8" s="3"/>
      <c r="AF8" s="3">
        <f t="shared" si="6"/>
        <v>1.4210854715202004E-14</v>
      </c>
    </row>
    <row r="9" spans="1:32" x14ac:dyDescent="0.45">
      <c r="A9" s="28">
        <v>42983</v>
      </c>
      <c r="B9" s="27" t="s">
        <v>325</v>
      </c>
      <c r="C9" s="27" t="s">
        <v>73</v>
      </c>
      <c r="D9" s="27"/>
      <c r="E9" s="29">
        <f t="shared" si="5"/>
        <v>0.5</v>
      </c>
      <c r="F9" s="27" t="s">
        <v>32</v>
      </c>
      <c r="G9" s="29" t="s">
        <v>69</v>
      </c>
      <c r="H9" s="29">
        <v>46.39</v>
      </c>
      <c r="I9" s="29">
        <v>46.76</v>
      </c>
      <c r="J9" s="26">
        <v>45.89</v>
      </c>
      <c r="K9" s="29">
        <v>45.89</v>
      </c>
      <c r="L9" s="29">
        <f t="shared" si="0"/>
        <v>179.63641589423008</v>
      </c>
      <c r="M9" s="29">
        <f t="shared" si="1"/>
        <v>359.27283178846017</v>
      </c>
      <c r="N9" s="29">
        <f t="shared" si="2"/>
        <v>538.90924768269019</v>
      </c>
      <c r="O9" s="29">
        <f t="shared" si="3"/>
        <v>718.54566357692033</v>
      </c>
      <c r="P9" s="33">
        <f t="shared" si="4"/>
        <v>359.27283178846017</v>
      </c>
      <c r="Q9" s="27">
        <v>3</v>
      </c>
      <c r="S9" t="s">
        <v>16</v>
      </c>
      <c r="U9">
        <f>COUNTIF(C3:C1048576,"SH")</f>
        <v>6</v>
      </c>
      <c r="AE9" s="3"/>
      <c r="AF9" s="3">
        <f t="shared" si="6"/>
        <v>0.5</v>
      </c>
    </row>
    <row r="10" spans="1:32" x14ac:dyDescent="0.45">
      <c r="A10" s="28">
        <v>42983</v>
      </c>
      <c r="B10" s="27" t="s">
        <v>302</v>
      </c>
      <c r="C10" s="27" t="s">
        <v>33</v>
      </c>
      <c r="D10" s="27"/>
      <c r="E10" s="29" t="str">
        <f t="shared" si="5"/>
        <v/>
      </c>
      <c r="F10" s="27" t="s">
        <v>61</v>
      </c>
      <c r="G10" s="29" t="s">
        <v>34</v>
      </c>
      <c r="H10" s="29">
        <v>54.42</v>
      </c>
      <c r="I10" s="29">
        <v>53.98</v>
      </c>
      <c r="J10" s="26">
        <v>54.97</v>
      </c>
      <c r="K10" s="29"/>
      <c r="L10" s="29" t="str">
        <f t="shared" si="0"/>
        <v/>
      </c>
      <c r="M10" s="29" t="str">
        <f t="shared" si="1"/>
        <v/>
      </c>
      <c r="N10" s="29" t="str">
        <f t="shared" si="2"/>
        <v/>
      </c>
      <c r="O10" s="29" t="str">
        <f t="shared" si="3"/>
        <v/>
      </c>
      <c r="P10" s="33">
        <f t="shared" si="4"/>
        <v>306.25995344848707</v>
      </c>
      <c r="Q10" s="27">
        <v>3</v>
      </c>
      <c r="S10" t="s">
        <v>17</v>
      </c>
      <c r="U10">
        <f>COUNTIF(C3:C1048576,"DH")</f>
        <v>6</v>
      </c>
      <c r="AE10" s="3"/>
      <c r="AF10" s="3">
        <f t="shared" si="6"/>
        <v>-54.42</v>
      </c>
    </row>
    <row r="11" spans="1:32" x14ac:dyDescent="0.45">
      <c r="A11" s="28">
        <v>42984</v>
      </c>
      <c r="B11" s="27" t="s">
        <v>400</v>
      </c>
      <c r="C11" s="27" t="s">
        <v>33</v>
      </c>
      <c r="D11" s="27"/>
      <c r="E11" s="29" t="str">
        <f t="shared" si="5"/>
        <v/>
      </c>
      <c r="F11" s="27" t="s">
        <v>32</v>
      </c>
      <c r="G11" s="29" t="s">
        <v>34</v>
      </c>
      <c r="H11" s="29">
        <v>47.42</v>
      </c>
      <c r="I11" s="29">
        <v>47.72</v>
      </c>
      <c r="J11" s="26">
        <v>46.89</v>
      </c>
      <c r="K11" s="29"/>
      <c r="L11" s="29" t="str">
        <f t="shared" si="0"/>
        <v/>
      </c>
      <c r="M11" s="29" t="str">
        <f t="shared" si="1"/>
        <v/>
      </c>
      <c r="N11" s="29" t="str">
        <f t="shared" si="2"/>
        <v/>
      </c>
      <c r="O11" s="29" t="str">
        <f t="shared" si="3"/>
        <v/>
      </c>
      <c r="P11" s="33">
        <f t="shared" si="4"/>
        <v>351.46914100941939</v>
      </c>
      <c r="Q11" s="27">
        <v>3</v>
      </c>
      <c r="S11" t="s">
        <v>19</v>
      </c>
      <c r="U11">
        <f>COUNTIF(C3:C1048576,"S")</f>
        <v>0</v>
      </c>
      <c r="AE11" s="3"/>
      <c r="AF11" s="3">
        <f t="shared" si="6"/>
        <v>47.42</v>
      </c>
    </row>
    <row r="12" spans="1:32" x14ac:dyDescent="0.45">
      <c r="A12" s="28">
        <v>42984</v>
      </c>
      <c r="B12" s="27" t="s">
        <v>142</v>
      </c>
      <c r="C12" s="27" t="s">
        <v>79</v>
      </c>
      <c r="D12" s="27"/>
      <c r="E12" s="29" t="str">
        <f t="shared" si="5"/>
        <v/>
      </c>
      <c r="F12" s="27" t="s">
        <v>32</v>
      </c>
      <c r="G12" s="29" t="s">
        <v>34</v>
      </c>
      <c r="H12" s="29">
        <v>54.04</v>
      </c>
      <c r="I12" s="29">
        <v>54.35</v>
      </c>
      <c r="J12" s="26">
        <v>53.38</v>
      </c>
      <c r="K12" s="29"/>
      <c r="L12" s="29" t="str">
        <f t="shared" si="0"/>
        <v/>
      </c>
      <c r="M12" s="29" t="str">
        <f t="shared" si="1"/>
        <v/>
      </c>
      <c r="N12" s="29" t="str">
        <f t="shared" si="2"/>
        <v/>
      </c>
      <c r="O12" s="29" t="str">
        <f t="shared" si="3"/>
        <v/>
      </c>
      <c r="P12" s="33">
        <f t="shared" si="4"/>
        <v>308.41352084875405</v>
      </c>
      <c r="Q12" s="27">
        <v>3</v>
      </c>
      <c r="AE12" s="3"/>
      <c r="AF12" s="3">
        <f t="shared" si="6"/>
        <v>54.04</v>
      </c>
    </row>
    <row r="13" spans="1:32" x14ac:dyDescent="0.45">
      <c r="A13" s="28">
        <v>42984</v>
      </c>
      <c r="B13" s="27" t="s">
        <v>268</v>
      </c>
      <c r="C13" s="27" t="s">
        <v>79</v>
      </c>
      <c r="D13" s="27"/>
      <c r="E13" s="29">
        <f t="shared" si="5"/>
        <v>0.20999999999999375</v>
      </c>
      <c r="F13" s="27" t="s">
        <v>32</v>
      </c>
      <c r="G13" s="29" t="s">
        <v>69</v>
      </c>
      <c r="H13" s="29">
        <v>56.519999999999996</v>
      </c>
      <c r="I13" s="29">
        <v>56.85</v>
      </c>
      <c r="J13" s="26">
        <v>56.1</v>
      </c>
      <c r="K13" s="29">
        <v>56.31</v>
      </c>
      <c r="L13" s="29">
        <f t="shared" si="0"/>
        <v>61.924982307146081</v>
      </c>
      <c r="M13" s="29">
        <f t="shared" si="1"/>
        <v>123.84996461429216</v>
      </c>
      <c r="N13" s="29">
        <f t="shared" si="2"/>
        <v>185.77494692143824</v>
      </c>
      <c r="O13" s="29">
        <f t="shared" si="3"/>
        <v>247.69992922858432</v>
      </c>
      <c r="P13" s="33">
        <f t="shared" si="4"/>
        <v>294.88086812927583</v>
      </c>
      <c r="Q13" s="27">
        <v>3</v>
      </c>
      <c r="AE13" s="3"/>
      <c r="AF13" s="3">
        <f t="shared" si="6"/>
        <v>0.20999999999999375</v>
      </c>
    </row>
    <row r="14" spans="1:32" x14ac:dyDescent="0.45">
      <c r="A14" s="28">
        <v>42985</v>
      </c>
      <c r="B14" s="27" t="s">
        <v>86</v>
      </c>
      <c r="C14" s="27" t="s">
        <v>33</v>
      </c>
      <c r="D14" s="27"/>
      <c r="E14" s="29" t="str">
        <f t="shared" si="5"/>
        <v/>
      </c>
      <c r="F14" s="27" t="s">
        <v>32</v>
      </c>
      <c r="G14" s="29" t="s">
        <v>34</v>
      </c>
      <c r="H14" s="29">
        <v>78.550000000000011</v>
      </c>
      <c r="I14" s="29">
        <v>78.87</v>
      </c>
      <c r="J14" s="26">
        <v>78.12</v>
      </c>
      <c r="K14" s="29"/>
      <c r="L14" s="29" t="str">
        <f t="shared" si="0"/>
        <v/>
      </c>
      <c r="M14" s="29" t="str">
        <f t="shared" si="1"/>
        <v/>
      </c>
      <c r="N14" s="29" t="str">
        <f t="shared" si="2"/>
        <v/>
      </c>
      <c r="O14" s="29" t="str">
        <f t="shared" si="3"/>
        <v/>
      </c>
      <c r="P14" s="33">
        <f t="shared" si="4"/>
        <v>159.13430935709738</v>
      </c>
      <c r="Q14" s="27">
        <v>4</v>
      </c>
      <c r="AE14" s="3"/>
      <c r="AF14" s="3">
        <f t="shared" si="6"/>
        <v>78.550000000000011</v>
      </c>
    </row>
    <row r="15" spans="1:32" x14ac:dyDescent="0.45">
      <c r="A15" s="28">
        <v>42985</v>
      </c>
      <c r="B15" s="27" t="s">
        <v>371</v>
      </c>
      <c r="C15" s="27" t="s">
        <v>33</v>
      </c>
      <c r="D15" s="27"/>
      <c r="E15" s="29" t="str">
        <f t="shared" si="5"/>
        <v/>
      </c>
      <c r="F15" s="27" t="s">
        <v>61</v>
      </c>
      <c r="G15" s="29" t="s">
        <v>34</v>
      </c>
      <c r="H15" s="29">
        <v>46.690000000000005</v>
      </c>
      <c r="I15" s="29">
        <v>46.24</v>
      </c>
      <c r="J15" s="26">
        <v>47.343000000000004</v>
      </c>
      <c r="K15" s="29"/>
      <c r="L15" s="29" t="str">
        <f t="shared" si="0"/>
        <v/>
      </c>
      <c r="M15" s="29" t="str">
        <f t="shared" si="1"/>
        <v/>
      </c>
      <c r="N15" s="29" t="str">
        <f t="shared" si="2"/>
        <v/>
      </c>
      <c r="O15" s="29" t="str">
        <f t="shared" si="3"/>
        <v/>
      </c>
      <c r="P15" s="33">
        <f t="shared" si="4"/>
        <v>267.72328121653459</v>
      </c>
      <c r="Q15" s="27">
        <v>4</v>
      </c>
      <c r="AE15" s="3"/>
      <c r="AF15" s="3">
        <f t="shared" si="6"/>
        <v>-46.690000000000005</v>
      </c>
    </row>
    <row r="16" spans="1:32" x14ac:dyDescent="0.45">
      <c r="A16" s="28">
        <v>42985</v>
      </c>
      <c r="B16" s="27" t="s">
        <v>401</v>
      </c>
      <c r="C16" s="27" t="s">
        <v>33</v>
      </c>
      <c r="D16" s="27"/>
      <c r="E16" s="29">
        <f t="shared" ref="E16" si="13">IF(G16="Y",AF16,"")</f>
        <v>0.68000000000000682</v>
      </c>
      <c r="F16" s="27" t="s">
        <v>61</v>
      </c>
      <c r="G16" s="29" t="s">
        <v>69</v>
      </c>
      <c r="H16" s="29">
        <v>79.199999999999989</v>
      </c>
      <c r="I16" s="29">
        <v>78.7</v>
      </c>
      <c r="J16" s="26">
        <v>79.88</v>
      </c>
      <c r="K16" s="29">
        <v>79.88</v>
      </c>
      <c r="L16" s="29">
        <f t="shared" ref="L16:L17" si="14">IF(G16="Y", (P16*E16),(""))</f>
        <v>107.32323232323341</v>
      </c>
      <c r="M16" s="29">
        <f t="shared" ref="M16:M17" si="15">IF(G16="Y", (L16*2),(""))</f>
        <v>214.64646464646682</v>
      </c>
      <c r="N16" s="29">
        <f t="shared" ref="N16:N17" si="16">IF(G16="Y", (L16*3),(""))</f>
        <v>321.96969696970024</v>
      </c>
      <c r="O16" s="29">
        <f t="shared" ref="O16:O17" si="17">IF(G16="Y", (L16*4),(""))</f>
        <v>429.29292929293365</v>
      </c>
      <c r="P16" s="33">
        <f t="shared" ref="P16" si="18">IF(Q16&gt;0,((AcctSize/Q16)/H16),(""))</f>
        <v>157.82828282828285</v>
      </c>
      <c r="Q16" s="27">
        <v>4</v>
      </c>
      <c r="AE16" s="3"/>
      <c r="AF16" s="3">
        <f t="shared" si="6"/>
        <v>0.68000000000000682</v>
      </c>
    </row>
    <row r="17" spans="1:32" x14ac:dyDescent="0.45">
      <c r="A17" s="28">
        <v>42985</v>
      </c>
      <c r="B17" s="27" t="s">
        <v>402</v>
      </c>
      <c r="C17" s="27" t="s">
        <v>33</v>
      </c>
      <c r="D17" s="27"/>
      <c r="E17" s="29">
        <f t="shared" si="5"/>
        <v>0</v>
      </c>
      <c r="F17" s="27" t="s">
        <v>61</v>
      </c>
      <c r="G17" s="29" t="s">
        <v>69</v>
      </c>
      <c r="H17" s="29">
        <v>100.27</v>
      </c>
      <c r="I17" s="29">
        <v>99.66</v>
      </c>
      <c r="J17" s="26">
        <v>100.97</v>
      </c>
      <c r="K17" s="29">
        <v>100.27</v>
      </c>
      <c r="L17" s="29">
        <f t="shared" si="14"/>
        <v>0</v>
      </c>
      <c r="M17" s="29">
        <f t="shared" si="15"/>
        <v>0</v>
      </c>
      <c r="N17" s="29">
        <f t="shared" si="16"/>
        <v>0</v>
      </c>
      <c r="O17" s="29">
        <f t="shared" si="17"/>
        <v>0</v>
      </c>
      <c r="P17" s="33">
        <f t="shared" si="4"/>
        <v>124.66340879625012</v>
      </c>
      <c r="Q17" s="27">
        <v>4</v>
      </c>
      <c r="AE17" s="3"/>
      <c r="AF17" s="3">
        <f t="shared" si="6"/>
        <v>0</v>
      </c>
    </row>
    <row r="18" spans="1:32" x14ac:dyDescent="0.45">
      <c r="A18" s="28">
        <v>42986</v>
      </c>
      <c r="B18" s="27" t="s">
        <v>403</v>
      </c>
      <c r="C18" s="27" t="s">
        <v>33</v>
      </c>
      <c r="D18" s="27"/>
      <c r="E18" s="29" t="str">
        <f t="shared" si="5"/>
        <v/>
      </c>
      <c r="F18" s="27" t="s">
        <v>32</v>
      </c>
      <c r="G18" s="29" t="s">
        <v>34</v>
      </c>
      <c r="H18" s="29">
        <v>30.4</v>
      </c>
      <c r="I18" s="29">
        <v>30.86</v>
      </c>
      <c r="J18" s="26">
        <v>29.68</v>
      </c>
      <c r="K18" s="29"/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tr">
        <f t="shared" si="3"/>
        <v/>
      </c>
      <c r="P18" s="33">
        <f t="shared" si="4"/>
        <v>274.12280701754389</v>
      </c>
      <c r="Q18" s="27">
        <v>6</v>
      </c>
      <c r="AE18" s="3"/>
      <c r="AF18" s="3">
        <f t="shared" si="6"/>
        <v>30.4</v>
      </c>
    </row>
    <row r="19" spans="1:32" x14ac:dyDescent="0.45">
      <c r="A19" s="28">
        <v>42986</v>
      </c>
      <c r="B19" s="27" t="s">
        <v>113</v>
      </c>
      <c r="C19" s="27" t="s">
        <v>33</v>
      </c>
      <c r="D19" s="27"/>
      <c r="E19" s="29">
        <f t="shared" si="5"/>
        <v>-0.28999999999999915</v>
      </c>
      <c r="F19" s="27" t="s">
        <v>32</v>
      </c>
      <c r="G19" s="29" t="s">
        <v>69</v>
      </c>
      <c r="H19" s="29">
        <v>32.1</v>
      </c>
      <c r="I19" s="29">
        <v>32.39</v>
      </c>
      <c r="J19" s="26">
        <v>31.57</v>
      </c>
      <c r="K19" s="29">
        <v>32.39</v>
      </c>
      <c r="L19" s="29">
        <f t="shared" si="0"/>
        <v>-75.285565939771317</v>
      </c>
      <c r="M19" s="29">
        <f t="shared" si="1"/>
        <v>-150.57113187954263</v>
      </c>
      <c r="N19" s="29">
        <f t="shared" si="2"/>
        <v>-225.85669781931395</v>
      </c>
      <c r="O19" s="29">
        <f t="shared" si="3"/>
        <v>-301.14226375908527</v>
      </c>
      <c r="P19" s="33">
        <f t="shared" si="4"/>
        <v>259.60539979231567</v>
      </c>
      <c r="Q19" s="27">
        <v>6</v>
      </c>
      <c r="S19" s="68" t="s">
        <v>28</v>
      </c>
      <c r="T19" s="68"/>
      <c r="U19" s="68"/>
      <c r="AE19" s="3"/>
      <c r="AF19" s="3">
        <f t="shared" si="6"/>
        <v>-0.28999999999999915</v>
      </c>
    </row>
    <row r="20" spans="1:32" x14ac:dyDescent="0.45">
      <c r="A20" s="28">
        <v>42986</v>
      </c>
      <c r="B20" s="27" t="s">
        <v>64</v>
      </c>
      <c r="C20" s="27" t="s">
        <v>33</v>
      </c>
      <c r="D20" s="27"/>
      <c r="E20" s="29" t="str">
        <f t="shared" si="5"/>
        <v/>
      </c>
      <c r="F20" s="27" t="s">
        <v>32</v>
      </c>
      <c r="G20" s="29" t="s">
        <v>34</v>
      </c>
      <c r="H20" s="29">
        <v>43.07</v>
      </c>
      <c r="I20" s="29">
        <v>43.47</v>
      </c>
      <c r="J20" s="26">
        <v>42.55</v>
      </c>
      <c r="K20" s="29"/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tr">
        <f t="shared" si="3"/>
        <v/>
      </c>
      <c r="P20" s="33">
        <f t="shared" si="4"/>
        <v>193.48347651110598</v>
      </c>
      <c r="Q20" s="27">
        <v>6</v>
      </c>
      <c r="S20" t="s">
        <v>11</v>
      </c>
      <c r="U20">
        <f>COUNTIFS(C3:C1048576,"FB",G3:G1048576,"Y")+COUNTIFS(D3:D1048576,"FB",G3:G1048576,"Y")</f>
        <v>13</v>
      </c>
      <c r="AE20" s="3"/>
      <c r="AF20" s="3">
        <f t="shared" si="6"/>
        <v>43.07</v>
      </c>
    </row>
    <row r="21" spans="1:32" x14ac:dyDescent="0.45">
      <c r="A21" s="28">
        <v>42986</v>
      </c>
      <c r="B21" s="27" t="s">
        <v>330</v>
      </c>
      <c r="C21" s="27" t="s">
        <v>33</v>
      </c>
      <c r="D21" s="27"/>
      <c r="E21" s="29" t="str">
        <f t="shared" ref="E21" si="19">IF(G21="Y",AF21,"")</f>
        <v/>
      </c>
      <c r="F21" s="27" t="s">
        <v>32</v>
      </c>
      <c r="G21" s="29" t="s">
        <v>34</v>
      </c>
      <c r="H21" s="29">
        <v>59.589999999999996</v>
      </c>
      <c r="I21" s="29">
        <v>60.05</v>
      </c>
      <c r="J21" s="26">
        <v>59.06</v>
      </c>
      <c r="K21" s="29"/>
      <c r="L21" s="29" t="str">
        <f t="shared" ref="L21" si="20">IF(G21="Y", (P21*E21),(""))</f>
        <v/>
      </c>
      <c r="M21" s="29" t="str">
        <f t="shared" ref="M21" si="21">IF(G21="Y", (L21*2),(""))</f>
        <v/>
      </c>
      <c r="N21" s="29" t="str">
        <f t="shared" ref="N21" si="22">IF(G21="Y", (L21*3),(""))</f>
        <v/>
      </c>
      <c r="O21" s="29" t="str">
        <f t="shared" ref="O21" si="23">IF(G21="Y", (L21*4),(""))</f>
        <v/>
      </c>
      <c r="P21" s="33">
        <f t="shared" ref="P21" si="24">IF(Q21&gt;0,((AcctSize/Q21)/H21),(""))</f>
        <v>139.84449292386867</v>
      </c>
      <c r="Q21" s="27">
        <v>6</v>
      </c>
      <c r="S21" t="s">
        <v>12</v>
      </c>
      <c r="U21">
        <f>COUNTIFS(C3:C1048576,"IF",G3:G1048576,"Y")+COUNTIFS(D3:D1048576,"IF",G3:G1048576,"Y")</f>
        <v>16</v>
      </c>
      <c r="AE21" s="3"/>
      <c r="AF21" s="3">
        <f t="shared" si="6"/>
        <v>59.589999999999996</v>
      </c>
    </row>
    <row r="22" spans="1:32" x14ac:dyDescent="0.45">
      <c r="A22" s="28">
        <v>42986</v>
      </c>
      <c r="B22" s="27" t="s">
        <v>404</v>
      </c>
      <c r="C22" s="27" t="s">
        <v>33</v>
      </c>
      <c r="D22" s="27"/>
      <c r="E22" s="29">
        <f t="shared" si="5"/>
        <v>0.20999999999999375</v>
      </c>
      <c r="F22" s="27" t="s">
        <v>32</v>
      </c>
      <c r="G22" s="29" t="s">
        <v>69</v>
      </c>
      <c r="H22" s="29">
        <v>35.479999999999997</v>
      </c>
      <c r="I22" s="29">
        <v>35.74</v>
      </c>
      <c r="J22" s="26">
        <v>35.049999999999997</v>
      </c>
      <c r="K22" s="29">
        <v>35.270000000000003</v>
      </c>
      <c r="L22" s="29">
        <f t="shared" si="0"/>
        <v>49.323562570460766</v>
      </c>
      <c r="M22" s="29">
        <f t="shared" si="1"/>
        <v>98.647125140921531</v>
      </c>
      <c r="N22" s="29">
        <f t="shared" si="2"/>
        <v>147.97068771138231</v>
      </c>
      <c r="O22" s="29">
        <f t="shared" si="3"/>
        <v>197.29425028184306</v>
      </c>
      <c r="P22" s="33">
        <f t="shared" si="4"/>
        <v>234.87410747839161</v>
      </c>
      <c r="Q22" s="27">
        <v>6</v>
      </c>
      <c r="S22" t="s">
        <v>13</v>
      </c>
      <c r="U22">
        <f>COUNTIFS(C3:C1048576,"LD",G3:G1048576,"Y")+COUNTIFS(D3:D1048576,"LD",G3:G1048576,"Y")</f>
        <v>2</v>
      </c>
      <c r="AE22" s="3"/>
      <c r="AF22" s="3">
        <f t="shared" si="6"/>
        <v>0.20999999999999375</v>
      </c>
    </row>
    <row r="23" spans="1:32" x14ac:dyDescent="0.45">
      <c r="A23" s="28">
        <v>42986</v>
      </c>
      <c r="B23" s="27" t="s">
        <v>405</v>
      </c>
      <c r="C23" s="27" t="s">
        <v>33</v>
      </c>
      <c r="D23" s="27"/>
      <c r="E23" s="29" t="str">
        <f t="shared" si="5"/>
        <v/>
      </c>
      <c r="F23" s="27" t="s">
        <v>32</v>
      </c>
      <c r="G23" s="29" t="s">
        <v>34</v>
      </c>
      <c r="H23" s="29">
        <v>35.72</v>
      </c>
      <c r="I23" s="29">
        <v>36.11</v>
      </c>
      <c r="J23" s="26">
        <v>35.18</v>
      </c>
      <c r="K23" s="29"/>
      <c r="L23" s="29" t="str">
        <f t="shared" si="0"/>
        <v/>
      </c>
      <c r="M23" s="29" t="str">
        <f t="shared" si="1"/>
        <v/>
      </c>
      <c r="N23" s="29" t="str">
        <f t="shared" si="2"/>
        <v/>
      </c>
      <c r="O23" s="29" t="str">
        <f t="shared" si="3"/>
        <v/>
      </c>
      <c r="P23" s="33">
        <f t="shared" si="4"/>
        <v>233.29600597237777</v>
      </c>
      <c r="Q23" s="27">
        <v>6</v>
      </c>
      <c r="S23" t="s">
        <v>14</v>
      </c>
      <c r="U23">
        <f>COUNTIFS(C3:C1048576,"32",G3:G1048576,"Y")+COUNTIFS(D3:D1048576,"32",G3:G1048576,"Y")</f>
        <v>0</v>
      </c>
      <c r="AE23" s="3"/>
      <c r="AF23" s="3">
        <f t="shared" si="6"/>
        <v>35.72</v>
      </c>
    </row>
    <row r="24" spans="1:32" x14ac:dyDescent="0.45">
      <c r="A24" s="28">
        <v>42989</v>
      </c>
      <c r="B24" s="27" t="s">
        <v>179</v>
      </c>
      <c r="C24" s="27" t="s">
        <v>33</v>
      </c>
      <c r="D24" s="27"/>
      <c r="E24" s="29" t="str">
        <f t="shared" si="5"/>
        <v/>
      </c>
      <c r="F24" s="27" t="s">
        <v>32</v>
      </c>
      <c r="G24" s="29" t="s">
        <v>34</v>
      </c>
      <c r="H24" s="29">
        <v>42.14</v>
      </c>
      <c r="I24" s="29">
        <v>42.54</v>
      </c>
      <c r="J24" s="26">
        <v>41.4</v>
      </c>
      <c r="K24" s="29"/>
      <c r="L24" s="29" t="str">
        <f t="shared" si="0"/>
        <v/>
      </c>
      <c r="M24" s="29" t="str">
        <f t="shared" si="1"/>
        <v/>
      </c>
      <c r="N24" s="29" t="str">
        <f t="shared" si="2"/>
        <v/>
      </c>
      <c r="O24" s="29" t="str">
        <f t="shared" si="3"/>
        <v/>
      </c>
      <c r="P24" s="33">
        <f t="shared" si="4"/>
        <v>395.50704002531245</v>
      </c>
      <c r="Q24" s="27">
        <v>3</v>
      </c>
      <c r="S24" t="s">
        <v>15</v>
      </c>
      <c r="U24">
        <f>COUNTIFS(C3:C1048576,"BS",G3:G1048576,"Y")+COUNTIFS(D3:D1048576,"BS",G3:G1048576,"Y")</f>
        <v>0</v>
      </c>
      <c r="AE24" s="3"/>
      <c r="AF24" s="3">
        <f t="shared" si="6"/>
        <v>42.14</v>
      </c>
    </row>
    <row r="25" spans="1:32" x14ac:dyDescent="0.45">
      <c r="A25" s="28">
        <v>42989</v>
      </c>
      <c r="B25" s="27" t="s">
        <v>239</v>
      </c>
      <c r="C25" s="27">
        <v>32</v>
      </c>
      <c r="D25" s="27"/>
      <c r="E25" s="29" t="str">
        <f t="shared" si="5"/>
        <v/>
      </c>
      <c r="F25" s="27" t="s">
        <v>32</v>
      </c>
      <c r="G25" s="29" t="s">
        <v>34</v>
      </c>
      <c r="H25" s="29">
        <v>55.15</v>
      </c>
      <c r="I25" s="29">
        <v>55.49</v>
      </c>
      <c r="J25" s="26">
        <v>54.52</v>
      </c>
      <c r="K25" s="29"/>
      <c r="L25" s="29" t="str">
        <f t="shared" si="0"/>
        <v/>
      </c>
      <c r="M25" s="29" t="str">
        <f t="shared" si="1"/>
        <v/>
      </c>
      <c r="N25" s="29" t="str">
        <f t="shared" si="2"/>
        <v/>
      </c>
      <c r="O25" s="29" t="str">
        <f t="shared" si="3"/>
        <v/>
      </c>
      <c r="P25" s="33">
        <f t="shared" si="4"/>
        <v>302.20610456331218</v>
      </c>
      <c r="Q25" s="27">
        <v>3</v>
      </c>
      <c r="S25" t="s">
        <v>16</v>
      </c>
      <c r="U25">
        <f>COUNTIFS(C3:C1048576,"SH",G3:G1048576,"Y")+COUNTIFS(D3:D1048576,"SH",G3:G1048576,"Y")</f>
        <v>3</v>
      </c>
      <c r="AE25" s="3"/>
      <c r="AF25" s="3">
        <f t="shared" si="6"/>
        <v>55.15</v>
      </c>
    </row>
    <row r="26" spans="1:32" x14ac:dyDescent="0.45">
      <c r="A26" s="28">
        <v>42989</v>
      </c>
      <c r="B26" s="27" t="s">
        <v>156</v>
      </c>
      <c r="C26" s="27" t="s">
        <v>79</v>
      </c>
      <c r="D26" s="27"/>
      <c r="E26" s="29" t="str">
        <f t="shared" si="5"/>
        <v/>
      </c>
      <c r="F26" s="27" t="s">
        <v>61</v>
      </c>
      <c r="G26" s="29" t="s">
        <v>34</v>
      </c>
      <c r="H26" s="29">
        <v>79.3</v>
      </c>
      <c r="I26" s="29">
        <v>78.91</v>
      </c>
      <c r="J26" s="26">
        <v>79.75</v>
      </c>
      <c r="K26" s="29"/>
      <c r="L26" s="29" t="str">
        <f t="shared" si="0"/>
        <v/>
      </c>
      <c r="M26" s="29" t="str">
        <f t="shared" si="1"/>
        <v/>
      </c>
      <c r="N26" s="29" t="str">
        <f t="shared" si="2"/>
        <v/>
      </c>
      <c r="O26" s="29" t="str">
        <f t="shared" si="3"/>
        <v/>
      </c>
      <c r="P26" s="33">
        <f t="shared" si="4"/>
        <v>210.17234131988232</v>
      </c>
      <c r="Q26" s="27">
        <v>3</v>
      </c>
      <c r="S26" t="s">
        <v>17</v>
      </c>
      <c r="U26">
        <f>COUNTIFS(C3:C1048576,"DH",G3:G1048576,"Y")+COUNTIFS(D3:D1048576,"DH",G3:G1048576,"Y")</f>
        <v>2</v>
      </c>
      <c r="AE26" s="3"/>
      <c r="AF26" s="3">
        <f t="shared" si="6"/>
        <v>-79.3</v>
      </c>
    </row>
    <row r="27" spans="1:32" x14ac:dyDescent="0.45">
      <c r="A27" s="28">
        <v>42990</v>
      </c>
      <c r="B27" s="27" t="s">
        <v>91</v>
      </c>
      <c r="C27" s="27" t="s">
        <v>139</v>
      </c>
      <c r="D27" s="27"/>
      <c r="E27" s="29">
        <f t="shared" si="5"/>
        <v>0.25999999999999801</v>
      </c>
      <c r="F27" s="27" t="s">
        <v>32</v>
      </c>
      <c r="G27" s="29" t="s">
        <v>69</v>
      </c>
      <c r="H27" s="29">
        <v>47.61</v>
      </c>
      <c r="I27" s="29">
        <v>47.88</v>
      </c>
      <c r="J27" s="26">
        <v>47.09</v>
      </c>
      <c r="K27" s="29">
        <v>47.35</v>
      </c>
      <c r="L27" s="29">
        <f t="shared" si="0"/>
        <v>68.262969964292694</v>
      </c>
      <c r="M27" s="29">
        <f t="shared" si="1"/>
        <v>136.52593992858539</v>
      </c>
      <c r="N27" s="29">
        <f t="shared" si="2"/>
        <v>204.78890989287808</v>
      </c>
      <c r="O27" s="29">
        <f t="shared" si="3"/>
        <v>273.05187985717077</v>
      </c>
      <c r="P27" s="33">
        <f t="shared" si="4"/>
        <v>262.54988447805084</v>
      </c>
      <c r="Q27" s="27">
        <v>4</v>
      </c>
      <c r="S27" t="s">
        <v>19</v>
      </c>
      <c r="U27">
        <f>COUNTIFS(C3:C1048576,"S",G3:G1048576,"Y")+COUNTIFS(D3:D1048576,"S",G3:G1048576,"Y")</f>
        <v>0</v>
      </c>
      <c r="AE27" s="3"/>
      <c r="AF27" s="3">
        <f t="shared" si="6"/>
        <v>0.25999999999999801</v>
      </c>
    </row>
    <row r="28" spans="1:32" x14ac:dyDescent="0.45">
      <c r="A28" s="28">
        <v>42990</v>
      </c>
      <c r="B28" s="27" t="s">
        <v>227</v>
      </c>
      <c r="C28" s="27" t="s">
        <v>73</v>
      </c>
      <c r="D28" s="27"/>
      <c r="E28" s="29" t="str">
        <f t="shared" ref="E28" si="25">IF(G28="Y",AF28,"")</f>
        <v/>
      </c>
      <c r="F28" s="27" t="s">
        <v>32</v>
      </c>
      <c r="G28" s="29" t="s">
        <v>34</v>
      </c>
      <c r="H28" s="29">
        <v>108.54</v>
      </c>
      <c r="I28" s="29">
        <v>109.12</v>
      </c>
      <c r="J28" s="26">
        <v>107.86</v>
      </c>
      <c r="K28" s="29"/>
      <c r="L28" s="29" t="str">
        <f t="shared" ref="L28" si="26">IF(G28="Y", (P28*E28),(""))</f>
        <v/>
      </c>
      <c r="M28" s="29" t="str">
        <f t="shared" ref="M28" si="27">IF(G28="Y", (L28*2),(""))</f>
        <v/>
      </c>
      <c r="N28" s="29" t="str">
        <f t="shared" ref="N28" si="28">IF(G28="Y", (L28*3),(""))</f>
        <v/>
      </c>
      <c r="O28" s="29" t="str">
        <f t="shared" ref="O28" si="29">IF(G28="Y", (L28*4),(""))</f>
        <v/>
      </c>
      <c r="P28" s="33">
        <f t="shared" ref="P28" si="30">IF(Q28&gt;0,((AcctSize/Q28)/H28),(""))</f>
        <v>115.16491615994103</v>
      </c>
      <c r="Q28" s="27">
        <v>4</v>
      </c>
      <c r="AE28" s="3"/>
      <c r="AF28" s="3">
        <f t="shared" si="6"/>
        <v>108.54</v>
      </c>
    </row>
    <row r="29" spans="1:32" x14ac:dyDescent="0.45">
      <c r="A29" s="28">
        <v>42990</v>
      </c>
      <c r="B29" s="27" t="s">
        <v>147</v>
      </c>
      <c r="C29" s="27" t="s">
        <v>88</v>
      </c>
      <c r="D29" s="27"/>
      <c r="E29" s="29" t="str">
        <f t="shared" si="5"/>
        <v/>
      </c>
      <c r="F29" s="27" t="s">
        <v>61</v>
      </c>
      <c r="G29" s="29" t="s">
        <v>34</v>
      </c>
      <c r="H29" s="29">
        <v>88.63</v>
      </c>
      <c r="I29" s="29">
        <v>88.31</v>
      </c>
      <c r="J29" s="26">
        <v>89.3</v>
      </c>
      <c r="K29" s="29"/>
      <c r="L29" s="29" t="str">
        <f t="shared" si="0"/>
        <v/>
      </c>
      <c r="M29" s="29" t="str">
        <f t="shared" si="1"/>
        <v/>
      </c>
      <c r="N29" s="29" t="str">
        <f t="shared" si="2"/>
        <v/>
      </c>
      <c r="O29" s="29" t="str">
        <f t="shared" si="3"/>
        <v/>
      </c>
      <c r="P29" s="33">
        <f t="shared" si="4"/>
        <v>141.03576667042762</v>
      </c>
      <c r="Q29" s="27">
        <v>4</v>
      </c>
      <c r="AE29" s="3"/>
      <c r="AF29" s="3">
        <f t="shared" si="6"/>
        <v>-88.63</v>
      </c>
    </row>
    <row r="30" spans="1:32" x14ac:dyDescent="0.45">
      <c r="A30" s="28">
        <v>42990</v>
      </c>
      <c r="B30" s="27" t="s">
        <v>68</v>
      </c>
      <c r="C30" s="27" t="s">
        <v>73</v>
      </c>
      <c r="D30" s="27"/>
      <c r="E30" s="29">
        <f t="shared" si="5"/>
        <v>0.29999999999999716</v>
      </c>
      <c r="F30" s="27" t="s">
        <v>32</v>
      </c>
      <c r="G30" s="29" t="s">
        <v>69</v>
      </c>
      <c r="H30" s="29">
        <v>122.27</v>
      </c>
      <c r="I30" s="29">
        <v>122.75</v>
      </c>
      <c r="J30" s="26">
        <v>121.67</v>
      </c>
      <c r="K30" s="29">
        <v>121.97</v>
      </c>
      <c r="L30" s="29">
        <f t="shared" si="0"/>
        <v>30.669829066819045</v>
      </c>
      <c r="M30" s="29">
        <f t="shared" si="1"/>
        <v>61.339658133638089</v>
      </c>
      <c r="N30" s="29">
        <f t="shared" si="2"/>
        <v>92.00948720045713</v>
      </c>
      <c r="O30" s="29">
        <f t="shared" si="3"/>
        <v>122.67931626727618</v>
      </c>
      <c r="P30" s="33">
        <f t="shared" si="4"/>
        <v>102.23276355606446</v>
      </c>
      <c r="Q30" s="27">
        <v>4</v>
      </c>
      <c r="AE30" s="3"/>
      <c r="AF30" s="3">
        <f t="shared" si="6"/>
        <v>0.29999999999999716</v>
      </c>
    </row>
    <row r="31" spans="1:32" x14ac:dyDescent="0.45">
      <c r="A31" s="28">
        <v>42991</v>
      </c>
      <c r="B31" s="27" t="s">
        <v>89</v>
      </c>
      <c r="C31" s="27" t="s">
        <v>73</v>
      </c>
      <c r="D31" s="27"/>
      <c r="E31" s="29" t="str">
        <f t="shared" si="5"/>
        <v/>
      </c>
      <c r="F31" s="27" t="s">
        <v>32</v>
      </c>
      <c r="G31" s="29" t="s">
        <v>34</v>
      </c>
      <c r="H31" s="29">
        <v>124.17</v>
      </c>
      <c r="I31" s="29">
        <v>124.71</v>
      </c>
      <c r="J31" s="26">
        <v>123.45</v>
      </c>
      <c r="K31" s="29"/>
      <c r="L31" s="29" t="str">
        <f t="shared" si="0"/>
        <v/>
      </c>
      <c r="M31" s="29" t="str">
        <f t="shared" si="1"/>
        <v/>
      </c>
      <c r="N31" s="29" t="str">
        <f t="shared" si="2"/>
        <v/>
      </c>
      <c r="O31" s="29" t="str">
        <f t="shared" si="3"/>
        <v/>
      </c>
      <c r="P31" s="33">
        <f t="shared" si="4"/>
        <v>134.22458457491075</v>
      </c>
      <c r="Q31" s="27">
        <v>3</v>
      </c>
      <c r="AE31" s="3"/>
      <c r="AF31" s="3">
        <f t="shared" si="6"/>
        <v>124.17</v>
      </c>
    </row>
    <row r="32" spans="1:32" x14ac:dyDescent="0.45">
      <c r="A32" s="28">
        <v>42991</v>
      </c>
      <c r="B32" s="27" t="s">
        <v>406</v>
      </c>
      <c r="C32" s="27" t="s">
        <v>73</v>
      </c>
      <c r="D32" s="27"/>
      <c r="E32" s="29" t="str">
        <f t="shared" si="5"/>
        <v/>
      </c>
      <c r="F32" s="27" t="s">
        <v>32</v>
      </c>
      <c r="G32" s="29" t="s">
        <v>34</v>
      </c>
      <c r="H32" s="29">
        <v>148.98000000000002</v>
      </c>
      <c r="I32" s="29">
        <v>149.44</v>
      </c>
      <c r="J32" s="26">
        <v>148.19999999999999</v>
      </c>
      <c r="K32" s="29"/>
      <c r="L32" s="29" t="str">
        <f t="shared" si="0"/>
        <v/>
      </c>
      <c r="M32" s="29" t="str">
        <f t="shared" si="1"/>
        <v/>
      </c>
      <c r="N32" s="29" t="str">
        <f t="shared" si="2"/>
        <v/>
      </c>
      <c r="O32" s="29" t="str">
        <f t="shared" si="3"/>
        <v/>
      </c>
      <c r="P32" s="33">
        <f t="shared" si="4"/>
        <v>111.87183962053072</v>
      </c>
      <c r="Q32" s="27">
        <v>3</v>
      </c>
      <c r="AE32" s="3"/>
      <c r="AF32" s="3">
        <f t="shared" si="6"/>
        <v>148.98000000000002</v>
      </c>
    </row>
    <row r="33" spans="1:32" x14ac:dyDescent="0.45">
      <c r="A33" s="28">
        <v>42991</v>
      </c>
      <c r="B33" s="27" t="s">
        <v>221</v>
      </c>
      <c r="C33" s="27" t="s">
        <v>73</v>
      </c>
      <c r="D33" s="27"/>
      <c r="E33" s="29">
        <f t="shared" si="5"/>
        <v>0.58000000000001251</v>
      </c>
      <c r="F33" s="27" t="s">
        <v>32</v>
      </c>
      <c r="G33" s="29" t="s">
        <v>69</v>
      </c>
      <c r="H33" s="29">
        <v>141.71</v>
      </c>
      <c r="I33" s="29">
        <v>142.12</v>
      </c>
      <c r="J33" s="26">
        <v>141.13</v>
      </c>
      <c r="K33" s="29">
        <v>141.13</v>
      </c>
      <c r="L33" s="29">
        <f t="shared" si="0"/>
        <v>68.214428527745923</v>
      </c>
      <c r="M33" s="29">
        <f t="shared" si="1"/>
        <v>136.42885705549185</v>
      </c>
      <c r="N33" s="29">
        <f t="shared" si="2"/>
        <v>204.64328558323777</v>
      </c>
      <c r="O33" s="29">
        <f t="shared" si="3"/>
        <v>272.85771411098369</v>
      </c>
      <c r="P33" s="33">
        <f t="shared" si="4"/>
        <v>117.61108366852493</v>
      </c>
      <c r="Q33" s="27">
        <v>3</v>
      </c>
      <c r="AE33" s="3"/>
      <c r="AF33" s="3">
        <f t="shared" si="6"/>
        <v>0.58000000000001251</v>
      </c>
    </row>
    <row r="34" spans="1:32" x14ac:dyDescent="0.45">
      <c r="A34" s="28">
        <v>42992</v>
      </c>
      <c r="B34" s="27" t="s">
        <v>162</v>
      </c>
      <c r="C34" s="27" t="s">
        <v>33</v>
      </c>
      <c r="D34" s="27"/>
      <c r="E34" s="29" t="str">
        <f t="shared" ref="E34" si="31">IF(G34="Y",AF34,"")</f>
        <v/>
      </c>
      <c r="F34" s="27" t="s">
        <v>32</v>
      </c>
      <c r="G34" s="29" t="s">
        <v>34</v>
      </c>
      <c r="H34" s="29">
        <v>65.31</v>
      </c>
      <c r="I34" s="29">
        <v>65.55</v>
      </c>
      <c r="J34" s="26">
        <v>64.900000000000006</v>
      </c>
      <c r="K34" s="29"/>
      <c r="L34" s="29" t="str">
        <f t="shared" ref="L34" si="32">IF(G34="Y", (P34*E34),(""))</f>
        <v/>
      </c>
      <c r="M34" s="29" t="str">
        <f t="shared" ref="M34" si="33">IF(G34="Y", (L34*2),(""))</f>
        <v/>
      </c>
      <c r="N34" s="29" t="str">
        <f t="shared" ref="N34" si="34">IF(G34="Y", (L34*3),(""))</f>
        <v/>
      </c>
      <c r="O34" s="29" t="str">
        <f t="shared" ref="O34" si="35">IF(G34="Y", (L34*4),(""))</f>
        <v/>
      </c>
      <c r="P34" s="33">
        <f t="shared" ref="P34" si="36">IF(Q34&gt;0,((AcctSize/Q34)/H34),(""))</f>
        <v>255.19318123819733</v>
      </c>
      <c r="Q34" s="27">
        <v>3</v>
      </c>
      <c r="AE34" s="3"/>
      <c r="AF34" s="3">
        <f t="shared" si="6"/>
        <v>65.31</v>
      </c>
    </row>
    <row r="35" spans="1:32" x14ac:dyDescent="0.45">
      <c r="A35" s="28">
        <v>42992</v>
      </c>
      <c r="B35" s="27" t="s">
        <v>407</v>
      </c>
      <c r="C35" s="27" t="s">
        <v>139</v>
      </c>
      <c r="D35" s="27"/>
      <c r="E35" s="29" t="str">
        <f t="shared" si="5"/>
        <v/>
      </c>
      <c r="F35" s="27" t="s">
        <v>32</v>
      </c>
      <c r="G35" s="29" t="s">
        <v>34</v>
      </c>
      <c r="H35" s="29">
        <v>119.71000000000001</v>
      </c>
      <c r="I35" s="29">
        <v>120</v>
      </c>
      <c r="J35" s="26">
        <v>119.2</v>
      </c>
      <c r="K35" s="29"/>
      <c r="L35" s="29" t="str">
        <f t="shared" si="0"/>
        <v/>
      </c>
      <c r="M35" s="29" t="str">
        <f t="shared" si="1"/>
        <v/>
      </c>
      <c r="N35" s="29" t="str">
        <f t="shared" si="2"/>
        <v/>
      </c>
      <c r="O35" s="29" t="str">
        <f t="shared" si="3"/>
        <v/>
      </c>
      <c r="P35" s="33">
        <f t="shared" si="4"/>
        <v>139.22535015175563</v>
      </c>
      <c r="Q35" s="27">
        <v>3</v>
      </c>
      <c r="S35" s="69" t="s">
        <v>18</v>
      </c>
      <c r="T35" s="69"/>
      <c r="U35" s="69"/>
      <c r="AE35" s="3"/>
      <c r="AF35" s="3">
        <f t="shared" si="6"/>
        <v>119.71000000000001</v>
      </c>
    </row>
    <row r="36" spans="1:32" x14ac:dyDescent="0.45">
      <c r="A36" s="28">
        <v>42992</v>
      </c>
      <c r="B36" s="27" t="s">
        <v>169</v>
      </c>
      <c r="C36" s="27" t="s">
        <v>79</v>
      </c>
      <c r="D36" s="27"/>
      <c r="E36" s="29" t="str">
        <f t="shared" si="5"/>
        <v/>
      </c>
      <c r="F36" s="27" t="s">
        <v>32</v>
      </c>
      <c r="G36" s="29" t="s">
        <v>34</v>
      </c>
      <c r="H36" s="29">
        <v>66.190000000000012</v>
      </c>
      <c r="I36" s="29">
        <v>66.48</v>
      </c>
      <c r="J36" s="26">
        <v>65.58</v>
      </c>
      <c r="K36" s="29"/>
      <c r="L36" s="29" t="str">
        <f t="shared" si="0"/>
        <v/>
      </c>
      <c r="M36" s="29" t="str">
        <f t="shared" si="1"/>
        <v/>
      </c>
      <c r="N36" s="29" t="str">
        <f t="shared" si="2"/>
        <v/>
      </c>
      <c r="O36" s="29" t="str">
        <f t="shared" si="3"/>
        <v/>
      </c>
      <c r="P36" s="33">
        <f t="shared" si="4"/>
        <v>251.8003726645515</v>
      </c>
      <c r="Q36" s="27">
        <v>3</v>
      </c>
      <c r="S36" t="s">
        <v>11</v>
      </c>
      <c r="U36" s="2">
        <f>SUMIF(C3:C1048576,"FB",E3:E1048576)+SUMIF(D3:D1048576,"FB",E3:E1048576)</f>
        <v>3.660000000000025</v>
      </c>
      <c r="AE36" s="3"/>
      <c r="AF36" s="3">
        <f t="shared" si="6"/>
        <v>66.190000000000012</v>
      </c>
    </row>
    <row r="37" spans="1:32" x14ac:dyDescent="0.45">
      <c r="A37" s="28">
        <v>42993</v>
      </c>
      <c r="B37" s="27" t="s">
        <v>85</v>
      </c>
      <c r="C37" s="27" t="s">
        <v>33</v>
      </c>
      <c r="D37" s="27"/>
      <c r="E37" s="29">
        <f t="shared" si="5"/>
        <v>0.46000000000000796</v>
      </c>
      <c r="F37" s="27" t="s">
        <v>32</v>
      </c>
      <c r="G37" s="29" t="s">
        <v>69</v>
      </c>
      <c r="H37" s="29">
        <v>122.04</v>
      </c>
      <c r="I37" s="29">
        <v>122.42</v>
      </c>
      <c r="J37" s="26">
        <v>121.58</v>
      </c>
      <c r="K37" s="29">
        <v>121.58</v>
      </c>
      <c r="L37" s="29">
        <f t="shared" si="0"/>
        <v>37.692559816454278</v>
      </c>
      <c r="M37" s="29">
        <f t="shared" si="1"/>
        <v>75.385119632908555</v>
      </c>
      <c r="N37" s="29">
        <f t="shared" si="2"/>
        <v>113.07767944936283</v>
      </c>
      <c r="O37" s="29">
        <f t="shared" si="3"/>
        <v>150.77023926581711</v>
      </c>
      <c r="P37" s="33">
        <f t="shared" si="4"/>
        <v>81.940347427073092</v>
      </c>
      <c r="Q37" s="27">
        <v>5</v>
      </c>
      <c r="S37" t="s">
        <v>12</v>
      </c>
      <c r="U37" s="2">
        <f>SUMIF(C3:C1048576,"IF",E3:E1048576)+SUMIF(D3:D1048576,"IF",E3:E1048576)</f>
        <v>2.3800000000000381</v>
      </c>
      <c r="AE37" s="3"/>
      <c r="AF37" s="3">
        <f t="shared" si="6"/>
        <v>0.46000000000000796</v>
      </c>
    </row>
    <row r="38" spans="1:32" x14ac:dyDescent="0.45">
      <c r="A38" s="28">
        <v>42993</v>
      </c>
      <c r="B38" s="27" t="s">
        <v>106</v>
      </c>
      <c r="C38" s="27" t="s">
        <v>33</v>
      </c>
      <c r="D38" s="27"/>
      <c r="E38" s="29">
        <f t="shared" si="5"/>
        <v>0.54999999999999716</v>
      </c>
      <c r="F38" s="27" t="s">
        <v>61</v>
      </c>
      <c r="G38" s="29" t="s">
        <v>69</v>
      </c>
      <c r="H38" s="29">
        <v>51.440000000000005</v>
      </c>
      <c r="I38" s="29">
        <v>51.11</v>
      </c>
      <c r="J38" s="26">
        <v>51.99</v>
      </c>
      <c r="K38" s="29">
        <v>51.99</v>
      </c>
      <c r="L38" s="29">
        <f t="shared" si="0"/>
        <v>106.92068429237891</v>
      </c>
      <c r="M38" s="29">
        <f t="shared" si="1"/>
        <v>213.84136858475782</v>
      </c>
      <c r="N38" s="29">
        <f t="shared" si="2"/>
        <v>320.76205287713674</v>
      </c>
      <c r="O38" s="29">
        <f t="shared" si="3"/>
        <v>427.68273716951563</v>
      </c>
      <c r="P38" s="33">
        <f t="shared" si="4"/>
        <v>194.40124416796266</v>
      </c>
      <c r="Q38" s="27">
        <v>5</v>
      </c>
      <c r="S38" t="s">
        <v>13</v>
      </c>
      <c r="U38" s="2">
        <f>SUMIF(C3:C1048576,"LD",E3:E1048576)+SUMIF(D3:D1048576,"LD",E3:E1048576)</f>
        <v>0.40999999999999659</v>
      </c>
      <c r="AE38" s="3"/>
      <c r="AF38" s="3">
        <f t="shared" si="6"/>
        <v>0.54999999999999716</v>
      </c>
    </row>
    <row r="39" spans="1:32" x14ac:dyDescent="0.45">
      <c r="A39" s="28">
        <v>42993</v>
      </c>
      <c r="B39" s="27" t="s">
        <v>408</v>
      </c>
      <c r="C39" s="27" t="s">
        <v>73</v>
      </c>
      <c r="D39" s="29"/>
      <c r="E39" s="29">
        <f t="shared" si="5"/>
        <v>0</v>
      </c>
      <c r="F39" s="27" t="s">
        <v>32</v>
      </c>
      <c r="G39" s="29" t="s">
        <v>69</v>
      </c>
      <c r="H39" s="29">
        <v>126.93</v>
      </c>
      <c r="I39" s="29">
        <v>127.31</v>
      </c>
      <c r="J39" s="26">
        <v>126.29</v>
      </c>
      <c r="K39" s="29">
        <v>126.93</v>
      </c>
      <c r="L39" s="29">
        <f t="shared" si="0"/>
        <v>0</v>
      </c>
      <c r="M39" s="29">
        <f t="shared" si="1"/>
        <v>0</v>
      </c>
      <c r="N39" s="29">
        <f t="shared" si="2"/>
        <v>0</v>
      </c>
      <c r="O39" s="29">
        <f t="shared" si="3"/>
        <v>0</v>
      </c>
      <c r="P39" s="33">
        <f t="shared" si="4"/>
        <v>78.78358150161506</v>
      </c>
      <c r="Q39" s="27">
        <v>5</v>
      </c>
      <c r="S39" t="s">
        <v>14</v>
      </c>
      <c r="U39" s="2">
        <f>SUMIF(C3:C1048576,"32",E3:E1048576)+SUMIF(D3:D1048576,"32",E3:E1048576)</f>
        <v>0</v>
      </c>
      <c r="AE39" s="3"/>
      <c r="AF39" s="3">
        <f t="shared" si="6"/>
        <v>0</v>
      </c>
    </row>
    <row r="40" spans="1:32" x14ac:dyDescent="0.45">
      <c r="A40" s="28">
        <v>42993</v>
      </c>
      <c r="B40" s="27" t="s">
        <v>213</v>
      </c>
      <c r="C40" s="27" t="s">
        <v>139</v>
      </c>
      <c r="D40" s="27"/>
      <c r="E40" s="29" t="str">
        <f t="shared" si="5"/>
        <v/>
      </c>
      <c r="F40" s="27" t="s">
        <v>32</v>
      </c>
      <c r="G40" s="29" t="s">
        <v>34</v>
      </c>
      <c r="H40" s="29">
        <v>60.8</v>
      </c>
      <c r="I40" s="29">
        <v>61.23</v>
      </c>
      <c r="J40" s="26">
        <v>60.21</v>
      </c>
      <c r="K40" s="29"/>
      <c r="L40" s="29" t="str">
        <f t="shared" si="0"/>
        <v/>
      </c>
      <c r="M40" s="29" t="str">
        <f t="shared" si="1"/>
        <v/>
      </c>
      <c r="N40" s="29" t="str">
        <f t="shared" si="2"/>
        <v/>
      </c>
      <c r="O40" s="29" t="str">
        <f t="shared" si="3"/>
        <v/>
      </c>
      <c r="P40" s="33">
        <f t="shared" si="4"/>
        <v>164.47368421052633</v>
      </c>
      <c r="Q40" s="27">
        <v>5</v>
      </c>
      <c r="S40" t="s">
        <v>15</v>
      </c>
      <c r="U40" s="2">
        <f>SUMIF(C3:C1048576,"BS",E3:E1048576)+SUMIF(D3:D1048576,"BS",E3:E1048576)</f>
        <v>0</v>
      </c>
      <c r="AE40" s="3"/>
      <c r="AF40" s="3">
        <f t="shared" si="6"/>
        <v>60.8</v>
      </c>
    </row>
    <row r="41" spans="1:32" x14ac:dyDescent="0.45">
      <c r="A41" s="28">
        <v>42993</v>
      </c>
      <c r="B41" s="27" t="s">
        <v>308</v>
      </c>
      <c r="C41" s="27" t="s">
        <v>33</v>
      </c>
      <c r="D41" s="27"/>
      <c r="E41" s="29" t="str">
        <f t="shared" si="5"/>
        <v/>
      </c>
      <c r="F41" s="27" t="s">
        <v>61</v>
      </c>
      <c r="G41" s="29" t="s">
        <v>34</v>
      </c>
      <c r="H41" s="29">
        <v>110.97999999999999</v>
      </c>
      <c r="I41" s="29">
        <v>110.56</v>
      </c>
      <c r="J41" s="26">
        <v>111.7</v>
      </c>
      <c r="K41" s="29"/>
      <c r="L41" s="29" t="str">
        <f t="shared" si="0"/>
        <v/>
      </c>
      <c r="M41" s="29" t="str">
        <f t="shared" si="1"/>
        <v/>
      </c>
      <c r="N41" s="29" t="str">
        <f t="shared" si="2"/>
        <v/>
      </c>
      <c r="O41" s="29" t="str">
        <f t="shared" si="3"/>
        <v/>
      </c>
      <c r="P41" s="33">
        <f t="shared" si="4"/>
        <v>90.106325464047586</v>
      </c>
      <c r="Q41" s="27">
        <v>5</v>
      </c>
      <c r="S41" t="s">
        <v>16</v>
      </c>
      <c r="U41" s="2">
        <f>SUMIF(C3:C1048576,"SH",E3:E1048576)+SUMIF(D3:D1048576,"SH",E3:E1048576)</f>
        <v>-0.38999999999998636</v>
      </c>
      <c r="AE41" s="3"/>
      <c r="AF41" s="3">
        <f t="shared" si="6"/>
        <v>-110.97999999999999</v>
      </c>
    </row>
    <row r="42" spans="1:32" x14ac:dyDescent="0.45">
      <c r="A42" s="28">
        <v>42993</v>
      </c>
      <c r="B42" s="27" t="s">
        <v>408</v>
      </c>
      <c r="C42" s="27" t="s">
        <v>73</v>
      </c>
      <c r="D42" s="29"/>
      <c r="E42" s="29">
        <f t="shared" ref="E42" si="37">IF(G42="Y",AF42,"")</f>
        <v>0.64000000000000057</v>
      </c>
      <c r="F42" s="27" t="s">
        <v>32</v>
      </c>
      <c r="G42" s="29" t="s">
        <v>69</v>
      </c>
      <c r="H42" s="29">
        <v>126.93</v>
      </c>
      <c r="I42" s="29">
        <v>127.31</v>
      </c>
      <c r="J42" s="26">
        <v>126.29</v>
      </c>
      <c r="K42" s="29">
        <v>126.29</v>
      </c>
      <c r="L42" s="29">
        <f t="shared" ref="L42" si="38">IF(G42="Y", (P42*E42),(""))</f>
        <v>50.421492161033683</v>
      </c>
      <c r="M42" s="29">
        <f t="shared" ref="M42" si="39">IF(G42="Y", (L42*2),(""))</f>
        <v>100.84298432206737</v>
      </c>
      <c r="N42" s="29">
        <f t="shared" ref="N42" si="40">IF(G42="Y", (L42*3),(""))</f>
        <v>151.26447648310105</v>
      </c>
      <c r="O42" s="29">
        <f t="shared" ref="O42" si="41">IF(G42="Y", (L42*4),(""))</f>
        <v>201.68596864413473</v>
      </c>
      <c r="P42" s="33">
        <f t="shared" ref="P42" si="42">IF(Q42&gt;0,((AcctSize/Q42)/H42),(""))</f>
        <v>78.78358150161506</v>
      </c>
      <c r="Q42" s="27">
        <v>5</v>
      </c>
      <c r="S42" t="s">
        <v>17</v>
      </c>
      <c r="U42" s="2">
        <f>SUMIF(C3:C1048576,"DH",E3:E1048576)+SUMIF(D3:D1048576,"DH",E3:E1048576)</f>
        <v>2.9999999999986926E-2</v>
      </c>
      <c r="AE42" s="3"/>
      <c r="AF42" s="3">
        <f t="shared" si="6"/>
        <v>0.64000000000000057</v>
      </c>
    </row>
    <row r="43" spans="1:32" x14ac:dyDescent="0.45">
      <c r="A43" s="28">
        <v>42996</v>
      </c>
      <c r="B43" s="43" t="s">
        <v>409</v>
      </c>
      <c r="C43" s="27" t="s">
        <v>73</v>
      </c>
      <c r="D43" s="27"/>
      <c r="E43" s="29" t="str">
        <f t="shared" si="5"/>
        <v/>
      </c>
      <c r="F43" s="27" t="s">
        <v>32</v>
      </c>
      <c r="G43" s="29" t="s">
        <v>34</v>
      </c>
      <c r="H43" s="44">
        <v>44.11</v>
      </c>
      <c r="I43" s="44">
        <v>44.57</v>
      </c>
      <c r="J43" s="26">
        <v>43.53</v>
      </c>
      <c r="K43" s="29"/>
      <c r="L43" s="29" t="str">
        <f t="shared" si="0"/>
        <v/>
      </c>
      <c r="M43" s="29" t="str">
        <f t="shared" si="1"/>
        <v/>
      </c>
      <c r="N43" s="29" t="str">
        <f t="shared" si="2"/>
        <v/>
      </c>
      <c r="O43" s="29" t="str">
        <f t="shared" si="3"/>
        <v/>
      </c>
      <c r="P43" s="33">
        <f t="shared" si="4"/>
        <v>226.70596236681024</v>
      </c>
      <c r="Q43" s="27">
        <v>5</v>
      </c>
      <c r="S43" t="s">
        <v>19</v>
      </c>
      <c r="U43" s="2">
        <f>SUMIF(C3:C1048576,"S",E3:E1048576)+SUMIF(D3:D1048576,"S",E3:E1048576)</f>
        <v>0</v>
      </c>
      <c r="AE43" s="3"/>
      <c r="AF43" s="3">
        <f t="shared" si="6"/>
        <v>44.11</v>
      </c>
    </row>
    <row r="44" spans="1:32" x14ac:dyDescent="0.45">
      <c r="A44" s="28">
        <v>42996</v>
      </c>
      <c r="B44" s="43" t="s">
        <v>410</v>
      </c>
      <c r="C44" s="27" t="s">
        <v>139</v>
      </c>
      <c r="D44" s="27"/>
      <c r="E44" s="29">
        <f t="shared" si="5"/>
        <v>-0.20999999999997954</v>
      </c>
      <c r="F44" s="27" t="s">
        <v>61</v>
      </c>
      <c r="G44" s="29" t="s">
        <v>69</v>
      </c>
      <c r="H44" s="44">
        <v>143.76</v>
      </c>
      <c r="I44" s="44">
        <v>143.46</v>
      </c>
      <c r="J44" s="26">
        <v>144.41</v>
      </c>
      <c r="K44" s="29">
        <v>143.55000000000001</v>
      </c>
      <c r="L44" s="29">
        <f t="shared" si="0"/>
        <v>-14.607679465774872</v>
      </c>
      <c r="M44" s="29">
        <f t="shared" si="1"/>
        <v>-29.215358931549744</v>
      </c>
      <c r="N44" s="29">
        <f t="shared" si="2"/>
        <v>-43.823038397324616</v>
      </c>
      <c r="O44" s="29">
        <f t="shared" si="3"/>
        <v>-58.430717863099488</v>
      </c>
      <c r="P44" s="33">
        <f t="shared" si="4"/>
        <v>69.560378408458547</v>
      </c>
      <c r="Q44" s="27">
        <v>5</v>
      </c>
      <c r="AE44" s="3"/>
      <c r="AF44" s="3">
        <f t="shared" si="6"/>
        <v>-0.20999999999997954</v>
      </c>
    </row>
    <row r="45" spans="1:32" x14ac:dyDescent="0.45">
      <c r="A45" s="28">
        <v>42996</v>
      </c>
      <c r="B45" s="43" t="s">
        <v>314</v>
      </c>
      <c r="C45" s="27" t="s">
        <v>73</v>
      </c>
      <c r="D45" s="27"/>
      <c r="E45" s="29" t="str">
        <f t="shared" si="5"/>
        <v/>
      </c>
      <c r="F45" s="27" t="s">
        <v>32</v>
      </c>
      <c r="G45" s="29" t="s">
        <v>34</v>
      </c>
      <c r="H45" s="44">
        <v>89.53</v>
      </c>
      <c r="I45" s="44">
        <v>89.85</v>
      </c>
      <c r="J45" s="26">
        <v>88.87</v>
      </c>
      <c r="K45" s="29"/>
      <c r="L45" s="29" t="str">
        <f t="shared" si="0"/>
        <v/>
      </c>
      <c r="M45" s="29" t="str">
        <f t="shared" si="1"/>
        <v/>
      </c>
      <c r="N45" s="29" t="str">
        <f t="shared" si="2"/>
        <v/>
      </c>
      <c r="O45" s="29" t="str">
        <f t="shared" si="3"/>
        <v/>
      </c>
      <c r="P45" s="33">
        <f t="shared" si="4"/>
        <v>111.69440411035407</v>
      </c>
      <c r="Q45" s="27">
        <v>5</v>
      </c>
      <c r="U45" s="2"/>
      <c r="AE45" s="3"/>
      <c r="AF45" s="3">
        <f t="shared" si="6"/>
        <v>89.53</v>
      </c>
    </row>
    <row r="46" spans="1:32" x14ac:dyDescent="0.45">
      <c r="A46" s="28">
        <v>42996</v>
      </c>
      <c r="B46" s="43" t="s">
        <v>237</v>
      </c>
      <c r="C46" s="27" t="s">
        <v>73</v>
      </c>
      <c r="D46" s="27"/>
      <c r="E46" s="29" t="str">
        <f t="shared" si="5"/>
        <v/>
      </c>
      <c r="F46" s="27" t="s">
        <v>32</v>
      </c>
      <c r="G46" s="29" t="s">
        <v>34</v>
      </c>
      <c r="H46" s="44">
        <v>68.95</v>
      </c>
      <c r="I46" s="44">
        <v>69.31</v>
      </c>
      <c r="J46" s="26">
        <v>68.36</v>
      </c>
      <c r="K46" s="29"/>
      <c r="L46" s="29" t="str">
        <f t="shared" si="0"/>
        <v/>
      </c>
      <c r="M46" s="29" t="str">
        <f t="shared" si="1"/>
        <v/>
      </c>
      <c r="N46" s="29" t="str">
        <f t="shared" si="2"/>
        <v/>
      </c>
      <c r="O46" s="29" t="str">
        <f t="shared" si="3"/>
        <v/>
      </c>
      <c r="P46" s="33">
        <f t="shared" si="4"/>
        <v>145.032632342277</v>
      </c>
      <c r="Q46" s="27">
        <v>5</v>
      </c>
      <c r="AE46" s="3"/>
      <c r="AF46" s="3">
        <f t="shared" si="6"/>
        <v>68.95</v>
      </c>
    </row>
    <row r="47" spans="1:32" x14ac:dyDescent="0.45">
      <c r="A47" s="28">
        <v>42996</v>
      </c>
      <c r="B47" s="43" t="s">
        <v>212</v>
      </c>
      <c r="C47" s="27" t="s">
        <v>73</v>
      </c>
      <c r="D47" s="27"/>
      <c r="E47" s="29" t="str">
        <f t="shared" si="5"/>
        <v/>
      </c>
      <c r="F47" s="27" t="s">
        <v>32</v>
      </c>
      <c r="G47" s="29" t="s">
        <v>34</v>
      </c>
      <c r="H47" s="44">
        <v>134.08000000000001</v>
      </c>
      <c r="I47" s="44">
        <v>134.38</v>
      </c>
      <c r="J47" s="26">
        <v>133.4</v>
      </c>
      <c r="K47" s="29"/>
      <c r="L47" s="29" t="str">
        <f t="shared" si="0"/>
        <v/>
      </c>
      <c r="M47" s="29" t="str">
        <f t="shared" si="1"/>
        <v/>
      </c>
      <c r="N47" s="29" t="str">
        <f t="shared" si="2"/>
        <v/>
      </c>
      <c r="O47" s="29" t="str">
        <f t="shared" si="3"/>
        <v/>
      </c>
      <c r="P47" s="33">
        <f t="shared" si="4"/>
        <v>74.582338902147967</v>
      </c>
      <c r="Q47" s="27">
        <v>5</v>
      </c>
      <c r="AE47" s="3"/>
      <c r="AF47" s="3">
        <f t="shared" si="6"/>
        <v>134.08000000000001</v>
      </c>
    </row>
    <row r="48" spans="1:32" x14ac:dyDescent="0.45">
      <c r="A48" s="28">
        <v>42997</v>
      </c>
      <c r="B48" s="27" t="s">
        <v>411</v>
      </c>
      <c r="C48" s="27" t="s">
        <v>73</v>
      </c>
      <c r="D48" s="27"/>
      <c r="E48" s="29" t="str">
        <f t="shared" si="5"/>
        <v/>
      </c>
      <c r="F48" s="27" t="s">
        <v>32</v>
      </c>
      <c r="G48" s="29" t="s">
        <v>34</v>
      </c>
      <c r="H48" s="29">
        <v>79.59</v>
      </c>
      <c r="I48" s="29">
        <v>80.180000000000007</v>
      </c>
      <c r="J48" s="26">
        <v>78.8</v>
      </c>
      <c r="K48" s="29"/>
      <c r="L48" s="29" t="str">
        <f t="shared" si="0"/>
        <v/>
      </c>
      <c r="M48" s="29" t="str">
        <f t="shared" si="1"/>
        <v/>
      </c>
      <c r="N48" s="29" t="str">
        <f t="shared" si="2"/>
        <v/>
      </c>
      <c r="O48" s="29" t="str">
        <f t="shared" si="3"/>
        <v/>
      </c>
      <c r="P48" s="33">
        <f t="shared" si="4"/>
        <v>209.40654186036772</v>
      </c>
      <c r="Q48" s="27">
        <v>3</v>
      </c>
      <c r="AE48" s="3"/>
      <c r="AF48" s="3">
        <f t="shared" si="6"/>
        <v>79.59</v>
      </c>
    </row>
    <row r="49" spans="1:32" x14ac:dyDescent="0.45">
      <c r="A49" s="28">
        <v>42997</v>
      </c>
      <c r="B49" s="27" t="s">
        <v>366</v>
      </c>
      <c r="C49" s="27" t="s">
        <v>33</v>
      </c>
      <c r="D49" s="27"/>
      <c r="E49" s="29">
        <f t="shared" si="5"/>
        <v>0.42999999999999261</v>
      </c>
      <c r="F49" s="27" t="s">
        <v>32</v>
      </c>
      <c r="G49" s="29" t="s">
        <v>69</v>
      </c>
      <c r="H49" s="29">
        <v>43.949999999999996</v>
      </c>
      <c r="I49" s="29">
        <v>44.23</v>
      </c>
      <c r="J49" s="26">
        <v>43.52</v>
      </c>
      <c r="K49" s="29">
        <v>43.52</v>
      </c>
      <c r="L49" s="29">
        <f t="shared" si="0"/>
        <v>163.06408797876097</v>
      </c>
      <c r="M49" s="29">
        <f t="shared" si="1"/>
        <v>326.12817595752193</v>
      </c>
      <c r="N49" s="29">
        <f t="shared" si="2"/>
        <v>489.19226393628287</v>
      </c>
      <c r="O49" s="29">
        <f t="shared" si="3"/>
        <v>652.25635191504387</v>
      </c>
      <c r="P49" s="33">
        <f t="shared" si="4"/>
        <v>379.21880925293902</v>
      </c>
      <c r="Q49" s="27">
        <v>3</v>
      </c>
      <c r="AE49" s="3"/>
      <c r="AF49" s="3">
        <f t="shared" si="6"/>
        <v>0.42999999999999261</v>
      </c>
    </row>
    <row r="50" spans="1:32" x14ac:dyDescent="0.45">
      <c r="A50" s="28">
        <v>42997</v>
      </c>
      <c r="B50" s="27" t="s">
        <v>106</v>
      </c>
      <c r="C50" s="27" t="s">
        <v>73</v>
      </c>
      <c r="D50" s="27"/>
      <c r="E50" s="29">
        <f t="shared" si="5"/>
        <v>-0.27000000000000313</v>
      </c>
      <c r="F50" s="27" t="s">
        <v>32</v>
      </c>
      <c r="G50" s="29" t="s">
        <v>69</v>
      </c>
      <c r="H50" s="29">
        <v>51.43</v>
      </c>
      <c r="I50" s="29">
        <v>51.7</v>
      </c>
      <c r="J50" s="26">
        <v>51.06</v>
      </c>
      <c r="K50" s="29">
        <v>51.7</v>
      </c>
      <c r="L50" s="29">
        <f t="shared" si="0"/>
        <v>-87.497569511959028</v>
      </c>
      <c r="M50" s="29">
        <f t="shared" si="1"/>
        <v>-174.99513902391806</v>
      </c>
      <c r="N50" s="29">
        <f t="shared" si="2"/>
        <v>-262.49270853587711</v>
      </c>
      <c r="O50" s="29">
        <f t="shared" si="3"/>
        <v>-349.99027804783611</v>
      </c>
      <c r="P50" s="33">
        <f t="shared" si="4"/>
        <v>324.06507226651115</v>
      </c>
      <c r="Q50" s="27">
        <v>3</v>
      </c>
      <c r="AE50" s="3"/>
      <c r="AF50" s="3">
        <f t="shared" si="6"/>
        <v>-0.27000000000000313</v>
      </c>
    </row>
    <row r="51" spans="1:32" x14ac:dyDescent="0.45">
      <c r="A51" s="28">
        <v>42998</v>
      </c>
      <c r="B51" s="27" t="s">
        <v>346</v>
      </c>
      <c r="C51" s="27" t="s">
        <v>73</v>
      </c>
      <c r="D51" s="27"/>
      <c r="E51" s="29" t="str">
        <f t="shared" si="5"/>
        <v/>
      </c>
      <c r="F51" s="27" t="s">
        <v>32</v>
      </c>
      <c r="G51" s="29" t="s">
        <v>34</v>
      </c>
      <c r="H51" s="29">
        <v>144.09</v>
      </c>
      <c r="I51" s="29">
        <v>144.36000000000001</v>
      </c>
      <c r="J51" s="26">
        <v>143.47999999999999</v>
      </c>
      <c r="K51" s="29"/>
      <c r="L51" s="29" t="str">
        <f t="shared" si="0"/>
        <v/>
      </c>
      <c r="M51" s="29" t="str">
        <f t="shared" si="1"/>
        <v/>
      </c>
      <c r="N51" s="29" t="str">
        <f t="shared" si="2"/>
        <v/>
      </c>
      <c r="O51" s="29" t="str">
        <f t="shared" si="3"/>
        <v/>
      </c>
      <c r="P51" s="33">
        <f t="shared" si="4"/>
        <v>69.401068776459155</v>
      </c>
      <c r="Q51" s="27">
        <v>5</v>
      </c>
      <c r="S51" s="70" t="s">
        <v>20</v>
      </c>
      <c r="T51" s="70"/>
      <c r="U51" s="70"/>
      <c r="AE51" s="3"/>
      <c r="AF51" s="3">
        <f t="shared" si="6"/>
        <v>144.09</v>
      </c>
    </row>
    <row r="52" spans="1:32" x14ac:dyDescent="0.45">
      <c r="A52" s="28">
        <v>42998</v>
      </c>
      <c r="B52" s="27" t="s">
        <v>113</v>
      </c>
      <c r="C52" s="27" t="s">
        <v>79</v>
      </c>
      <c r="D52" s="27"/>
      <c r="E52" s="29">
        <f t="shared" si="5"/>
        <v>-0.18000000000000682</v>
      </c>
      <c r="F52" s="27" t="s">
        <v>32</v>
      </c>
      <c r="G52" s="29" t="s">
        <v>69</v>
      </c>
      <c r="H52" s="29">
        <v>35.059999999999995</v>
      </c>
      <c r="I52" s="29">
        <v>35.31</v>
      </c>
      <c r="J52" s="26">
        <v>34.479999999999997</v>
      </c>
      <c r="K52" s="29">
        <v>35.24</v>
      </c>
      <c r="L52" s="29">
        <f t="shared" si="0"/>
        <v>-51.340559041644845</v>
      </c>
      <c r="M52" s="29">
        <f t="shared" si="1"/>
        <v>-102.68111808328969</v>
      </c>
      <c r="N52" s="29">
        <f t="shared" si="2"/>
        <v>-154.02167712493454</v>
      </c>
      <c r="O52" s="29">
        <f t="shared" si="3"/>
        <v>-205.36223616657938</v>
      </c>
      <c r="P52" s="33">
        <f t="shared" si="4"/>
        <v>285.22532800912722</v>
      </c>
      <c r="Q52" s="27">
        <v>5</v>
      </c>
      <c r="S52" t="s">
        <v>21</v>
      </c>
      <c r="U52">
        <f>COUNTIF(E3:E1048576,"&gt;0")</f>
        <v>22</v>
      </c>
      <c r="AE52" s="3"/>
      <c r="AF52" s="3">
        <f t="shared" si="6"/>
        <v>-0.18000000000000682</v>
      </c>
    </row>
    <row r="53" spans="1:32" x14ac:dyDescent="0.45">
      <c r="A53" s="28">
        <v>42998</v>
      </c>
      <c r="B53" s="27" t="s">
        <v>186</v>
      </c>
      <c r="C53" s="27" t="s">
        <v>33</v>
      </c>
      <c r="D53" s="27"/>
      <c r="E53" s="29">
        <f t="shared" si="5"/>
        <v>0.45000000000000284</v>
      </c>
      <c r="F53" s="27" t="s">
        <v>32</v>
      </c>
      <c r="G53" s="29" t="s">
        <v>69</v>
      </c>
      <c r="H53" s="29">
        <v>72.53</v>
      </c>
      <c r="I53" s="29">
        <v>72.930000000000007</v>
      </c>
      <c r="J53" s="26">
        <v>72.08</v>
      </c>
      <c r="K53" s="29">
        <v>72.08</v>
      </c>
      <c r="L53" s="29">
        <f t="shared" si="0"/>
        <v>62.043292430718715</v>
      </c>
      <c r="M53" s="29">
        <f t="shared" si="1"/>
        <v>124.08658486143743</v>
      </c>
      <c r="N53" s="29">
        <f t="shared" si="2"/>
        <v>186.12987729215615</v>
      </c>
      <c r="O53" s="29">
        <f t="shared" si="3"/>
        <v>248.17316972287486</v>
      </c>
      <c r="P53" s="33">
        <f t="shared" si="4"/>
        <v>137.87398317937405</v>
      </c>
      <c r="Q53" s="27">
        <v>5</v>
      </c>
      <c r="R53" s="27"/>
      <c r="S53" t="s">
        <v>22</v>
      </c>
      <c r="U53">
        <f>COUNTIF(E3:E1048576,"&lt;-.101")</f>
        <v>10</v>
      </c>
      <c r="AE53" s="3"/>
      <c r="AF53" s="3">
        <f t="shared" si="6"/>
        <v>0.45000000000000284</v>
      </c>
    </row>
    <row r="54" spans="1:32" x14ac:dyDescent="0.45">
      <c r="A54" s="28">
        <v>42998</v>
      </c>
      <c r="B54" s="27" t="s">
        <v>147</v>
      </c>
      <c r="C54" s="27" t="s">
        <v>73</v>
      </c>
      <c r="D54" s="27"/>
      <c r="E54" s="29" t="str">
        <f t="shared" si="5"/>
        <v/>
      </c>
      <c r="F54" s="27" t="s">
        <v>32</v>
      </c>
      <c r="G54" s="29" t="s">
        <v>34</v>
      </c>
      <c r="H54" s="29">
        <v>90.28</v>
      </c>
      <c r="I54" s="29">
        <v>90.6</v>
      </c>
      <c r="J54" s="26">
        <v>89.88</v>
      </c>
      <c r="K54" s="29"/>
      <c r="L54" s="29" t="str">
        <f t="shared" si="0"/>
        <v/>
      </c>
      <c r="M54" s="29" t="str">
        <f t="shared" si="1"/>
        <v/>
      </c>
      <c r="N54" s="29" t="str">
        <f t="shared" si="2"/>
        <v/>
      </c>
      <c r="O54" s="29" t="str">
        <f t="shared" si="3"/>
        <v/>
      </c>
      <c r="P54" s="33">
        <f t="shared" si="4"/>
        <v>110.76650420912716</v>
      </c>
      <c r="Q54" s="27">
        <v>5</v>
      </c>
      <c r="S54" t="s">
        <v>23</v>
      </c>
      <c r="U54">
        <f>COUNTIFS(E3:E1048576,"&gt;-.109",E3:E1048576,"&lt;0")</f>
        <v>0</v>
      </c>
      <c r="AE54" s="3"/>
      <c r="AF54" s="3">
        <f t="shared" si="6"/>
        <v>90.28</v>
      </c>
    </row>
    <row r="55" spans="1:32" x14ac:dyDescent="0.45">
      <c r="A55" s="28">
        <v>42998</v>
      </c>
      <c r="B55" s="27" t="s">
        <v>339</v>
      </c>
      <c r="C55" s="27" t="s">
        <v>73</v>
      </c>
      <c r="D55" s="27"/>
      <c r="E55" s="29">
        <f t="shared" si="5"/>
        <v>-0.35999999999999943</v>
      </c>
      <c r="F55" s="27" t="s">
        <v>32</v>
      </c>
      <c r="G55" s="29" t="s">
        <v>69</v>
      </c>
      <c r="H55" s="29">
        <v>45.64</v>
      </c>
      <c r="I55" s="29">
        <v>46</v>
      </c>
      <c r="J55" s="26">
        <v>45.07</v>
      </c>
      <c r="K55" s="29">
        <v>46</v>
      </c>
      <c r="L55" s="29">
        <f t="shared" si="0"/>
        <v>-78.878177037686115</v>
      </c>
      <c r="M55" s="29">
        <f t="shared" si="1"/>
        <v>-157.75635407537223</v>
      </c>
      <c r="N55" s="29">
        <f t="shared" si="2"/>
        <v>-236.63453111305836</v>
      </c>
      <c r="O55" s="29">
        <f t="shared" si="3"/>
        <v>-315.51270815074446</v>
      </c>
      <c r="P55" s="33">
        <f t="shared" si="4"/>
        <v>219.10604732690621</v>
      </c>
      <c r="Q55" s="27">
        <v>5</v>
      </c>
      <c r="S55" t="s">
        <v>3</v>
      </c>
      <c r="U55" s="5">
        <f>SUM(E3:E1048576)</f>
        <v>6.0900000000000603</v>
      </c>
      <c r="AE55" s="3"/>
      <c r="AF55" s="3">
        <f t="shared" si="6"/>
        <v>-0.35999999999999943</v>
      </c>
    </row>
    <row r="56" spans="1:32" x14ac:dyDescent="0.45">
      <c r="A56" s="28">
        <v>42999</v>
      </c>
      <c r="B56" s="27" t="s">
        <v>411</v>
      </c>
      <c r="C56" s="27" t="s">
        <v>73</v>
      </c>
      <c r="D56" s="27"/>
      <c r="E56" s="29">
        <f t="shared" si="5"/>
        <v>0.29000000000000625</v>
      </c>
      <c r="F56" s="27" t="s">
        <v>32</v>
      </c>
      <c r="G56" s="29" t="s">
        <v>69</v>
      </c>
      <c r="H56" s="29">
        <v>82.320000000000007</v>
      </c>
      <c r="I56" s="29">
        <v>82.77</v>
      </c>
      <c r="J56" s="26">
        <v>81.73</v>
      </c>
      <c r="K56" s="29">
        <v>82.03</v>
      </c>
      <c r="L56" s="29">
        <f t="shared" si="0"/>
        <v>58.713961775187528</v>
      </c>
      <c r="M56" s="29">
        <f t="shared" si="1"/>
        <v>117.42792355037506</v>
      </c>
      <c r="N56" s="29">
        <f t="shared" si="2"/>
        <v>176.14188532556258</v>
      </c>
      <c r="O56" s="29">
        <f t="shared" si="3"/>
        <v>234.85584710075011</v>
      </c>
      <c r="P56" s="33">
        <f t="shared" si="4"/>
        <v>202.4619371558147</v>
      </c>
      <c r="Q56" s="27">
        <v>3</v>
      </c>
      <c r="U56" s="4"/>
      <c r="AE56" s="3"/>
      <c r="AF56" s="3">
        <f t="shared" si="6"/>
        <v>0.29000000000000625</v>
      </c>
    </row>
    <row r="57" spans="1:32" x14ac:dyDescent="0.45">
      <c r="A57" s="28">
        <v>42999</v>
      </c>
      <c r="B57" s="29" t="s">
        <v>412</v>
      </c>
      <c r="C57" s="27" t="s">
        <v>33</v>
      </c>
      <c r="D57" s="27"/>
      <c r="E57" s="29">
        <f t="shared" si="5"/>
        <v>0.52000000000001023</v>
      </c>
      <c r="F57" s="27" t="s">
        <v>61</v>
      </c>
      <c r="G57" s="29" t="s">
        <v>69</v>
      </c>
      <c r="H57" s="29">
        <v>99.86999999999999</v>
      </c>
      <c r="I57" s="29">
        <v>99.44</v>
      </c>
      <c r="J57" s="26">
        <v>100.39</v>
      </c>
      <c r="K57" s="29">
        <v>100.39</v>
      </c>
      <c r="L57" s="29">
        <f t="shared" si="0"/>
        <v>86.779479990656242</v>
      </c>
      <c r="M57" s="29">
        <f t="shared" si="1"/>
        <v>173.55895998131248</v>
      </c>
      <c r="N57" s="29">
        <f t="shared" si="2"/>
        <v>260.33843997196874</v>
      </c>
      <c r="O57" s="29">
        <f t="shared" si="3"/>
        <v>347.11791996262497</v>
      </c>
      <c r="P57" s="33">
        <f t="shared" si="4"/>
        <v>166.88361536664334</v>
      </c>
      <c r="Q57" s="27">
        <v>3</v>
      </c>
      <c r="S57" s="72" t="s">
        <v>41</v>
      </c>
      <c r="T57" s="72"/>
      <c r="U57" s="72"/>
      <c r="AE57" s="3"/>
      <c r="AF57" s="3">
        <f t="shared" si="6"/>
        <v>0.52000000000001023</v>
      </c>
    </row>
    <row r="58" spans="1:32" x14ac:dyDescent="0.45">
      <c r="A58" s="28">
        <v>42999</v>
      </c>
      <c r="B58" s="27" t="s">
        <v>413</v>
      </c>
      <c r="C58" s="27" t="s">
        <v>73</v>
      </c>
      <c r="D58" s="27"/>
      <c r="E58" s="29" t="str">
        <f t="shared" si="5"/>
        <v/>
      </c>
      <c r="F58" s="27" t="s">
        <v>32</v>
      </c>
      <c r="G58" s="29" t="s">
        <v>34</v>
      </c>
      <c r="H58" s="29">
        <v>42.769999999999996</v>
      </c>
      <c r="I58" s="29">
        <v>43.1</v>
      </c>
      <c r="J58" s="26">
        <v>42.3</v>
      </c>
      <c r="K58" s="29"/>
      <c r="L58" s="29" t="str">
        <f t="shared" si="0"/>
        <v/>
      </c>
      <c r="M58" s="29" t="str">
        <f t="shared" si="1"/>
        <v/>
      </c>
      <c r="N58" s="29" t="str">
        <f t="shared" si="2"/>
        <v/>
      </c>
      <c r="O58" s="29" t="str">
        <f t="shared" si="3"/>
        <v/>
      </c>
      <c r="P58" s="33">
        <f t="shared" si="4"/>
        <v>389.68124074507062</v>
      </c>
      <c r="Q58" s="27">
        <v>3</v>
      </c>
      <c r="S58" s="73" t="s">
        <v>42</v>
      </c>
      <c r="T58" s="73"/>
      <c r="U58" s="73"/>
      <c r="AE58" s="3"/>
      <c r="AF58" s="3">
        <f t="shared" si="6"/>
        <v>42.769999999999996</v>
      </c>
    </row>
    <row r="59" spans="1:32" x14ac:dyDescent="0.45">
      <c r="A59" s="28">
        <v>43000</v>
      </c>
      <c r="B59" s="27" t="s">
        <v>407</v>
      </c>
      <c r="C59" s="27" t="s">
        <v>33</v>
      </c>
      <c r="D59" s="27"/>
      <c r="E59" s="29">
        <f t="shared" si="5"/>
        <v>0.64000000000001478</v>
      </c>
      <c r="F59" s="27" t="s">
        <v>32</v>
      </c>
      <c r="G59" s="29" t="s">
        <v>69</v>
      </c>
      <c r="H59" s="29">
        <v>117.83000000000001</v>
      </c>
      <c r="I59" s="29">
        <v>118.24</v>
      </c>
      <c r="J59" s="26">
        <v>117.19</v>
      </c>
      <c r="K59" s="29">
        <v>117.19</v>
      </c>
      <c r="L59" s="29">
        <f t="shared" si="0"/>
        <v>135.78884834083311</v>
      </c>
      <c r="M59" s="29">
        <f t="shared" si="1"/>
        <v>271.57769668166623</v>
      </c>
      <c r="N59" s="29">
        <f t="shared" si="2"/>
        <v>407.36654502249934</v>
      </c>
      <c r="O59" s="29">
        <f t="shared" si="3"/>
        <v>543.15539336333245</v>
      </c>
      <c r="P59" s="33">
        <f t="shared" si="4"/>
        <v>212.17007553254686</v>
      </c>
      <c r="Q59" s="27">
        <v>2</v>
      </c>
      <c r="S59" s="12" t="s">
        <v>43</v>
      </c>
      <c r="T59" s="27"/>
      <c r="U59" s="14">
        <f>SUM(L3:L102)</f>
        <v>1013.6937768591283</v>
      </c>
      <c r="AE59" s="3"/>
      <c r="AF59" s="3">
        <f t="shared" si="6"/>
        <v>0.64000000000001478</v>
      </c>
    </row>
    <row r="60" spans="1:32" x14ac:dyDescent="0.45">
      <c r="A60" s="28">
        <v>43000</v>
      </c>
      <c r="B60" s="27" t="s">
        <v>285</v>
      </c>
      <c r="C60" s="27" t="s">
        <v>33</v>
      </c>
      <c r="D60" s="27"/>
      <c r="E60" s="29" t="str">
        <f t="shared" si="5"/>
        <v/>
      </c>
      <c r="F60" s="27" t="s">
        <v>32</v>
      </c>
      <c r="G60" s="29" t="s">
        <v>34</v>
      </c>
      <c r="H60" s="29">
        <v>112.58000000000001</v>
      </c>
      <c r="I60" s="29">
        <v>112.92</v>
      </c>
      <c r="J60" s="26">
        <v>112.13</v>
      </c>
      <c r="K60" s="29"/>
      <c r="L60" s="29" t="str">
        <f t="shared" si="0"/>
        <v/>
      </c>
      <c r="M60" s="29" t="str">
        <f t="shared" si="1"/>
        <v/>
      </c>
      <c r="N60" s="29" t="str">
        <f t="shared" si="2"/>
        <v/>
      </c>
      <c r="O60" s="29" t="str">
        <f t="shared" si="3"/>
        <v/>
      </c>
      <c r="P60" s="33">
        <f t="shared" si="4"/>
        <v>222.06430982412505</v>
      </c>
      <c r="Q60" s="27">
        <v>2</v>
      </c>
      <c r="S60" s="12" t="s">
        <v>44</v>
      </c>
      <c r="T60" s="27"/>
      <c r="U60" s="4">
        <f>U59*2</f>
        <v>2027.3875537182566</v>
      </c>
      <c r="AE60" s="3"/>
      <c r="AF60" s="3">
        <f t="shared" si="6"/>
        <v>112.58000000000001</v>
      </c>
    </row>
    <row r="61" spans="1:32" x14ac:dyDescent="0.45">
      <c r="A61" s="28">
        <v>43003</v>
      </c>
      <c r="B61" s="27" t="s">
        <v>239</v>
      </c>
      <c r="C61" s="27" t="s">
        <v>139</v>
      </c>
      <c r="D61" s="27"/>
      <c r="E61" s="29" t="str">
        <f t="shared" si="5"/>
        <v/>
      </c>
      <c r="F61" s="27" t="s">
        <v>32</v>
      </c>
      <c r="G61" s="29" t="s">
        <v>34</v>
      </c>
      <c r="H61" s="29">
        <v>53.55</v>
      </c>
      <c r="I61" s="29">
        <v>53.91</v>
      </c>
      <c r="J61" s="26">
        <v>53.01</v>
      </c>
      <c r="K61" s="29"/>
      <c r="L61" s="29" t="str">
        <f t="shared" si="0"/>
        <v/>
      </c>
      <c r="M61" s="29" t="str">
        <f t="shared" si="1"/>
        <v/>
      </c>
      <c r="N61" s="29" t="str">
        <f t="shared" si="2"/>
        <v/>
      </c>
      <c r="O61" s="29" t="str">
        <f t="shared" si="3"/>
        <v/>
      </c>
      <c r="P61" s="33">
        <f t="shared" si="4"/>
        <v>233.42670401493933</v>
      </c>
      <c r="Q61" s="27">
        <v>4</v>
      </c>
      <c r="S61" s="12" t="s">
        <v>45</v>
      </c>
      <c r="T61" s="27"/>
      <c r="U61" s="4">
        <f>U59*3</f>
        <v>3041.081330577385</v>
      </c>
      <c r="AE61" s="3"/>
      <c r="AF61" s="3">
        <f t="shared" si="6"/>
        <v>53.55</v>
      </c>
    </row>
    <row r="62" spans="1:32" x14ac:dyDescent="0.45">
      <c r="A62" s="28">
        <v>43003</v>
      </c>
      <c r="B62" s="27" t="s">
        <v>183</v>
      </c>
      <c r="C62" s="27" t="s">
        <v>33</v>
      </c>
      <c r="D62" s="27"/>
      <c r="E62" s="29">
        <f t="shared" si="5"/>
        <v>0.31000000000000227</v>
      </c>
      <c r="F62" s="27" t="s">
        <v>61</v>
      </c>
      <c r="G62" s="29" t="s">
        <v>69</v>
      </c>
      <c r="H62" s="29">
        <v>39.97</v>
      </c>
      <c r="I62" s="29">
        <v>39.53</v>
      </c>
      <c r="J62" s="26">
        <v>40.590000000000003</v>
      </c>
      <c r="K62" s="29">
        <v>40.28</v>
      </c>
      <c r="L62" s="29">
        <f t="shared" si="0"/>
        <v>96.947710783088027</v>
      </c>
      <c r="M62" s="29">
        <f t="shared" si="1"/>
        <v>193.89542156617605</v>
      </c>
      <c r="N62" s="29">
        <f t="shared" si="2"/>
        <v>290.84313234926407</v>
      </c>
      <c r="O62" s="29">
        <f t="shared" si="3"/>
        <v>387.79084313235211</v>
      </c>
      <c r="P62" s="33">
        <f t="shared" si="4"/>
        <v>312.73455091318488</v>
      </c>
      <c r="Q62" s="27">
        <v>4</v>
      </c>
      <c r="S62" s="12" t="s">
        <v>46</v>
      </c>
      <c r="T62" s="27"/>
      <c r="U62" s="4">
        <f>U59*4</f>
        <v>4054.7751074365133</v>
      </c>
      <c r="AE62" s="3"/>
      <c r="AF62" s="3">
        <f t="shared" si="6"/>
        <v>0.31000000000000227</v>
      </c>
    </row>
    <row r="63" spans="1:32" x14ac:dyDescent="0.45">
      <c r="A63" s="28">
        <v>43003</v>
      </c>
      <c r="B63" s="27" t="s">
        <v>251</v>
      </c>
      <c r="C63" s="27" t="s">
        <v>33</v>
      </c>
      <c r="D63" s="27"/>
      <c r="E63" s="29" t="str">
        <f t="shared" si="5"/>
        <v/>
      </c>
      <c r="F63" s="27" t="s">
        <v>32</v>
      </c>
      <c r="G63" s="29" t="s">
        <v>34</v>
      </c>
      <c r="H63" s="29">
        <v>55.05</v>
      </c>
      <c r="I63" s="29">
        <v>55.46</v>
      </c>
      <c r="J63" s="26">
        <v>54.52</v>
      </c>
      <c r="K63" s="29"/>
      <c r="L63" s="29" t="str">
        <f t="shared" si="0"/>
        <v/>
      </c>
      <c r="M63" s="29" t="str">
        <f t="shared" si="1"/>
        <v/>
      </c>
      <c r="N63" s="29" t="str">
        <f t="shared" si="2"/>
        <v/>
      </c>
      <c r="O63" s="29" t="str">
        <f t="shared" si="3"/>
        <v/>
      </c>
      <c r="P63" s="33">
        <f t="shared" si="4"/>
        <v>227.06630336058132</v>
      </c>
      <c r="Q63" s="27">
        <v>4</v>
      </c>
      <c r="S63" s="27"/>
      <c r="T63" s="27"/>
      <c r="U63" s="27"/>
      <c r="AE63" s="3"/>
      <c r="AF63" s="3">
        <f t="shared" si="6"/>
        <v>55.05</v>
      </c>
    </row>
    <row r="64" spans="1:32" x14ac:dyDescent="0.45">
      <c r="A64" s="28">
        <v>43003</v>
      </c>
      <c r="B64" s="27" t="s">
        <v>229</v>
      </c>
      <c r="C64" s="27" t="s">
        <v>33</v>
      </c>
      <c r="D64" s="27"/>
      <c r="E64" s="29" t="str">
        <f t="shared" si="5"/>
        <v/>
      </c>
      <c r="F64" s="27" t="s">
        <v>32</v>
      </c>
      <c r="G64" s="29" t="s">
        <v>34</v>
      </c>
      <c r="H64" s="29">
        <v>65.75</v>
      </c>
      <c r="I64" s="29">
        <v>66.099999999999994</v>
      </c>
      <c r="J64" s="26">
        <v>65.25</v>
      </c>
      <c r="K64" s="29"/>
      <c r="L64" s="29" t="str">
        <f t="shared" si="0"/>
        <v/>
      </c>
      <c r="M64" s="29" t="str">
        <f t="shared" si="1"/>
        <v/>
      </c>
      <c r="N64" s="29" t="str">
        <f t="shared" si="2"/>
        <v/>
      </c>
      <c r="O64" s="29" t="str">
        <f t="shared" si="3"/>
        <v/>
      </c>
      <c r="P64" s="33">
        <f t="shared" si="4"/>
        <v>190.11406844106463</v>
      </c>
      <c r="Q64" s="27">
        <v>4</v>
      </c>
      <c r="S64" s="27"/>
      <c r="T64" s="27"/>
      <c r="U64" s="27"/>
      <c r="AE64" s="3"/>
      <c r="AF64" s="3">
        <f t="shared" si="6"/>
        <v>65.75</v>
      </c>
    </row>
    <row r="65" spans="1:32" x14ac:dyDescent="0.45">
      <c r="A65" s="28">
        <v>43004</v>
      </c>
      <c r="B65" s="27" t="s">
        <v>196</v>
      </c>
      <c r="C65" s="27" t="s">
        <v>33</v>
      </c>
      <c r="D65" s="27"/>
      <c r="E65" s="29" t="str">
        <f t="shared" si="5"/>
        <v/>
      </c>
      <c r="F65" s="27" t="s">
        <v>32</v>
      </c>
      <c r="G65" s="29" t="s">
        <v>34</v>
      </c>
      <c r="H65" s="29">
        <v>92.01</v>
      </c>
      <c r="I65" s="29">
        <v>92.56</v>
      </c>
      <c r="J65" s="26">
        <v>91.38</v>
      </c>
      <c r="K65" s="29"/>
      <c r="L65" s="29" t="str">
        <f t="shared" si="0"/>
        <v/>
      </c>
      <c r="M65" s="29" t="str">
        <f t="shared" si="1"/>
        <v/>
      </c>
      <c r="N65" s="29" t="str">
        <f t="shared" si="2"/>
        <v/>
      </c>
      <c r="O65" s="29" t="str">
        <f t="shared" si="3"/>
        <v/>
      </c>
      <c r="P65" s="33">
        <f t="shared" si="4"/>
        <v>181.13973118863893</v>
      </c>
      <c r="Q65" s="27">
        <v>3</v>
      </c>
      <c r="S65" s="27"/>
      <c r="T65" s="27"/>
      <c r="U65" s="27"/>
      <c r="AE65" s="3"/>
      <c r="AF65" s="3">
        <f t="shared" si="6"/>
        <v>92.01</v>
      </c>
    </row>
    <row r="66" spans="1:32" x14ac:dyDescent="0.45">
      <c r="A66" s="28">
        <v>43004</v>
      </c>
      <c r="B66" s="27" t="s">
        <v>414</v>
      </c>
      <c r="C66" s="27" t="s">
        <v>33</v>
      </c>
      <c r="D66" s="27"/>
      <c r="E66" s="29" t="str">
        <f t="shared" si="5"/>
        <v/>
      </c>
      <c r="F66" s="27" t="s">
        <v>32</v>
      </c>
      <c r="G66" s="29" t="s">
        <v>34</v>
      </c>
      <c r="H66" s="29">
        <v>80.830000000000013</v>
      </c>
      <c r="I66" s="29">
        <v>81.28</v>
      </c>
      <c r="J66" s="26">
        <v>80.260000000000005</v>
      </c>
      <c r="K66" s="29"/>
      <c r="L66" s="29" t="str">
        <f t="shared" si="0"/>
        <v/>
      </c>
      <c r="M66" s="29" t="str">
        <f t="shared" si="1"/>
        <v/>
      </c>
      <c r="N66" s="29" t="str">
        <f t="shared" si="2"/>
        <v/>
      </c>
      <c r="O66" s="29" t="str">
        <f t="shared" si="3"/>
        <v/>
      </c>
      <c r="P66" s="33">
        <f t="shared" si="4"/>
        <v>206.19406985855085</v>
      </c>
      <c r="Q66" s="27">
        <v>3</v>
      </c>
      <c r="S66" s="74" t="s">
        <v>41</v>
      </c>
      <c r="T66" s="74"/>
      <c r="U66" s="74"/>
      <c r="AE66" s="3"/>
      <c r="AF66" s="3">
        <f t="shared" si="6"/>
        <v>80.830000000000013</v>
      </c>
    </row>
    <row r="67" spans="1:32" x14ac:dyDescent="0.45">
      <c r="A67" s="28">
        <v>43004</v>
      </c>
      <c r="B67" s="27" t="s">
        <v>415</v>
      </c>
      <c r="C67" s="27" t="s">
        <v>73</v>
      </c>
      <c r="D67" s="27"/>
      <c r="E67" s="29">
        <f t="shared" si="5"/>
        <v>-0.31000000000000227</v>
      </c>
      <c r="F67" s="27" t="s">
        <v>32</v>
      </c>
      <c r="G67" s="29" t="s">
        <v>69</v>
      </c>
      <c r="H67" s="29">
        <v>44.949999999999996</v>
      </c>
      <c r="I67" s="29">
        <v>45.26</v>
      </c>
      <c r="J67" s="26">
        <v>44.55</v>
      </c>
      <c r="K67" s="29">
        <v>45.26</v>
      </c>
      <c r="L67" s="29">
        <f t="shared" ref="L67:L130" si="43">IF(G67="Y", (P67*E67),(""))</f>
        <v>-114.94252873563305</v>
      </c>
      <c r="M67" s="29">
        <f t="shared" ref="M67:M130" si="44">IF(G67="Y", (L67*2),(""))</f>
        <v>-229.88505747126609</v>
      </c>
      <c r="N67" s="29">
        <f t="shared" ref="N67:N130" si="45">IF(G67="Y", (L67*3),(""))</f>
        <v>-344.82758620689913</v>
      </c>
      <c r="O67" s="29">
        <f t="shared" ref="O67:O130" si="46">IF(G67="Y", (L67*4),(""))</f>
        <v>-459.77011494253219</v>
      </c>
      <c r="P67" s="33">
        <f t="shared" ref="P67:P130" si="47">IF(Q67&gt;0,((AcctSize/Q67)/H67),(""))</f>
        <v>370.7823507601039</v>
      </c>
      <c r="Q67" s="27">
        <v>3</v>
      </c>
      <c r="S67" s="75" t="s">
        <v>47</v>
      </c>
      <c r="T67" s="75"/>
      <c r="U67" s="75"/>
      <c r="AE67" s="3"/>
      <c r="AF67" s="3">
        <f t="shared" si="6"/>
        <v>-0.31000000000000227</v>
      </c>
    </row>
    <row r="68" spans="1:32" x14ac:dyDescent="0.45">
      <c r="A68" s="28">
        <v>43005</v>
      </c>
      <c r="B68" s="27" t="s">
        <v>353</v>
      </c>
      <c r="C68" s="27" t="s">
        <v>73</v>
      </c>
      <c r="D68" s="27"/>
      <c r="E68" s="29">
        <f t="shared" ref="E68:E131" si="48">IF(G68="Y",AF68,"")</f>
        <v>1.4210854715202004E-14</v>
      </c>
      <c r="F68" s="27" t="s">
        <v>32</v>
      </c>
      <c r="G68" s="29" t="s">
        <v>69</v>
      </c>
      <c r="H68" s="29">
        <v>74.710000000000008</v>
      </c>
      <c r="I68" s="29">
        <v>75.2</v>
      </c>
      <c r="J68" s="10">
        <v>74.150000000000006</v>
      </c>
      <c r="K68" s="29">
        <v>74.709999999999994</v>
      </c>
      <c r="L68" s="29">
        <f t="shared" si="43"/>
        <v>3.1702259213853576E-12</v>
      </c>
      <c r="M68" s="29">
        <f t="shared" si="44"/>
        <v>6.3404518427707153E-12</v>
      </c>
      <c r="N68" s="29">
        <f t="shared" si="45"/>
        <v>9.5106777641560733E-12</v>
      </c>
      <c r="O68" s="29">
        <f t="shared" si="46"/>
        <v>1.2680903685541431E-11</v>
      </c>
      <c r="P68" s="33">
        <f t="shared" si="47"/>
        <v>223.08481684736537</v>
      </c>
      <c r="Q68" s="27">
        <v>3</v>
      </c>
      <c r="S68" s="12" t="s">
        <v>43</v>
      </c>
      <c r="T68" s="27"/>
      <c r="U68" s="14">
        <f>U59*2</f>
        <v>2027.3875537182566</v>
      </c>
      <c r="AE68" s="3"/>
      <c r="AF68" s="3">
        <f t="shared" ref="AF68:AF131" si="49">IF(F68="L",(K68-H68),(H68-K68))</f>
        <v>1.4210854715202004E-14</v>
      </c>
    </row>
    <row r="69" spans="1:32" x14ac:dyDescent="0.45">
      <c r="A69" s="28">
        <v>43005</v>
      </c>
      <c r="B69" s="27" t="s">
        <v>416</v>
      </c>
      <c r="C69" s="27" t="s">
        <v>73</v>
      </c>
      <c r="D69" s="27"/>
      <c r="E69" s="29">
        <f t="shared" si="48"/>
        <v>0.71000000000000796</v>
      </c>
      <c r="F69" s="27" t="s">
        <v>32</v>
      </c>
      <c r="G69" s="29" t="s">
        <v>69</v>
      </c>
      <c r="H69" s="29">
        <v>102.7</v>
      </c>
      <c r="I69" s="29">
        <v>103.03</v>
      </c>
      <c r="J69" s="10">
        <v>101.99</v>
      </c>
      <c r="K69" s="29">
        <v>101.99</v>
      </c>
      <c r="L69" s="29">
        <f t="shared" si="43"/>
        <v>115.22233041220512</v>
      </c>
      <c r="M69" s="29">
        <f t="shared" si="44"/>
        <v>230.44466082441025</v>
      </c>
      <c r="N69" s="29">
        <f t="shared" si="45"/>
        <v>345.66699123661539</v>
      </c>
      <c r="O69" s="29">
        <f t="shared" si="46"/>
        <v>460.8893216488205</v>
      </c>
      <c r="P69" s="33">
        <f t="shared" si="47"/>
        <v>162.28497241155469</v>
      </c>
      <c r="Q69" s="27">
        <v>3</v>
      </c>
      <c r="S69" s="12" t="s">
        <v>44</v>
      </c>
      <c r="T69" s="27"/>
      <c r="U69" s="4">
        <f>U60*2</f>
        <v>4054.7751074365133</v>
      </c>
      <c r="AE69" s="3"/>
      <c r="AF69" s="3">
        <f t="shared" si="49"/>
        <v>0.71000000000000796</v>
      </c>
    </row>
    <row r="70" spans="1:32" x14ac:dyDescent="0.45">
      <c r="A70" s="28">
        <v>43005</v>
      </c>
      <c r="B70" s="27" t="s">
        <v>417</v>
      </c>
      <c r="C70" s="27" t="s">
        <v>73</v>
      </c>
      <c r="D70" s="27"/>
      <c r="E70" s="29">
        <f t="shared" si="48"/>
        <v>0</v>
      </c>
      <c r="F70" s="27" t="s">
        <v>32</v>
      </c>
      <c r="G70" s="29" t="s">
        <v>69</v>
      </c>
      <c r="H70" s="29">
        <v>160.69</v>
      </c>
      <c r="I70" s="29">
        <v>161.24</v>
      </c>
      <c r="J70" s="10">
        <v>160.01</v>
      </c>
      <c r="K70" s="29">
        <v>160.69</v>
      </c>
      <c r="L70" s="29">
        <f t="shared" si="43"/>
        <v>0</v>
      </c>
      <c r="M70" s="29">
        <f t="shared" si="44"/>
        <v>0</v>
      </c>
      <c r="N70" s="29">
        <f t="shared" si="45"/>
        <v>0</v>
      </c>
      <c r="O70" s="29">
        <f t="shared" si="46"/>
        <v>0</v>
      </c>
      <c r="P70" s="33">
        <f t="shared" si="47"/>
        <v>103.71937685398387</v>
      </c>
      <c r="Q70" s="27">
        <v>3</v>
      </c>
      <c r="S70" s="12" t="s">
        <v>45</v>
      </c>
      <c r="T70" s="27"/>
      <c r="U70" s="4">
        <f>U61*2</f>
        <v>6082.1626611547699</v>
      </c>
      <c r="AE70" s="3"/>
      <c r="AF70" s="3">
        <f t="shared" si="49"/>
        <v>0</v>
      </c>
    </row>
    <row r="71" spans="1:32" x14ac:dyDescent="0.45">
      <c r="A71" s="28">
        <v>43006</v>
      </c>
      <c r="B71" s="27" t="s">
        <v>418</v>
      </c>
      <c r="C71" s="27" t="s">
        <v>33</v>
      </c>
      <c r="D71" s="27"/>
      <c r="E71" s="29">
        <f t="shared" si="48"/>
        <v>-0.30000000000000426</v>
      </c>
      <c r="F71" s="27" t="s">
        <v>32</v>
      </c>
      <c r="G71" s="29" t="s">
        <v>69</v>
      </c>
      <c r="H71" s="29">
        <v>57.699999999999996</v>
      </c>
      <c r="I71" s="29">
        <v>58</v>
      </c>
      <c r="J71" s="10">
        <v>57.21</v>
      </c>
      <c r="K71" s="44">
        <v>58</v>
      </c>
      <c r="L71" s="29">
        <f t="shared" si="43"/>
        <v>-51.993067590988609</v>
      </c>
      <c r="M71" s="29">
        <f t="shared" si="44"/>
        <v>-103.98613518197722</v>
      </c>
      <c r="N71" s="29">
        <f t="shared" si="45"/>
        <v>-155.97920277296583</v>
      </c>
      <c r="O71" s="29">
        <f t="shared" si="46"/>
        <v>-207.97227036395444</v>
      </c>
      <c r="P71" s="33">
        <f t="shared" si="47"/>
        <v>173.3102253032929</v>
      </c>
      <c r="Q71" s="27">
        <v>5</v>
      </c>
      <c r="S71" s="12" t="s">
        <v>46</v>
      </c>
      <c r="T71" s="27"/>
      <c r="U71" s="4">
        <f>U62*2</f>
        <v>8109.5502148730266</v>
      </c>
      <c r="AE71" s="3"/>
      <c r="AF71" s="3">
        <f t="shared" si="49"/>
        <v>-0.30000000000000426</v>
      </c>
    </row>
    <row r="72" spans="1:32" s="22" customFormat="1" x14ac:dyDescent="0.45">
      <c r="A72" s="28">
        <v>43006</v>
      </c>
      <c r="B72" s="27" t="s">
        <v>419</v>
      </c>
      <c r="C72" s="27" t="s">
        <v>73</v>
      </c>
      <c r="D72" s="27"/>
      <c r="E72" s="29">
        <f t="shared" si="48"/>
        <v>-0.25000000000000711</v>
      </c>
      <c r="F72" s="27" t="s">
        <v>32</v>
      </c>
      <c r="G72" s="29" t="s">
        <v>69</v>
      </c>
      <c r="H72" s="29">
        <v>35.019999999999996</v>
      </c>
      <c r="I72" s="29">
        <v>35.270000000000003</v>
      </c>
      <c r="J72" s="10">
        <v>34.28</v>
      </c>
      <c r="K72" s="29">
        <v>35.270000000000003</v>
      </c>
      <c r="L72" s="29">
        <f t="shared" si="43"/>
        <v>-71.387778412337852</v>
      </c>
      <c r="M72" s="29">
        <f t="shared" si="44"/>
        <v>-142.7755568246757</v>
      </c>
      <c r="N72" s="29">
        <f t="shared" si="45"/>
        <v>-214.16333523701354</v>
      </c>
      <c r="O72" s="29">
        <f t="shared" si="46"/>
        <v>-285.55111364935141</v>
      </c>
      <c r="P72" s="33">
        <f t="shared" si="47"/>
        <v>285.55111364934328</v>
      </c>
      <c r="Q72" s="27">
        <v>5</v>
      </c>
      <c r="S72"/>
      <c r="T72"/>
      <c r="U72"/>
      <c r="AE72" s="3"/>
      <c r="AF72" s="3">
        <f t="shared" si="49"/>
        <v>-0.25000000000000711</v>
      </c>
    </row>
    <row r="73" spans="1:32" x14ac:dyDescent="0.45">
      <c r="A73" s="28">
        <v>43006</v>
      </c>
      <c r="B73" s="27" t="s">
        <v>420</v>
      </c>
      <c r="C73" s="27" t="s">
        <v>33</v>
      </c>
      <c r="D73" s="27"/>
      <c r="E73" s="29">
        <f t="shared" si="48"/>
        <v>0</v>
      </c>
      <c r="F73" s="27" t="s">
        <v>61</v>
      </c>
      <c r="G73" s="29" t="s">
        <v>69</v>
      </c>
      <c r="H73" s="29">
        <v>38.32</v>
      </c>
      <c r="I73" s="29">
        <v>38.04</v>
      </c>
      <c r="J73" s="10">
        <v>38.79</v>
      </c>
      <c r="K73" s="29">
        <v>38.32</v>
      </c>
      <c r="L73" s="29">
        <f t="shared" si="43"/>
        <v>0</v>
      </c>
      <c r="M73" s="29">
        <f t="shared" si="44"/>
        <v>0</v>
      </c>
      <c r="N73" s="29">
        <f t="shared" si="45"/>
        <v>0</v>
      </c>
      <c r="O73" s="29">
        <f t="shared" si="46"/>
        <v>0</v>
      </c>
      <c r="P73" s="33">
        <f t="shared" si="47"/>
        <v>260.96033402922757</v>
      </c>
      <c r="Q73" s="27">
        <v>5</v>
      </c>
      <c r="AE73" s="3"/>
      <c r="AF73" s="3">
        <f t="shared" si="49"/>
        <v>0</v>
      </c>
    </row>
    <row r="74" spans="1:32" x14ac:dyDescent="0.45">
      <c r="A74" s="28">
        <v>43006</v>
      </c>
      <c r="B74" s="27" t="s">
        <v>362</v>
      </c>
      <c r="C74" s="27" t="s">
        <v>33</v>
      </c>
      <c r="D74" s="27"/>
      <c r="E74" s="29" t="str">
        <f t="shared" si="48"/>
        <v/>
      </c>
      <c r="F74" s="27" t="s">
        <v>32</v>
      </c>
      <c r="G74" s="29" t="s">
        <v>34</v>
      </c>
      <c r="H74" s="29">
        <v>69.67</v>
      </c>
      <c r="I74" s="29">
        <v>70.06</v>
      </c>
      <c r="J74" s="10">
        <v>69.19</v>
      </c>
      <c r="K74" s="27"/>
      <c r="L74" s="29" t="str">
        <f t="shared" si="43"/>
        <v/>
      </c>
      <c r="M74" s="29" t="str">
        <f t="shared" si="44"/>
        <v/>
      </c>
      <c r="N74" s="29" t="str">
        <f t="shared" si="45"/>
        <v/>
      </c>
      <c r="O74" s="29" t="str">
        <f t="shared" si="46"/>
        <v/>
      </c>
      <c r="P74" s="33">
        <f t="shared" si="47"/>
        <v>143.53380221042056</v>
      </c>
      <c r="Q74" s="27">
        <v>5</v>
      </c>
      <c r="AE74" s="3"/>
      <c r="AF74" s="3">
        <f t="shared" si="49"/>
        <v>69.67</v>
      </c>
    </row>
    <row r="75" spans="1:32" x14ac:dyDescent="0.45">
      <c r="A75" s="28">
        <v>43006</v>
      </c>
      <c r="B75" s="27" t="s">
        <v>421</v>
      </c>
      <c r="C75" s="27" t="s">
        <v>73</v>
      </c>
      <c r="D75" s="27"/>
      <c r="E75" s="29">
        <f t="shared" si="48"/>
        <v>0.39999999999999858</v>
      </c>
      <c r="F75" s="27" t="s">
        <v>32</v>
      </c>
      <c r="G75" s="29" t="s">
        <v>69</v>
      </c>
      <c r="H75" s="29">
        <v>51.699999999999996</v>
      </c>
      <c r="I75" s="29">
        <v>51.97</v>
      </c>
      <c r="J75" s="10">
        <v>51.3</v>
      </c>
      <c r="K75" s="29">
        <v>51.3</v>
      </c>
      <c r="L75" s="29">
        <f t="shared" si="43"/>
        <v>77.369439071566461</v>
      </c>
      <c r="M75" s="29">
        <f t="shared" si="44"/>
        <v>154.73887814313292</v>
      </c>
      <c r="N75" s="29">
        <f t="shared" si="45"/>
        <v>232.10831721469938</v>
      </c>
      <c r="O75" s="29">
        <f t="shared" si="46"/>
        <v>309.47775628626584</v>
      </c>
      <c r="P75" s="33">
        <f t="shared" si="47"/>
        <v>193.42359767891685</v>
      </c>
      <c r="Q75" s="27">
        <v>5</v>
      </c>
      <c r="AE75" s="3"/>
      <c r="AF75" s="3">
        <f t="shared" si="49"/>
        <v>0.39999999999999858</v>
      </c>
    </row>
    <row r="76" spans="1:32" x14ac:dyDescent="0.45">
      <c r="A76" s="28">
        <v>43007</v>
      </c>
      <c r="B76" s="27" t="s">
        <v>80</v>
      </c>
      <c r="C76" s="27" t="s">
        <v>73</v>
      </c>
      <c r="D76" s="27"/>
      <c r="E76" s="29">
        <f t="shared" si="48"/>
        <v>0.14999999999999858</v>
      </c>
      <c r="F76" s="27" t="s">
        <v>32</v>
      </c>
      <c r="G76" s="29" t="s">
        <v>69</v>
      </c>
      <c r="H76" s="29">
        <v>53.51</v>
      </c>
      <c r="I76" s="29">
        <v>53.97</v>
      </c>
      <c r="J76" s="10">
        <v>52.89</v>
      </c>
      <c r="K76" s="29">
        <v>53.36</v>
      </c>
      <c r="L76" s="29">
        <f t="shared" si="43"/>
        <v>46.720239207624303</v>
      </c>
      <c r="M76" s="29">
        <f t="shared" si="44"/>
        <v>93.440478415248606</v>
      </c>
      <c r="N76" s="29">
        <f t="shared" si="45"/>
        <v>140.16071762287291</v>
      </c>
      <c r="O76" s="29">
        <f t="shared" si="46"/>
        <v>186.88095683049721</v>
      </c>
      <c r="P76" s="33">
        <f t="shared" si="47"/>
        <v>311.46826138416498</v>
      </c>
      <c r="Q76" s="27">
        <v>3</v>
      </c>
      <c r="AE76" s="3"/>
      <c r="AF76" s="3">
        <f t="shared" si="49"/>
        <v>0.14999999999999858</v>
      </c>
    </row>
    <row r="77" spans="1:32" x14ac:dyDescent="0.45">
      <c r="A77" s="28">
        <v>43007</v>
      </c>
      <c r="B77" s="27" t="s">
        <v>256</v>
      </c>
      <c r="C77" s="27" t="s">
        <v>33</v>
      </c>
      <c r="D77" s="27"/>
      <c r="E77" s="29" t="str">
        <f t="shared" si="48"/>
        <v/>
      </c>
      <c r="F77" s="27" t="s">
        <v>32</v>
      </c>
      <c r="G77" s="29" t="s">
        <v>34</v>
      </c>
      <c r="H77" s="29">
        <v>82.600000000000009</v>
      </c>
      <c r="I77" s="29">
        <v>82.96</v>
      </c>
      <c r="J77" s="10">
        <v>81.67</v>
      </c>
      <c r="K77" s="29"/>
      <c r="L77" s="29" t="str">
        <f t="shared" si="43"/>
        <v/>
      </c>
      <c r="M77" s="29" t="str">
        <f t="shared" si="44"/>
        <v/>
      </c>
      <c r="N77" s="29" t="str">
        <f t="shared" si="45"/>
        <v/>
      </c>
      <c r="O77" s="29" t="str">
        <f t="shared" si="46"/>
        <v/>
      </c>
      <c r="P77" s="33">
        <f t="shared" si="47"/>
        <v>201.77562550443906</v>
      </c>
      <c r="Q77" s="27">
        <v>3</v>
      </c>
      <c r="AE77" s="3"/>
      <c r="AF77" s="3">
        <f t="shared" si="49"/>
        <v>82.600000000000009</v>
      </c>
    </row>
    <row r="78" spans="1:32" x14ac:dyDescent="0.45">
      <c r="A78" s="28">
        <v>43007</v>
      </c>
      <c r="B78" s="27" t="s">
        <v>422</v>
      </c>
      <c r="C78" s="27" t="s">
        <v>139</v>
      </c>
      <c r="D78" s="27"/>
      <c r="E78" s="29">
        <f t="shared" si="48"/>
        <v>-0.44000000000000483</v>
      </c>
      <c r="F78" s="27" t="s">
        <v>32</v>
      </c>
      <c r="G78" s="29" t="s">
        <v>69</v>
      </c>
      <c r="H78" s="29">
        <v>55.01</v>
      </c>
      <c r="I78" s="29">
        <v>55.45</v>
      </c>
      <c r="J78" s="10">
        <v>54.35</v>
      </c>
      <c r="K78" s="29">
        <v>55.45</v>
      </c>
      <c r="L78" s="29">
        <f t="shared" si="43"/>
        <v>-133.30909531600463</v>
      </c>
      <c r="M78" s="29">
        <f t="shared" si="44"/>
        <v>-266.61819063200926</v>
      </c>
      <c r="N78" s="29">
        <f t="shared" si="45"/>
        <v>-399.92728594801389</v>
      </c>
      <c r="O78" s="29">
        <f t="shared" si="46"/>
        <v>-533.23638126401852</v>
      </c>
      <c r="P78" s="33">
        <f t="shared" si="47"/>
        <v>302.97521662727991</v>
      </c>
      <c r="Q78" s="27">
        <v>3</v>
      </c>
      <c r="AE78" s="3"/>
      <c r="AF78" s="3">
        <f t="shared" si="49"/>
        <v>-0.44000000000000483</v>
      </c>
    </row>
    <row r="79" spans="1:32" x14ac:dyDescent="0.45">
      <c r="A79" s="28"/>
      <c r="B79" s="27"/>
      <c r="C79" s="27"/>
      <c r="D79" s="27"/>
      <c r="E79" s="29" t="str">
        <f t="shared" si="48"/>
        <v/>
      </c>
      <c r="F79" s="27"/>
      <c r="G79" s="29"/>
      <c r="H79" s="29"/>
      <c r="I79" s="29"/>
      <c r="J79" s="10"/>
      <c r="K79" s="29"/>
      <c r="L79" s="29" t="str">
        <f t="shared" si="43"/>
        <v/>
      </c>
      <c r="M79" s="29" t="str">
        <f t="shared" si="44"/>
        <v/>
      </c>
      <c r="N79" s="29" t="str">
        <f t="shared" si="45"/>
        <v/>
      </c>
      <c r="O79" s="29" t="str">
        <f t="shared" si="46"/>
        <v/>
      </c>
      <c r="P79" s="33" t="str">
        <f t="shared" si="47"/>
        <v/>
      </c>
      <c r="Q79" s="27"/>
      <c r="AE79" s="3"/>
      <c r="AF79" s="3">
        <f t="shared" si="49"/>
        <v>0</v>
      </c>
    </row>
    <row r="80" spans="1:32" x14ac:dyDescent="0.45">
      <c r="A80" s="28"/>
      <c r="B80" s="27"/>
      <c r="C80" s="27"/>
      <c r="D80" s="27"/>
      <c r="E80" s="29" t="str">
        <f t="shared" si="48"/>
        <v/>
      </c>
      <c r="F80" s="27"/>
      <c r="G80" s="29"/>
      <c r="H80" s="29"/>
      <c r="I80" s="29"/>
      <c r="J80" s="10"/>
      <c r="K80" s="29"/>
      <c r="L80" s="29" t="str">
        <f t="shared" si="43"/>
        <v/>
      </c>
      <c r="M80" s="29" t="str">
        <f t="shared" si="44"/>
        <v/>
      </c>
      <c r="N80" s="29" t="str">
        <f t="shared" si="45"/>
        <v/>
      </c>
      <c r="O80" s="29" t="str">
        <f t="shared" si="46"/>
        <v/>
      </c>
      <c r="P80" s="33" t="str">
        <f t="shared" si="47"/>
        <v/>
      </c>
      <c r="Q80" s="27"/>
      <c r="AE80" s="3"/>
      <c r="AF80" s="3">
        <f t="shared" si="49"/>
        <v>0</v>
      </c>
    </row>
    <row r="81" spans="1:32" x14ac:dyDescent="0.45">
      <c r="A81" s="28"/>
      <c r="B81" s="27"/>
      <c r="C81" s="27"/>
      <c r="D81" s="27"/>
      <c r="E81" s="29" t="str">
        <f t="shared" si="48"/>
        <v/>
      </c>
      <c r="F81" s="27"/>
      <c r="G81" s="29"/>
      <c r="H81" s="29"/>
      <c r="I81" s="29"/>
      <c r="J81" s="10"/>
      <c r="K81" s="29"/>
      <c r="L81" s="29" t="str">
        <f t="shared" si="43"/>
        <v/>
      </c>
      <c r="M81" s="29" t="str">
        <f t="shared" si="44"/>
        <v/>
      </c>
      <c r="N81" s="29" t="str">
        <f t="shared" si="45"/>
        <v/>
      </c>
      <c r="O81" s="29" t="str">
        <f t="shared" si="46"/>
        <v/>
      </c>
      <c r="P81" s="33" t="str">
        <f t="shared" si="47"/>
        <v/>
      </c>
      <c r="Q81" s="27"/>
      <c r="AE81" s="3"/>
      <c r="AF81" s="3">
        <f t="shared" si="49"/>
        <v>0</v>
      </c>
    </row>
    <row r="82" spans="1:32" x14ac:dyDescent="0.45">
      <c r="A82" s="28"/>
      <c r="B82" s="27"/>
      <c r="C82" s="27"/>
      <c r="D82" s="27"/>
      <c r="E82" s="29" t="str">
        <f t="shared" si="48"/>
        <v/>
      </c>
      <c r="F82" s="27"/>
      <c r="G82" s="29"/>
      <c r="H82" s="29"/>
      <c r="I82" s="29"/>
      <c r="J82" s="10"/>
      <c r="K82" s="29"/>
      <c r="L82" s="29" t="str">
        <f t="shared" si="43"/>
        <v/>
      </c>
      <c r="M82" s="29" t="str">
        <f t="shared" si="44"/>
        <v/>
      </c>
      <c r="N82" s="29" t="str">
        <f t="shared" si="45"/>
        <v/>
      </c>
      <c r="O82" s="29" t="str">
        <f t="shared" si="46"/>
        <v/>
      </c>
      <c r="P82" s="33" t="str">
        <f t="shared" si="47"/>
        <v/>
      </c>
      <c r="Q82" s="27"/>
      <c r="S82" s="71" t="s">
        <v>24</v>
      </c>
      <c r="T82" s="71"/>
      <c r="U82" s="71"/>
      <c r="AE82" s="3"/>
      <c r="AF82" s="3">
        <f t="shared" si="49"/>
        <v>0</v>
      </c>
    </row>
    <row r="83" spans="1:32" x14ac:dyDescent="0.45">
      <c r="A83" s="28"/>
      <c r="B83" s="27"/>
      <c r="C83" s="27"/>
      <c r="D83" s="27"/>
      <c r="E83" s="29" t="str">
        <f t="shared" si="48"/>
        <v/>
      </c>
      <c r="F83" s="27"/>
      <c r="G83" s="29"/>
      <c r="H83" s="29"/>
      <c r="I83" s="29"/>
      <c r="J83" s="10"/>
      <c r="K83" s="29"/>
      <c r="L83" s="29" t="str">
        <f t="shared" si="43"/>
        <v/>
      </c>
      <c r="M83" s="29" t="str">
        <f t="shared" si="44"/>
        <v/>
      </c>
      <c r="N83" s="29" t="str">
        <f t="shared" si="45"/>
        <v/>
      </c>
      <c r="O83" s="29" t="str">
        <f t="shared" si="46"/>
        <v/>
      </c>
      <c r="P83" s="33" t="str">
        <f t="shared" si="47"/>
        <v/>
      </c>
      <c r="Q83" s="27"/>
      <c r="S83" t="s">
        <v>25</v>
      </c>
      <c r="U83">
        <f>COUNTIFS(F3:F1048576,"L",G3:G1048576,"Y")</f>
        <v>9</v>
      </c>
      <c r="AE83" s="3"/>
      <c r="AF83" s="3">
        <f t="shared" si="49"/>
        <v>0</v>
      </c>
    </row>
    <row r="84" spans="1:32" x14ac:dyDescent="0.45">
      <c r="A84" s="28"/>
      <c r="B84" s="27"/>
      <c r="C84" s="27"/>
      <c r="D84" s="27"/>
      <c r="E84" s="29" t="str">
        <f t="shared" si="48"/>
        <v/>
      </c>
      <c r="F84" s="27"/>
      <c r="G84" s="29"/>
      <c r="H84" s="29"/>
      <c r="I84" s="29"/>
      <c r="J84" s="10"/>
      <c r="K84" s="29"/>
      <c r="L84" s="29" t="str">
        <f t="shared" si="43"/>
        <v/>
      </c>
      <c r="M84" s="29" t="str">
        <f t="shared" si="44"/>
        <v/>
      </c>
      <c r="N84" s="29" t="str">
        <f t="shared" si="45"/>
        <v/>
      </c>
      <c r="O84" s="29" t="str">
        <f t="shared" si="46"/>
        <v/>
      </c>
      <c r="P84" s="33" t="str">
        <f t="shared" si="47"/>
        <v/>
      </c>
      <c r="Q84" s="27"/>
      <c r="S84" t="s">
        <v>26</v>
      </c>
      <c r="U84">
        <f>COUNTIFS(F3:F1048576,"S",G3:G1048576,"Y")</f>
        <v>27</v>
      </c>
      <c r="AE84" s="3"/>
      <c r="AF84" s="3">
        <f t="shared" si="49"/>
        <v>0</v>
      </c>
    </row>
    <row r="85" spans="1:32" x14ac:dyDescent="0.45">
      <c r="A85" s="28"/>
      <c r="B85" s="27"/>
      <c r="C85" s="27"/>
      <c r="D85" s="27"/>
      <c r="E85" s="29" t="str">
        <f t="shared" si="48"/>
        <v/>
      </c>
      <c r="F85" s="27"/>
      <c r="G85" s="29"/>
      <c r="H85" s="29"/>
      <c r="I85" s="29"/>
      <c r="J85" s="10"/>
      <c r="K85" s="29"/>
      <c r="L85" s="29" t="str">
        <f t="shared" si="43"/>
        <v/>
      </c>
      <c r="M85" s="29" t="str">
        <f t="shared" si="44"/>
        <v/>
      </c>
      <c r="N85" s="29" t="str">
        <f t="shared" si="45"/>
        <v/>
      </c>
      <c r="O85" s="29" t="str">
        <f t="shared" si="46"/>
        <v/>
      </c>
      <c r="P85" s="33" t="str">
        <f t="shared" si="47"/>
        <v/>
      </c>
      <c r="Q85" s="27"/>
      <c r="AE85" s="3"/>
      <c r="AF85" s="3">
        <f t="shared" si="49"/>
        <v>0</v>
      </c>
    </row>
    <row r="86" spans="1:32" x14ac:dyDescent="0.45">
      <c r="A86" s="28"/>
      <c r="B86" s="27"/>
      <c r="C86" s="27"/>
      <c r="D86" s="27"/>
      <c r="E86" s="29" t="str">
        <f t="shared" si="48"/>
        <v/>
      </c>
      <c r="F86" s="27"/>
      <c r="G86" s="29"/>
      <c r="H86" s="29"/>
      <c r="I86" s="29"/>
      <c r="J86" s="10"/>
      <c r="K86" s="29"/>
      <c r="L86" s="29" t="str">
        <f t="shared" si="43"/>
        <v/>
      </c>
      <c r="M86" s="29" t="str">
        <f t="shared" si="44"/>
        <v/>
      </c>
      <c r="N86" s="29" t="str">
        <f t="shared" si="45"/>
        <v/>
      </c>
      <c r="O86" s="29" t="str">
        <f t="shared" si="46"/>
        <v/>
      </c>
      <c r="P86" s="33" t="str">
        <f t="shared" si="47"/>
        <v/>
      </c>
      <c r="Q86" s="27"/>
      <c r="AE86" s="3"/>
      <c r="AF86" s="3">
        <f t="shared" si="49"/>
        <v>0</v>
      </c>
    </row>
    <row r="87" spans="1:32" x14ac:dyDescent="0.45">
      <c r="A87" s="28"/>
      <c r="B87" s="27"/>
      <c r="C87" s="27"/>
      <c r="D87" s="27"/>
      <c r="E87" s="29" t="str">
        <f t="shared" si="48"/>
        <v/>
      </c>
      <c r="F87" s="27"/>
      <c r="G87" s="29"/>
      <c r="H87" s="29"/>
      <c r="I87" s="29"/>
      <c r="J87" s="10"/>
      <c r="K87" s="29"/>
      <c r="L87" s="29" t="str">
        <f t="shared" si="43"/>
        <v/>
      </c>
      <c r="M87" s="29" t="str">
        <f t="shared" si="44"/>
        <v/>
      </c>
      <c r="N87" s="29" t="str">
        <f t="shared" si="45"/>
        <v/>
      </c>
      <c r="O87" s="29" t="str">
        <f t="shared" si="46"/>
        <v/>
      </c>
      <c r="P87" s="33" t="str">
        <f t="shared" si="47"/>
        <v/>
      </c>
      <c r="Q87" s="27"/>
      <c r="S87" s="22"/>
      <c r="T87" s="22"/>
      <c r="U87" s="22"/>
      <c r="AE87" s="3"/>
      <c r="AF87" s="3">
        <f t="shared" si="49"/>
        <v>0</v>
      </c>
    </row>
    <row r="88" spans="1:32" x14ac:dyDescent="0.45">
      <c r="A88" s="28"/>
      <c r="B88" s="27"/>
      <c r="C88" s="27"/>
      <c r="D88" s="27"/>
      <c r="E88" s="29" t="str">
        <f t="shared" si="48"/>
        <v/>
      </c>
      <c r="F88" s="27"/>
      <c r="G88" s="29"/>
      <c r="H88" s="29"/>
      <c r="I88" s="29"/>
      <c r="J88" s="10"/>
      <c r="K88" s="29"/>
      <c r="L88" s="29" t="str">
        <f t="shared" si="43"/>
        <v/>
      </c>
      <c r="M88" s="29" t="str">
        <f t="shared" si="44"/>
        <v/>
      </c>
      <c r="N88" s="29" t="str">
        <f t="shared" si="45"/>
        <v/>
      </c>
      <c r="O88" s="29" t="str">
        <f t="shared" si="46"/>
        <v/>
      </c>
      <c r="P88" s="33" t="str">
        <f t="shared" si="47"/>
        <v/>
      </c>
      <c r="Q88" s="27"/>
      <c r="S88" s="4"/>
      <c r="AE88" s="3"/>
      <c r="AF88" s="3">
        <f t="shared" si="49"/>
        <v>0</v>
      </c>
    </row>
    <row r="89" spans="1:32" x14ac:dyDescent="0.45">
      <c r="A89" s="28"/>
      <c r="B89" s="27"/>
      <c r="C89" s="27"/>
      <c r="D89" s="27"/>
      <c r="E89" s="29" t="str">
        <f t="shared" si="48"/>
        <v/>
      </c>
      <c r="F89" s="27"/>
      <c r="G89" s="29"/>
      <c r="H89" s="29"/>
      <c r="I89" s="29"/>
      <c r="J89" s="10"/>
      <c r="K89" s="29"/>
      <c r="L89" s="29" t="str">
        <f t="shared" si="43"/>
        <v/>
      </c>
      <c r="M89" s="29" t="str">
        <f t="shared" si="44"/>
        <v/>
      </c>
      <c r="N89" s="29" t="str">
        <f t="shared" si="45"/>
        <v/>
      </c>
      <c r="O89" s="29" t="str">
        <f t="shared" si="46"/>
        <v/>
      </c>
      <c r="P89" s="33" t="str">
        <f t="shared" si="47"/>
        <v/>
      </c>
      <c r="Q89" s="27"/>
      <c r="AE89" s="3"/>
      <c r="AF89" s="3">
        <f t="shared" si="49"/>
        <v>0</v>
      </c>
    </row>
    <row r="90" spans="1:32" x14ac:dyDescent="0.45">
      <c r="A90" s="28"/>
      <c r="B90" s="27"/>
      <c r="C90" s="27"/>
      <c r="D90" s="27"/>
      <c r="E90" s="29" t="str">
        <f t="shared" si="48"/>
        <v/>
      </c>
      <c r="F90" s="27"/>
      <c r="G90" s="29"/>
      <c r="H90" s="29"/>
      <c r="I90" s="29"/>
      <c r="J90" s="10"/>
      <c r="K90" s="29"/>
      <c r="L90" s="29" t="str">
        <f t="shared" si="43"/>
        <v/>
      </c>
      <c r="M90" s="29" t="str">
        <f t="shared" si="44"/>
        <v/>
      </c>
      <c r="N90" s="29" t="str">
        <f t="shared" si="45"/>
        <v/>
      </c>
      <c r="O90" s="29" t="str">
        <f t="shared" si="46"/>
        <v/>
      </c>
      <c r="P90" s="33" t="str">
        <f t="shared" si="47"/>
        <v/>
      </c>
      <c r="Q90" s="27"/>
      <c r="AE90" s="3"/>
      <c r="AF90" s="3">
        <f t="shared" si="49"/>
        <v>0</v>
      </c>
    </row>
    <row r="91" spans="1:32" x14ac:dyDescent="0.45">
      <c r="A91" s="28"/>
      <c r="B91" s="27"/>
      <c r="C91" s="27"/>
      <c r="D91" s="27"/>
      <c r="E91" s="29" t="str">
        <f t="shared" si="48"/>
        <v/>
      </c>
      <c r="F91" s="27"/>
      <c r="G91" s="29"/>
      <c r="H91" s="29"/>
      <c r="I91" s="29"/>
      <c r="J91" s="10"/>
      <c r="K91" s="27"/>
      <c r="L91" s="29" t="str">
        <f t="shared" si="43"/>
        <v/>
      </c>
      <c r="M91" s="29" t="str">
        <f t="shared" si="44"/>
        <v/>
      </c>
      <c r="N91" s="29" t="str">
        <f t="shared" si="45"/>
        <v/>
      </c>
      <c r="O91" s="29" t="str">
        <f t="shared" si="46"/>
        <v/>
      </c>
      <c r="P91" s="33" t="str">
        <f t="shared" si="47"/>
        <v/>
      </c>
      <c r="Q91" s="27"/>
      <c r="AE91" s="3"/>
      <c r="AF91" s="3">
        <f t="shared" si="49"/>
        <v>0</v>
      </c>
    </row>
    <row r="92" spans="1:32" x14ac:dyDescent="0.45">
      <c r="A92" s="28"/>
      <c r="B92" s="27"/>
      <c r="C92" s="27"/>
      <c r="D92" s="27"/>
      <c r="E92" s="29" t="str">
        <f t="shared" si="48"/>
        <v/>
      </c>
      <c r="F92" s="27"/>
      <c r="G92" s="29"/>
      <c r="H92" s="29"/>
      <c r="I92" s="29"/>
      <c r="J92" s="10"/>
      <c r="K92" s="27"/>
      <c r="L92" s="29" t="str">
        <f t="shared" si="43"/>
        <v/>
      </c>
      <c r="M92" s="29" t="str">
        <f t="shared" si="44"/>
        <v/>
      </c>
      <c r="N92" s="29" t="str">
        <f t="shared" si="45"/>
        <v/>
      </c>
      <c r="O92" s="29" t="str">
        <f t="shared" si="46"/>
        <v/>
      </c>
      <c r="P92" s="33" t="str">
        <f t="shared" si="47"/>
        <v/>
      </c>
      <c r="Q92" s="27"/>
      <c r="AE92" s="3"/>
      <c r="AF92" s="3">
        <f t="shared" si="49"/>
        <v>0</v>
      </c>
    </row>
    <row r="93" spans="1:32" x14ac:dyDescent="0.45">
      <c r="A93" s="28"/>
      <c r="B93" s="27"/>
      <c r="C93" s="27"/>
      <c r="D93" s="27"/>
      <c r="E93" s="29" t="str">
        <f t="shared" si="48"/>
        <v/>
      </c>
      <c r="F93" s="27"/>
      <c r="G93" s="29"/>
      <c r="H93" s="29"/>
      <c r="I93" s="29"/>
      <c r="J93" s="10"/>
      <c r="K93" s="27"/>
      <c r="L93" s="29" t="str">
        <f t="shared" si="43"/>
        <v/>
      </c>
      <c r="M93" s="29" t="str">
        <f t="shared" si="44"/>
        <v/>
      </c>
      <c r="N93" s="29" t="str">
        <f t="shared" si="45"/>
        <v/>
      </c>
      <c r="O93" s="29" t="str">
        <f t="shared" si="46"/>
        <v/>
      </c>
      <c r="P93" s="33" t="str">
        <f t="shared" si="47"/>
        <v/>
      </c>
      <c r="Q93" s="33"/>
      <c r="AE93" s="3"/>
      <c r="AF93" s="3">
        <f t="shared" si="49"/>
        <v>0</v>
      </c>
    </row>
    <row r="94" spans="1:32" x14ac:dyDescent="0.45">
      <c r="A94" s="28"/>
      <c r="B94" s="27"/>
      <c r="C94" s="27"/>
      <c r="D94" s="27"/>
      <c r="E94" s="29" t="str">
        <f t="shared" si="48"/>
        <v/>
      </c>
      <c r="F94" s="27"/>
      <c r="G94" s="29"/>
      <c r="H94" s="29"/>
      <c r="I94" s="29"/>
      <c r="J94" s="10"/>
      <c r="K94" s="27"/>
      <c r="L94" s="29" t="str">
        <f t="shared" si="43"/>
        <v/>
      </c>
      <c r="M94" s="29" t="str">
        <f t="shared" si="44"/>
        <v/>
      </c>
      <c r="N94" s="29" t="str">
        <f t="shared" si="45"/>
        <v/>
      </c>
      <c r="O94" s="29" t="str">
        <f t="shared" si="46"/>
        <v/>
      </c>
      <c r="P94" s="33" t="str">
        <f t="shared" si="47"/>
        <v/>
      </c>
      <c r="Q94" s="27"/>
      <c r="AE94" s="3"/>
      <c r="AF94" s="3">
        <f t="shared" si="49"/>
        <v>0</v>
      </c>
    </row>
    <row r="95" spans="1:32" x14ac:dyDescent="0.45">
      <c r="A95" s="28"/>
      <c r="B95" s="27"/>
      <c r="C95" s="27"/>
      <c r="D95" s="27"/>
      <c r="E95" s="29" t="str">
        <f t="shared" si="48"/>
        <v/>
      </c>
      <c r="F95" s="27"/>
      <c r="G95" s="29"/>
      <c r="H95" s="29"/>
      <c r="I95" s="29"/>
      <c r="J95" s="10"/>
      <c r="K95" s="27"/>
      <c r="L95" s="29" t="str">
        <f t="shared" si="43"/>
        <v/>
      </c>
      <c r="M95" s="29" t="str">
        <f t="shared" si="44"/>
        <v/>
      </c>
      <c r="N95" s="29" t="str">
        <f t="shared" si="45"/>
        <v/>
      </c>
      <c r="O95" s="29" t="str">
        <f t="shared" si="46"/>
        <v/>
      </c>
      <c r="P95" s="33" t="str">
        <f t="shared" si="47"/>
        <v/>
      </c>
      <c r="Q95" s="27"/>
      <c r="AE95" s="3"/>
      <c r="AF95" s="3">
        <f t="shared" si="49"/>
        <v>0</v>
      </c>
    </row>
    <row r="96" spans="1:32" x14ac:dyDescent="0.45">
      <c r="A96" s="28"/>
      <c r="B96" s="27"/>
      <c r="C96" s="27"/>
      <c r="D96" s="27"/>
      <c r="E96" s="29" t="str">
        <f t="shared" si="48"/>
        <v/>
      </c>
      <c r="F96" s="27"/>
      <c r="G96" s="29"/>
      <c r="H96" s="29"/>
      <c r="I96" s="29"/>
      <c r="J96" s="10"/>
      <c r="K96" s="29"/>
      <c r="L96" s="29" t="str">
        <f t="shared" si="43"/>
        <v/>
      </c>
      <c r="M96" s="29" t="str">
        <f t="shared" si="44"/>
        <v/>
      </c>
      <c r="N96" s="29" t="str">
        <f t="shared" si="45"/>
        <v/>
      </c>
      <c r="O96" s="29" t="str">
        <f t="shared" si="46"/>
        <v/>
      </c>
      <c r="P96" s="33" t="str">
        <f t="shared" si="47"/>
        <v/>
      </c>
      <c r="Q96" s="27"/>
      <c r="AE96" s="3"/>
      <c r="AF96" s="3">
        <f t="shared" si="49"/>
        <v>0</v>
      </c>
    </row>
    <row r="97" spans="1:32" x14ac:dyDescent="0.45">
      <c r="A97" s="28"/>
      <c r="B97" s="27"/>
      <c r="C97" s="27"/>
      <c r="D97" s="27"/>
      <c r="E97" s="29" t="str">
        <f t="shared" si="48"/>
        <v/>
      </c>
      <c r="F97" s="27"/>
      <c r="G97" s="29"/>
      <c r="H97" s="29"/>
      <c r="I97" s="29"/>
      <c r="J97" s="10"/>
      <c r="K97" s="27"/>
      <c r="L97" s="29" t="str">
        <f t="shared" si="43"/>
        <v/>
      </c>
      <c r="M97" s="29" t="str">
        <f t="shared" si="44"/>
        <v/>
      </c>
      <c r="N97" s="29" t="str">
        <f t="shared" si="45"/>
        <v/>
      </c>
      <c r="O97" s="29" t="str">
        <f t="shared" si="46"/>
        <v/>
      </c>
      <c r="P97" s="33" t="str">
        <f t="shared" si="47"/>
        <v/>
      </c>
      <c r="Q97" s="27"/>
      <c r="AE97" s="3"/>
      <c r="AF97" s="3">
        <f t="shared" si="49"/>
        <v>0</v>
      </c>
    </row>
    <row r="98" spans="1:32" x14ac:dyDescent="0.45">
      <c r="A98" s="28"/>
      <c r="B98" s="27"/>
      <c r="C98" s="27"/>
      <c r="D98" s="27"/>
      <c r="E98" s="29" t="str">
        <f t="shared" si="48"/>
        <v/>
      </c>
      <c r="F98" s="27"/>
      <c r="G98" s="29"/>
      <c r="H98" s="29"/>
      <c r="I98" s="29"/>
      <c r="J98" s="10"/>
      <c r="K98" s="27"/>
      <c r="L98" s="29" t="str">
        <f t="shared" si="43"/>
        <v/>
      </c>
      <c r="M98" s="29" t="str">
        <f t="shared" si="44"/>
        <v/>
      </c>
      <c r="N98" s="29" t="str">
        <f t="shared" si="45"/>
        <v/>
      </c>
      <c r="O98" s="29" t="str">
        <f t="shared" si="46"/>
        <v/>
      </c>
      <c r="P98" s="33" t="str">
        <f t="shared" si="47"/>
        <v/>
      </c>
      <c r="Q98" s="27"/>
      <c r="S98" s="66" t="s">
        <v>27</v>
      </c>
      <c r="T98" s="66"/>
      <c r="U98" s="66"/>
      <c r="AE98" s="3"/>
      <c r="AF98" s="3">
        <f t="shared" si="49"/>
        <v>0</v>
      </c>
    </row>
    <row r="99" spans="1:32" x14ac:dyDescent="0.45">
      <c r="A99" s="28"/>
      <c r="B99" s="27"/>
      <c r="C99" s="27"/>
      <c r="D99" s="27"/>
      <c r="E99" s="29" t="str">
        <f t="shared" si="48"/>
        <v/>
      </c>
      <c r="F99" s="27"/>
      <c r="G99" s="29"/>
      <c r="H99" s="29"/>
      <c r="I99" s="29"/>
      <c r="J99" s="10"/>
      <c r="K99" s="29"/>
      <c r="L99" s="29" t="str">
        <f t="shared" si="43"/>
        <v/>
      </c>
      <c r="M99" s="29" t="str">
        <f t="shared" si="44"/>
        <v/>
      </c>
      <c r="N99" s="29" t="str">
        <f t="shared" si="45"/>
        <v/>
      </c>
      <c r="O99" s="29" t="str">
        <f t="shared" si="46"/>
        <v/>
      </c>
      <c r="P99" s="33" t="str">
        <f t="shared" si="47"/>
        <v/>
      </c>
      <c r="Q99" s="27"/>
      <c r="S99" t="s">
        <v>25</v>
      </c>
      <c r="U99">
        <f>SUMIFS(E3:E1048576,F3:F1048576,"L",G3:G1048576,"Y")</f>
        <v>2.2600000000000335</v>
      </c>
      <c r="AE99" s="3"/>
      <c r="AF99" s="3">
        <f t="shared" si="49"/>
        <v>0</v>
      </c>
    </row>
    <row r="100" spans="1:32" x14ac:dyDescent="0.45">
      <c r="A100" s="28"/>
      <c r="B100" s="27"/>
      <c r="C100" s="27"/>
      <c r="D100" s="27"/>
      <c r="E100" s="29" t="str">
        <f t="shared" si="48"/>
        <v/>
      </c>
      <c r="F100" s="27"/>
      <c r="G100" s="29"/>
      <c r="H100" s="29"/>
      <c r="I100" s="29"/>
      <c r="J100" s="10"/>
      <c r="K100" s="29"/>
      <c r="L100" s="29" t="str">
        <f t="shared" si="43"/>
        <v/>
      </c>
      <c r="M100" s="29" t="str">
        <f t="shared" si="44"/>
        <v/>
      </c>
      <c r="N100" s="29" t="str">
        <f t="shared" si="45"/>
        <v/>
      </c>
      <c r="O100" s="29" t="str">
        <f t="shared" si="46"/>
        <v/>
      </c>
      <c r="P100" s="33" t="str">
        <f t="shared" si="47"/>
        <v/>
      </c>
      <c r="Q100" s="27"/>
      <c r="S100" t="s">
        <v>26</v>
      </c>
      <c r="U100">
        <f>SUMIFS(E3:E1048576,F3:F1048576,"S",G3:G1048576,"Y")</f>
        <v>3.8300000000000267</v>
      </c>
      <c r="AE100" s="3"/>
      <c r="AF100" s="3">
        <f t="shared" si="49"/>
        <v>0</v>
      </c>
    </row>
    <row r="101" spans="1:32" x14ac:dyDescent="0.45">
      <c r="A101" s="28"/>
      <c r="B101" s="27"/>
      <c r="C101" s="27"/>
      <c r="D101" s="27"/>
      <c r="E101" s="29" t="str">
        <f t="shared" si="48"/>
        <v/>
      </c>
      <c r="F101" s="27"/>
      <c r="G101" s="29"/>
      <c r="H101" s="29"/>
      <c r="I101" s="29"/>
      <c r="J101" s="10"/>
      <c r="K101" s="27"/>
      <c r="L101" s="29" t="str">
        <f t="shared" si="43"/>
        <v/>
      </c>
      <c r="M101" s="29" t="str">
        <f t="shared" si="44"/>
        <v/>
      </c>
      <c r="N101" s="29" t="str">
        <f t="shared" si="45"/>
        <v/>
      </c>
      <c r="O101" s="29" t="str">
        <f t="shared" si="46"/>
        <v/>
      </c>
      <c r="P101" s="33" t="str">
        <f t="shared" si="47"/>
        <v/>
      </c>
      <c r="Q101" s="27"/>
      <c r="AE101" s="3"/>
      <c r="AF101" s="3">
        <f t="shared" si="49"/>
        <v>0</v>
      </c>
    </row>
    <row r="102" spans="1:32" x14ac:dyDescent="0.45">
      <c r="A102" s="28"/>
      <c r="B102" s="27"/>
      <c r="C102" s="27"/>
      <c r="D102" s="27"/>
      <c r="E102" s="29" t="str">
        <f t="shared" si="48"/>
        <v/>
      </c>
      <c r="F102" s="27"/>
      <c r="G102" s="29"/>
      <c r="H102" s="29"/>
      <c r="I102" s="29"/>
      <c r="J102" s="10"/>
      <c r="K102" s="29"/>
      <c r="L102" s="29" t="str">
        <f t="shared" si="43"/>
        <v/>
      </c>
      <c r="M102" s="29" t="str">
        <f t="shared" si="44"/>
        <v/>
      </c>
      <c r="N102" s="29" t="str">
        <f t="shared" si="45"/>
        <v/>
      </c>
      <c r="O102" s="29" t="str">
        <f t="shared" si="46"/>
        <v/>
      </c>
      <c r="P102" s="33" t="str">
        <f t="shared" si="47"/>
        <v/>
      </c>
      <c r="Q102" s="27"/>
      <c r="AE102" s="3"/>
      <c r="AF102" s="3">
        <f t="shared" si="49"/>
        <v>0</v>
      </c>
    </row>
    <row r="103" spans="1:32" x14ac:dyDescent="0.45">
      <c r="A103" s="28"/>
      <c r="B103" s="27"/>
      <c r="C103" s="27"/>
      <c r="D103" s="27"/>
      <c r="E103" s="29" t="str">
        <f t="shared" si="48"/>
        <v/>
      </c>
      <c r="F103" s="27"/>
      <c r="G103" s="29"/>
      <c r="H103" s="29"/>
      <c r="I103" s="29"/>
      <c r="J103" s="10"/>
      <c r="K103" s="27"/>
      <c r="L103" s="29" t="str">
        <f t="shared" si="43"/>
        <v/>
      </c>
      <c r="M103" s="29" t="str">
        <f t="shared" si="44"/>
        <v/>
      </c>
      <c r="N103" s="29" t="str">
        <f t="shared" si="45"/>
        <v/>
      </c>
      <c r="O103" s="29" t="str">
        <f t="shared" si="46"/>
        <v/>
      </c>
      <c r="P103" s="33" t="str">
        <f t="shared" si="47"/>
        <v/>
      </c>
      <c r="Q103" s="27"/>
      <c r="AE103" s="3"/>
      <c r="AF103" s="3">
        <f t="shared" si="49"/>
        <v>0</v>
      </c>
    </row>
    <row r="104" spans="1:32" x14ac:dyDescent="0.45">
      <c r="A104" s="28"/>
      <c r="B104" s="27"/>
      <c r="C104" s="27"/>
      <c r="D104" s="27"/>
      <c r="E104" s="29" t="str">
        <f t="shared" si="48"/>
        <v/>
      </c>
      <c r="F104" s="27"/>
      <c r="G104" s="29"/>
      <c r="H104" s="29"/>
      <c r="I104" s="29"/>
      <c r="J104" s="10"/>
      <c r="K104" s="27"/>
      <c r="L104" s="29" t="str">
        <f t="shared" si="43"/>
        <v/>
      </c>
      <c r="M104" s="29" t="str">
        <f t="shared" si="44"/>
        <v/>
      </c>
      <c r="N104" s="29" t="str">
        <f t="shared" si="45"/>
        <v/>
      </c>
      <c r="O104" s="29" t="str">
        <f t="shared" si="46"/>
        <v/>
      </c>
      <c r="P104" s="33" t="str">
        <f t="shared" si="47"/>
        <v/>
      </c>
      <c r="Q104" s="27"/>
      <c r="AE104" s="3"/>
      <c r="AF104" s="3">
        <f t="shared" si="49"/>
        <v>0</v>
      </c>
    </row>
    <row r="105" spans="1:32" x14ac:dyDescent="0.45">
      <c r="A105" s="28"/>
      <c r="B105" s="27"/>
      <c r="C105" s="27"/>
      <c r="D105" s="27"/>
      <c r="E105" s="29" t="str">
        <f t="shared" si="48"/>
        <v/>
      </c>
      <c r="F105" s="27"/>
      <c r="G105" s="29"/>
      <c r="H105" s="29"/>
      <c r="I105" s="29"/>
      <c r="J105" s="10"/>
      <c r="K105" s="29"/>
      <c r="L105" s="29" t="str">
        <f t="shared" si="43"/>
        <v/>
      </c>
      <c r="M105" s="29" t="str">
        <f t="shared" si="44"/>
        <v/>
      </c>
      <c r="N105" s="29" t="str">
        <f t="shared" si="45"/>
        <v/>
      </c>
      <c r="O105" s="29" t="str">
        <f t="shared" si="46"/>
        <v/>
      </c>
      <c r="P105" s="33" t="str">
        <f t="shared" si="47"/>
        <v/>
      </c>
      <c r="Q105" s="27"/>
      <c r="AE105" s="3"/>
      <c r="AF105" s="3">
        <f t="shared" si="49"/>
        <v>0</v>
      </c>
    </row>
    <row r="106" spans="1:32" x14ac:dyDescent="0.45">
      <c r="A106" s="28"/>
      <c r="B106" s="27"/>
      <c r="C106" s="27"/>
      <c r="D106" s="27"/>
      <c r="E106" s="29" t="str">
        <f t="shared" si="48"/>
        <v/>
      </c>
      <c r="F106" s="27"/>
      <c r="G106" s="29"/>
      <c r="H106" s="29"/>
      <c r="I106" s="29"/>
      <c r="J106" s="10"/>
      <c r="K106" s="29"/>
      <c r="L106" s="29" t="str">
        <f t="shared" si="43"/>
        <v/>
      </c>
      <c r="M106" s="29" t="str">
        <f t="shared" si="44"/>
        <v/>
      </c>
      <c r="N106" s="29" t="str">
        <f t="shared" si="45"/>
        <v/>
      </c>
      <c r="O106" s="29" t="str">
        <f t="shared" si="46"/>
        <v/>
      </c>
      <c r="P106" s="33" t="str">
        <f t="shared" si="47"/>
        <v/>
      </c>
      <c r="Q106" s="27"/>
      <c r="AE106" s="3"/>
      <c r="AF106" s="3">
        <f t="shared" si="49"/>
        <v>0</v>
      </c>
    </row>
    <row r="107" spans="1:32" x14ac:dyDescent="0.45">
      <c r="A107" s="28"/>
      <c r="B107" s="27"/>
      <c r="C107" s="27"/>
      <c r="D107" s="27"/>
      <c r="E107" s="29" t="str">
        <f t="shared" si="48"/>
        <v/>
      </c>
      <c r="F107" s="27"/>
      <c r="G107" s="29"/>
      <c r="H107" s="29"/>
      <c r="I107" s="29"/>
      <c r="J107" s="10"/>
      <c r="K107" s="27"/>
      <c r="L107" s="29" t="str">
        <f t="shared" si="43"/>
        <v/>
      </c>
      <c r="M107" s="29" t="str">
        <f t="shared" si="44"/>
        <v/>
      </c>
      <c r="N107" s="29" t="str">
        <f t="shared" si="45"/>
        <v/>
      </c>
      <c r="O107" s="29" t="str">
        <f t="shared" si="46"/>
        <v/>
      </c>
      <c r="P107" s="33" t="str">
        <f t="shared" si="47"/>
        <v/>
      </c>
      <c r="Q107" s="27"/>
      <c r="AE107" s="3"/>
      <c r="AF107" s="3">
        <f t="shared" si="49"/>
        <v>0</v>
      </c>
    </row>
    <row r="108" spans="1:32" x14ac:dyDescent="0.45">
      <c r="A108" s="28"/>
      <c r="B108" s="27"/>
      <c r="C108" s="27"/>
      <c r="D108" s="27"/>
      <c r="E108" s="29" t="str">
        <f t="shared" si="48"/>
        <v/>
      </c>
      <c r="F108" s="27"/>
      <c r="G108" s="29"/>
      <c r="H108" s="29"/>
      <c r="I108" s="29"/>
      <c r="J108" s="10"/>
      <c r="K108" s="29"/>
      <c r="L108" s="29" t="str">
        <f t="shared" si="43"/>
        <v/>
      </c>
      <c r="M108" s="29" t="str">
        <f t="shared" si="44"/>
        <v/>
      </c>
      <c r="N108" s="29" t="str">
        <f t="shared" si="45"/>
        <v/>
      </c>
      <c r="O108" s="29" t="str">
        <f t="shared" si="46"/>
        <v/>
      </c>
      <c r="P108" s="33" t="str">
        <f t="shared" si="47"/>
        <v/>
      </c>
      <c r="Q108" s="27"/>
      <c r="AE108" s="3"/>
      <c r="AF108" s="3">
        <f t="shared" si="49"/>
        <v>0</v>
      </c>
    </row>
    <row r="109" spans="1:32" x14ac:dyDescent="0.45">
      <c r="A109" s="28"/>
      <c r="B109" s="27"/>
      <c r="C109" s="27"/>
      <c r="D109" s="27"/>
      <c r="E109" s="29" t="str">
        <f t="shared" si="48"/>
        <v/>
      </c>
      <c r="F109" s="27"/>
      <c r="G109" s="29"/>
      <c r="H109" s="29"/>
      <c r="I109" s="29"/>
      <c r="J109" s="10"/>
      <c r="K109" s="29"/>
      <c r="L109" s="29" t="str">
        <f t="shared" si="43"/>
        <v/>
      </c>
      <c r="M109" s="29" t="str">
        <f t="shared" si="44"/>
        <v/>
      </c>
      <c r="N109" s="29" t="str">
        <f t="shared" si="45"/>
        <v/>
      </c>
      <c r="O109" s="29" t="str">
        <f t="shared" si="46"/>
        <v/>
      </c>
      <c r="P109" s="33" t="str">
        <f t="shared" si="47"/>
        <v/>
      </c>
      <c r="Q109" s="27"/>
      <c r="AE109" s="3"/>
      <c r="AF109" s="3">
        <f t="shared" si="49"/>
        <v>0</v>
      </c>
    </row>
    <row r="110" spans="1:32" x14ac:dyDescent="0.45">
      <c r="A110" s="27"/>
      <c r="B110" s="27"/>
      <c r="C110" s="27"/>
      <c r="D110" s="27"/>
      <c r="E110" s="29" t="str">
        <f t="shared" si="48"/>
        <v/>
      </c>
      <c r="F110" s="27"/>
      <c r="G110" s="29"/>
      <c r="H110" s="27"/>
      <c r="I110" s="27"/>
      <c r="J110" s="10"/>
      <c r="K110" s="27"/>
      <c r="L110" s="29" t="str">
        <f t="shared" si="43"/>
        <v/>
      </c>
      <c r="M110" s="29" t="str">
        <f t="shared" si="44"/>
        <v/>
      </c>
      <c r="N110" s="29" t="str">
        <f t="shared" si="45"/>
        <v/>
      </c>
      <c r="O110" s="29" t="str">
        <f t="shared" si="46"/>
        <v/>
      </c>
      <c r="P110" s="33" t="str">
        <f t="shared" si="47"/>
        <v/>
      </c>
      <c r="Q110" s="27"/>
      <c r="AE110" s="3"/>
      <c r="AF110" s="3">
        <f t="shared" si="49"/>
        <v>0</v>
      </c>
    </row>
    <row r="111" spans="1:32" x14ac:dyDescent="0.45">
      <c r="A111" s="27"/>
      <c r="B111" s="27"/>
      <c r="C111" s="27"/>
      <c r="D111" s="27"/>
      <c r="E111" s="29" t="str">
        <f t="shared" si="48"/>
        <v/>
      </c>
      <c r="F111" s="27"/>
      <c r="G111" s="29"/>
      <c r="H111" s="27"/>
      <c r="I111" s="27"/>
      <c r="J111" s="10"/>
      <c r="K111" s="27"/>
      <c r="L111" s="29" t="str">
        <f t="shared" si="43"/>
        <v/>
      </c>
      <c r="M111" s="29" t="str">
        <f t="shared" si="44"/>
        <v/>
      </c>
      <c r="N111" s="29" t="str">
        <f t="shared" si="45"/>
        <v/>
      </c>
      <c r="O111" s="29" t="str">
        <f t="shared" si="46"/>
        <v/>
      </c>
      <c r="P111" s="33" t="str">
        <f t="shared" si="47"/>
        <v/>
      </c>
      <c r="Q111" s="27"/>
      <c r="AE111" s="3"/>
      <c r="AF111" s="3">
        <f t="shared" si="49"/>
        <v>0</v>
      </c>
    </row>
    <row r="112" spans="1:32" x14ac:dyDescent="0.45">
      <c r="A112" s="27"/>
      <c r="B112" s="27"/>
      <c r="C112" s="27"/>
      <c r="D112" s="27"/>
      <c r="E112" s="29" t="str">
        <f t="shared" si="48"/>
        <v/>
      </c>
      <c r="F112" s="27"/>
      <c r="G112" s="29"/>
      <c r="H112" s="27"/>
      <c r="I112" s="27"/>
      <c r="J112" s="10"/>
      <c r="K112" s="27"/>
      <c r="L112" s="29" t="str">
        <f t="shared" si="43"/>
        <v/>
      </c>
      <c r="M112" s="29" t="str">
        <f t="shared" si="44"/>
        <v/>
      </c>
      <c r="N112" s="29" t="str">
        <f t="shared" si="45"/>
        <v/>
      </c>
      <c r="O112" s="29" t="str">
        <f t="shared" si="46"/>
        <v/>
      </c>
      <c r="P112" s="33" t="str">
        <f t="shared" si="47"/>
        <v/>
      </c>
      <c r="Q112" s="27"/>
      <c r="AE112" s="3"/>
      <c r="AF112" s="3">
        <f t="shared" si="49"/>
        <v>0</v>
      </c>
    </row>
    <row r="113" spans="1:32" x14ac:dyDescent="0.45">
      <c r="A113" s="27"/>
      <c r="B113" s="27"/>
      <c r="C113" s="27"/>
      <c r="D113" s="27"/>
      <c r="E113" s="29" t="str">
        <f t="shared" si="48"/>
        <v/>
      </c>
      <c r="F113" s="27"/>
      <c r="G113" s="29"/>
      <c r="H113" s="27"/>
      <c r="I113" s="27"/>
      <c r="J113" s="10"/>
      <c r="K113" s="27"/>
      <c r="L113" s="29" t="str">
        <f t="shared" si="43"/>
        <v/>
      </c>
      <c r="M113" s="29" t="str">
        <f t="shared" si="44"/>
        <v/>
      </c>
      <c r="N113" s="29" t="str">
        <f t="shared" si="45"/>
        <v/>
      </c>
      <c r="O113" s="29" t="str">
        <f t="shared" si="46"/>
        <v/>
      </c>
      <c r="P113" s="33" t="str">
        <f t="shared" si="47"/>
        <v/>
      </c>
      <c r="Q113" s="27"/>
      <c r="AE113" s="3"/>
      <c r="AF113" s="3">
        <f t="shared" si="49"/>
        <v>0</v>
      </c>
    </row>
    <row r="114" spans="1:32" x14ac:dyDescent="0.45">
      <c r="A114" s="27"/>
      <c r="B114" s="27"/>
      <c r="C114" s="27"/>
      <c r="D114" s="27"/>
      <c r="E114" s="29" t="str">
        <f t="shared" si="48"/>
        <v/>
      </c>
      <c r="F114" s="27"/>
      <c r="G114" s="29"/>
      <c r="H114" s="27"/>
      <c r="I114" s="27"/>
      <c r="J114" s="10"/>
      <c r="K114" s="27"/>
      <c r="L114" s="29" t="str">
        <f t="shared" si="43"/>
        <v/>
      </c>
      <c r="M114" s="29" t="str">
        <f t="shared" si="44"/>
        <v/>
      </c>
      <c r="N114" s="29" t="str">
        <f t="shared" si="45"/>
        <v/>
      </c>
      <c r="O114" s="29" t="str">
        <f t="shared" si="46"/>
        <v/>
      </c>
      <c r="P114" s="33" t="str">
        <f t="shared" si="47"/>
        <v/>
      </c>
      <c r="Q114" s="27"/>
      <c r="AE114" s="3"/>
      <c r="AF114" s="3">
        <f t="shared" si="49"/>
        <v>0</v>
      </c>
    </row>
    <row r="115" spans="1:32" x14ac:dyDescent="0.45">
      <c r="A115" s="27"/>
      <c r="B115" s="27"/>
      <c r="C115" s="27"/>
      <c r="D115" s="27"/>
      <c r="E115" s="29" t="str">
        <f t="shared" si="48"/>
        <v/>
      </c>
      <c r="F115" s="27"/>
      <c r="G115" s="29"/>
      <c r="H115" s="27"/>
      <c r="I115" s="27"/>
      <c r="J115" s="10"/>
      <c r="K115" s="27"/>
      <c r="L115" s="29" t="str">
        <f t="shared" si="43"/>
        <v/>
      </c>
      <c r="M115" s="29" t="str">
        <f t="shared" si="44"/>
        <v/>
      </c>
      <c r="N115" s="29" t="str">
        <f t="shared" si="45"/>
        <v/>
      </c>
      <c r="O115" s="29" t="str">
        <f t="shared" si="46"/>
        <v/>
      </c>
      <c r="P115" s="33" t="str">
        <f t="shared" si="47"/>
        <v/>
      </c>
      <c r="Q115" s="27"/>
      <c r="AE115" s="3"/>
      <c r="AF115" s="3">
        <f t="shared" si="49"/>
        <v>0</v>
      </c>
    </row>
    <row r="116" spans="1:32" x14ac:dyDescent="0.45">
      <c r="A116" s="27"/>
      <c r="B116" s="27"/>
      <c r="C116" s="27"/>
      <c r="D116" s="27"/>
      <c r="E116" s="29" t="str">
        <f t="shared" si="48"/>
        <v/>
      </c>
      <c r="F116" s="27"/>
      <c r="G116" s="29"/>
      <c r="H116" s="27"/>
      <c r="I116" s="27"/>
      <c r="J116" s="10"/>
      <c r="K116" s="27"/>
      <c r="L116" s="29" t="str">
        <f t="shared" si="43"/>
        <v/>
      </c>
      <c r="M116" s="29" t="str">
        <f t="shared" si="44"/>
        <v/>
      </c>
      <c r="N116" s="29" t="str">
        <f t="shared" si="45"/>
        <v/>
      </c>
      <c r="O116" s="29" t="str">
        <f t="shared" si="46"/>
        <v/>
      </c>
      <c r="P116" s="33" t="str">
        <f t="shared" si="47"/>
        <v/>
      </c>
      <c r="Q116" s="27"/>
      <c r="AE116" s="3"/>
      <c r="AF116" s="3">
        <f t="shared" si="49"/>
        <v>0</v>
      </c>
    </row>
    <row r="117" spans="1:32" x14ac:dyDescent="0.45">
      <c r="A117" s="27"/>
      <c r="B117" s="27"/>
      <c r="C117" s="27"/>
      <c r="D117" s="27"/>
      <c r="E117" s="29" t="str">
        <f t="shared" si="48"/>
        <v/>
      </c>
      <c r="F117" s="27"/>
      <c r="G117" s="29"/>
      <c r="H117" s="27"/>
      <c r="I117" s="27"/>
      <c r="J117" s="10"/>
      <c r="K117" s="27"/>
      <c r="L117" s="29" t="str">
        <f t="shared" si="43"/>
        <v/>
      </c>
      <c r="M117" s="29" t="str">
        <f t="shared" si="44"/>
        <v/>
      </c>
      <c r="N117" s="29" t="str">
        <f t="shared" si="45"/>
        <v/>
      </c>
      <c r="O117" s="29" t="str">
        <f t="shared" si="46"/>
        <v/>
      </c>
      <c r="P117" s="33" t="str">
        <f t="shared" si="47"/>
        <v/>
      </c>
      <c r="Q117" s="27"/>
      <c r="AE117" s="3"/>
      <c r="AF117" s="3">
        <f t="shared" si="49"/>
        <v>0</v>
      </c>
    </row>
    <row r="118" spans="1:32" x14ac:dyDescent="0.45">
      <c r="A118" s="27"/>
      <c r="B118" s="27"/>
      <c r="C118" s="27"/>
      <c r="D118" s="27"/>
      <c r="E118" s="29" t="str">
        <f t="shared" si="48"/>
        <v/>
      </c>
      <c r="F118" s="27"/>
      <c r="G118" s="29"/>
      <c r="H118" s="27"/>
      <c r="I118" s="27"/>
      <c r="J118" s="10"/>
      <c r="K118" s="27"/>
      <c r="L118" s="29" t="str">
        <f t="shared" si="43"/>
        <v/>
      </c>
      <c r="M118" s="29" t="str">
        <f t="shared" si="44"/>
        <v/>
      </c>
      <c r="N118" s="29" t="str">
        <f t="shared" si="45"/>
        <v/>
      </c>
      <c r="O118" s="29" t="str">
        <f t="shared" si="46"/>
        <v/>
      </c>
      <c r="P118" s="33" t="str">
        <f t="shared" si="47"/>
        <v/>
      </c>
      <c r="Q118" s="27"/>
      <c r="AE118" s="3"/>
      <c r="AF118" s="3">
        <f t="shared" si="49"/>
        <v>0</v>
      </c>
    </row>
    <row r="119" spans="1:32" x14ac:dyDescent="0.45">
      <c r="A119" s="27"/>
      <c r="B119" s="27"/>
      <c r="C119" s="27"/>
      <c r="D119" s="27"/>
      <c r="E119" s="29" t="str">
        <f t="shared" si="48"/>
        <v/>
      </c>
      <c r="F119" s="27"/>
      <c r="G119" s="29"/>
      <c r="H119" s="27"/>
      <c r="I119" s="27"/>
      <c r="J119" s="10"/>
      <c r="K119" s="27"/>
      <c r="L119" s="29" t="str">
        <f t="shared" si="43"/>
        <v/>
      </c>
      <c r="M119" s="29" t="str">
        <f t="shared" si="44"/>
        <v/>
      </c>
      <c r="N119" s="29" t="str">
        <f t="shared" si="45"/>
        <v/>
      </c>
      <c r="O119" s="29" t="str">
        <f t="shared" si="46"/>
        <v/>
      </c>
      <c r="P119" s="33" t="str">
        <f t="shared" si="47"/>
        <v/>
      </c>
      <c r="Q119" s="27"/>
      <c r="AE119" s="3"/>
      <c r="AF119" s="3">
        <f t="shared" si="49"/>
        <v>0</v>
      </c>
    </row>
    <row r="120" spans="1:32" x14ac:dyDescent="0.45">
      <c r="A120" s="27"/>
      <c r="B120" s="27"/>
      <c r="C120" s="27"/>
      <c r="D120" s="27"/>
      <c r="E120" s="29" t="str">
        <f t="shared" si="48"/>
        <v/>
      </c>
      <c r="F120" s="27"/>
      <c r="G120" s="29"/>
      <c r="H120" s="27"/>
      <c r="I120" s="27"/>
      <c r="J120" s="10"/>
      <c r="K120" s="27"/>
      <c r="L120" s="29" t="str">
        <f t="shared" si="43"/>
        <v/>
      </c>
      <c r="M120" s="29" t="str">
        <f t="shared" si="44"/>
        <v/>
      </c>
      <c r="N120" s="29" t="str">
        <f t="shared" si="45"/>
        <v/>
      </c>
      <c r="O120" s="29" t="str">
        <f t="shared" si="46"/>
        <v/>
      </c>
      <c r="P120" s="33" t="str">
        <f t="shared" si="47"/>
        <v/>
      </c>
      <c r="Q120" s="27"/>
      <c r="AE120" s="3"/>
      <c r="AF120" s="3">
        <f t="shared" si="49"/>
        <v>0</v>
      </c>
    </row>
    <row r="121" spans="1:32" x14ac:dyDescent="0.45">
      <c r="A121" s="27"/>
      <c r="B121" s="27"/>
      <c r="C121" s="27"/>
      <c r="D121" s="27"/>
      <c r="E121" s="29" t="str">
        <f t="shared" si="48"/>
        <v/>
      </c>
      <c r="F121" s="27"/>
      <c r="G121" s="29"/>
      <c r="H121" s="27"/>
      <c r="I121" s="27"/>
      <c r="J121" s="10"/>
      <c r="K121" s="27"/>
      <c r="L121" s="29" t="str">
        <f t="shared" si="43"/>
        <v/>
      </c>
      <c r="M121" s="29" t="str">
        <f t="shared" si="44"/>
        <v/>
      </c>
      <c r="N121" s="29" t="str">
        <f t="shared" si="45"/>
        <v/>
      </c>
      <c r="O121" s="29" t="str">
        <f t="shared" si="46"/>
        <v/>
      </c>
      <c r="P121" s="33" t="str">
        <f t="shared" si="47"/>
        <v/>
      </c>
      <c r="Q121" s="27"/>
      <c r="AE121" s="3"/>
      <c r="AF121" s="3">
        <f t="shared" si="49"/>
        <v>0</v>
      </c>
    </row>
    <row r="122" spans="1:32" x14ac:dyDescent="0.45">
      <c r="A122" s="27"/>
      <c r="B122" s="27"/>
      <c r="C122" s="27"/>
      <c r="D122" s="27"/>
      <c r="E122" s="29" t="str">
        <f t="shared" si="48"/>
        <v/>
      </c>
      <c r="F122" s="27"/>
      <c r="G122" s="29"/>
      <c r="H122" s="27"/>
      <c r="I122" s="27"/>
      <c r="J122" s="10"/>
      <c r="K122" s="27"/>
      <c r="L122" s="29" t="str">
        <f t="shared" si="43"/>
        <v/>
      </c>
      <c r="M122" s="29" t="str">
        <f t="shared" si="44"/>
        <v/>
      </c>
      <c r="N122" s="29" t="str">
        <f t="shared" si="45"/>
        <v/>
      </c>
      <c r="O122" s="29" t="str">
        <f t="shared" si="46"/>
        <v/>
      </c>
      <c r="P122" s="33" t="str">
        <f t="shared" si="47"/>
        <v/>
      </c>
      <c r="Q122" s="27"/>
      <c r="AE122" s="3"/>
      <c r="AF122" s="3">
        <f t="shared" si="49"/>
        <v>0</v>
      </c>
    </row>
    <row r="123" spans="1:32" x14ac:dyDescent="0.45">
      <c r="A123" s="27"/>
      <c r="B123" s="27"/>
      <c r="C123" s="27"/>
      <c r="D123" s="27"/>
      <c r="E123" s="29" t="str">
        <f t="shared" si="48"/>
        <v/>
      </c>
      <c r="F123" s="27"/>
      <c r="G123" s="29"/>
      <c r="H123" s="27"/>
      <c r="I123" s="27"/>
      <c r="J123" s="10"/>
      <c r="K123" s="27"/>
      <c r="L123" s="29" t="str">
        <f t="shared" si="43"/>
        <v/>
      </c>
      <c r="M123" s="29" t="str">
        <f t="shared" si="44"/>
        <v/>
      </c>
      <c r="N123" s="29" t="str">
        <f t="shared" si="45"/>
        <v/>
      </c>
      <c r="O123" s="29" t="str">
        <f t="shared" si="46"/>
        <v/>
      </c>
      <c r="P123" s="33" t="str">
        <f t="shared" si="47"/>
        <v/>
      </c>
      <c r="Q123" s="27"/>
      <c r="AE123" s="3"/>
      <c r="AF123" s="3">
        <f t="shared" si="49"/>
        <v>0</v>
      </c>
    </row>
    <row r="124" spans="1:32" x14ac:dyDescent="0.45">
      <c r="A124" s="27"/>
      <c r="B124" s="27"/>
      <c r="C124" s="27"/>
      <c r="D124" s="27"/>
      <c r="E124" s="29" t="str">
        <f t="shared" si="48"/>
        <v/>
      </c>
      <c r="F124" s="27"/>
      <c r="G124" s="29"/>
      <c r="H124" s="27"/>
      <c r="I124" s="27"/>
      <c r="J124" s="10"/>
      <c r="K124" s="27"/>
      <c r="L124" s="29" t="str">
        <f t="shared" si="43"/>
        <v/>
      </c>
      <c r="M124" s="29" t="str">
        <f t="shared" si="44"/>
        <v/>
      </c>
      <c r="N124" s="29" t="str">
        <f t="shared" si="45"/>
        <v/>
      </c>
      <c r="O124" s="29" t="str">
        <f t="shared" si="46"/>
        <v/>
      </c>
      <c r="P124" s="33" t="str">
        <f t="shared" si="47"/>
        <v/>
      </c>
      <c r="Q124" s="27"/>
      <c r="AE124" s="3"/>
      <c r="AF124" s="3">
        <f t="shared" si="49"/>
        <v>0</v>
      </c>
    </row>
    <row r="125" spans="1:32" x14ac:dyDescent="0.45">
      <c r="A125" s="27"/>
      <c r="B125" s="27"/>
      <c r="C125" s="27"/>
      <c r="D125" s="27"/>
      <c r="E125" s="29" t="str">
        <f t="shared" si="48"/>
        <v/>
      </c>
      <c r="F125" s="27"/>
      <c r="G125" s="29"/>
      <c r="H125" s="27"/>
      <c r="I125" s="27"/>
      <c r="J125" s="10"/>
      <c r="K125" s="27"/>
      <c r="L125" s="29" t="str">
        <f t="shared" si="43"/>
        <v/>
      </c>
      <c r="M125" s="29" t="str">
        <f t="shared" si="44"/>
        <v/>
      </c>
      <c r="N125" s="29" t="str">
        <f t="shared" si="45"/>
        <v/>
      </c>
      <c r="O125" s="29" t="str">
        <f t="shared" si="46"/>
        <v/>
      </c>
      <c r="P125" s="33" t="str">
        <f t="shared" si="47"/>
        <v/>
      </c>
      <c r="Q125" s="27"/>
      <c r="AE125" s="3"/>
      <c r="AF125" s="3">
        <f t="shared" si="49"/>
        <v>0</v>
      </c>
    </row>
    <row r="126" spans="1:32" x14ac:dyDescent="0.45">
      <c r="A126" s="27"/>
      <c r="B126" s="27"/>
      <c r="C126" s="27"/>
      <c r="D126" s="27"/>
      <c r="E126" s="29" t="str">
        <f t="shared" si="48"/>
        <v/>
      </c>
      <c r="F126" s="27"/>
      <c r="G126" s="29"/>
      <c r="H126" s="27"/>
      <c r="I126" s="27"/>
      <c r="J126" s="10"/>
      <c r="K126" s="27"/>
      <c r="L126" s="29" t="str">
        <f t="shared" si="43"/>
        <v/>
      </c>
      <c r="M126" s="29" t="str">
        <f t="shared" si="44"/>
        <v/>
      </c>
      <c r="N126" s="29" t="str">
        <f t="shared" si="45"/>
        <v/>
      </c>
      <c r="O126" s="29" t="str">
        <f t="shared" si="46"/>
        <v/>
      </c>
      <c r="P126" s="33" t="str">
        <f t="shared" si="47"/>
        <v/>
      </c>
      <c r="Q126" s="27"/>
      <c r="AE126" s="3"/>
      <c r="AF126" s="3">
        <f t="shared" si="49"/>
        <v>0</v>
      </c>
    </row>
    <row r="127" spans="1:32" x14ac:dyDescent="0.45">
      <c r="A127" s="27"/>
      <c r="B127" s="27"/>
      <c r="C127" s="27"/>
      <c r="D127" s="27"/>
      <c r="E127" s="29" t="str">
        <f t="shared" si="48"/>
        <v/>
      </c>
      <c r="F127" s="27"/>
      <c r="G127" s="29"/>
      <c r="H127" s="27"/>
      <c r="I127" s="27"/>
      <c r="J127" s="10"/>
      <c r="K127" s="27"/>
      <c r="L127" s="29" t="str">
        <f t="shared" si="43"/>
        <v/>
      </c>
      <c r="M127" s="29" t="str">
        <f t="shared" si="44"/>
        <v/>
      </c>
      <c r="N127" s="29" t="str">
        <f t="shared" si="45"/>
        <v/>
      </c>
      <c r="O127" s="29" t="str">
        <f t="shared" si="46"/>
        <v/>
      </c>
      <c r="P127" s="33" t="str">
        <f t="shared" si="47"/>
        <v/>
      </c>
      <c r="Q127" s="27"/>
      <c r="AE127" s="3"/>
      <c r="AF127" s="3">
        <f t="shared" si="49"/>
        <v>0</v>
      </c>
    </row>
    <row r="128" spans="1:32" x14ac:dyDescent="0.45">
      <c r="A128" s="27"/>
      <c r="B128" s="27"/>
      <c r="C128" s="27"/>
      <c r="D128" s="27"/>
      <c r="E128" s="29" t="str">
        <f t="shared" si="48"/>
        <v/>
      </c>
      <c r="F128" s="27"/>
      <c r="G128" s="29"/>
      <c r="H128" s="27"/>
      <c r="I128" s="27"/>
      <c r="J128" s="10"/>
      <c r="K128" s="27"/>
      <c r="L128" s="29" t="str">
        <f t="shared" si="43"/>
        <v/>
      </c>
      <c r="M128" s="29" t="str">
        <f t="shared" si="44"/>
        <v/>
      </c>
      <c r="N128" s="29" t="str">
        <f t="shared" si="45"/>
        <v/>
      </c>
      <c r="O128" s="29" t="str">
        <f t="shared" si="46"/>
        <v/>
      </c>
      <c r="P128" s="33" t="str">
        <f t="shared" si="47"/>
        <v/>
      </c>
      <c r="Q128" s="27"/>
      <c r="AE128" s="3"/>
      <c r="AF128" s="3">
        <f t="shared" si="49"/>
        <v>0</v>
      </c>
    </row>
    <row r="129" spans="1:32" x14ac:dyDescent="0.45">
      <c r="A129" s="27"/>
      <c r="B129" s="27"/>
      <c r="C129" s="27"/>
      <c r="D129" s="27"/>
      <c r="E129" s="29" t="str">
        <f t="shared" si="48"/>
        <v/>
      </c>
      <c r="F129" s="27"/>
      <c r="G129" s="29"/>
      <c r="H129" s="27"/>
      <c r="I129" s="27"/>
      <c r="J129" s="10"/>
      <c r="K129" s="27"/>
      <c r="L129" s="29" t="str">
        <f t="shared" si="43"/>
        <v/>
      </c>
      <c r="M129" s="29" t="str">
        <f t="shared" si="44"/>
        <v/>
      </c>
      <c r="N129" s="29" t="str">
        <f t="shared" si="45"/>
        <v/>
      </c>
      <c r="O129" s="29" t="str">
        <f t="shared" si="46"/>
        <v/>
      </c>
      <c r="P129" s="33" t="str">
        <f t="shared" si="47"/>
        <v/>
      </c>
      <c r="Q129" s="27"/>
      <c r="AE129" s="3"/>
      <c r="AF129" s="3">
        <f t="shared" si="49"/>
        <v>0</v>
      </c>
    </row>
    <row r="130" spans="1:32" x14ac:dyDescent="0.45">
      <c r="A130" s="27"/>
      <c r="B130" s="27"/>
      <c r="C130" s="27"/>
      <c r="D130" s="27"/>
      <c r="E130" s="29" t="str">
        <f t="shared" si="48"/>
        <v/>
      </c>
      <c r="F130" s="27"/>
      <c r="G130" s="29"/>
      <c r="H130" s="27"/>
      <c r="I130" s="27"/>
      <c r="J130" s="10"/>
      <c r="K130" s="27"/>
      <c r="L130" s="29" t="str">
        <f t="shared" si="43"/>
        <v/>
      </c>
      <c r="M130" s="29" t="str">
        <f t="shared" si="44"/>
        <v/>
      </c>
      <c r="N130" s="29" t="str">
        <f t="shared" si="45"/>
        <v/>
      </c>
      <c r="O130" s="29" t="str">
        <f t="shared" si="46"/>
        <v/>
      </c>
      <c r="P130" s="33" t="str">
        <f t="shared" si="47"/>
        <v/>
      </c>
      <c r="Q130" s="27"/>
      <c r="AE130" s="3"/>
      <c r="AF130" s="3">
        <f t="shared" si="49"/>
        <v>0</v>
      </c>
    </row>
    <row r="131" spans="1:32" x14ac:dyDescent="0.45">
      <c r="A131" s="27"/>
      <c r="B131" s="27"/>
      <c r="C131" s="27"/>
      <c r="D131" s="27"/>
      <c r="E131" s="29" t="str">
        <f t="shared" si="48"/>
        <v/>
      </c>
      <c r="F131" s="27"/>
      <c r="G131" s="29"/>
      <c r="H131" s="27"/>
      <c r="I131" s="27"/>
      <c r="J131" s="10"/>
      <c r="K131" s="27"/>
      <c r="L131" s="29" t="str">
        <f t="shared" ref="L131:L194" si="50">IF(G131="Y", (P131*E131),(""))</f>
        <v/>
      </c>
      <c r="M131" s="29" t="str">
        <f t="shared" ref="M131:M194" si="51">IF(G131="Y", (L131*2),(""))</f>
        <v/>
      </c>
      <c r="N131" s="29" t="str">
        <f t="shared" ref="N131:N194" si="52">IF(G131="Y", (L131*3),(""))</f>
        <v/>
      </c>
      <c r="O131" s="29" t="str">
        <f t="shared" ref="O131:O194" si="53">IF(G131="Y", (L131*4),(""))</f>
        <v/>
      </c>
      <c r="P131" s="33" t="str">
        <f t="shared" ref="P131:P194" si="54">IF(Q131&gt;0,((AcctSize/Q131)/H131),(""))</f>
        <v/>
      </c>
      <c r="Q131" s="27"/>
      <c r="AE131" s="3"/>
      <c r="AF131" s="3">
        <f t="shared" si="49"/>
        <v>0</v>
      </c>
    </row>
    <row r="132" spans="1:32" x14ac:dyDescent="0.45">
      <c r="A132" s="27"/>
      <c r="B132" s="27"/>
      <c r="C132" s="27"/>
      <c r="D132" s="27"/>
      <c r="E132" s="29" t="str">
        <f t="shared" ref="E132:E195" si="55">IF(G132="Y",AF132,"")</f>
        <v/>
      </c>
      <c r="F132" s="27"/>
      <c r="G132" s="29"/>
      <c r="H132" s="27"/>
      <c r="I132" s="27"/>
      <c r="J132" s="10"/>
      <c r="K132" s="27"/>
      <c r="L132" s="29" t="str">
        <f t="shared" si="50"/>
        <v/>
      </c>
      <c r="M132" s="29" t="str">
        <f t="shared" si="51"/>
        <v/>
      </c>
      <c r="N132" s="29" t="str">
        <f t="shared" si="52"/>
        <v/>
      </c>
      <c r="O132" s="29" t="str">
        <f t="shared" si="53"/>
        <v/>
      </c>
      <c r="P132" s="33" t="str">
        <f t="shared" si="54"/>
        <v/>
      </c>
      <c r="Q132" s="27"/>
      <c r="AE132" s="3"/>
      <c r="AF132" s="3">
        <f t="shared" ref="AF132:AF195" si="56">IF(F132="L",(K132-H132),(H132-K132))</f>
        <v>0</v>
      </c>
    </row>
    <row r="133" spans="1:32" x14ac:dyDescent="0.45">
      <c r="A133" s="27"/>
      <c r="B133" s="27"/>
      <c r="C133" s="27"/>
      <c r="D133" s="27"/>
      <c r="E133" s="29" t="str">
        <f t="shared" si="55"/>
        <v/>
      </c>
      <c r="F133" s="27"/>
      <c r="G133" s="29"/>
      <c r="H133" s="27"/>
      <c r="I133" s="27"/>
      <c r="J133" s="10"/>
      <c r="K133" s="27"/>
      <c r="L133" s="29" t="str">
        <f t="shared" si="50"/>
        <v/>
      </c>
      <c r="M133" s="29" t="str">
        <f t="shared" si="51"/>
        <v/>
      </c>
      <c r="N133" s="29" t="str">
        <f t="shared" si="52"/>
        <v/>
      </c>
      <c r="O133" s="29" t="str">
        <f t="shared" si="53"/>
        <v/>
      </c>
      <c r="P133" s="33" t="str">
        <f t="shared" si="54"/>
        <v/>
      </c>
      <c r="Q133" s="27"/>
      <c r="AE133" s="3"/>
      <c r="AF133" s="3">
        <f t="shared" si="56"/>
        <v>0</v>
      </c>
    </row>
    <row r="134" spans="1:32" x14ac:dyDescent="0.45">
      <c r="A134" s="27"/>
      <c r="B134" s="27"/>
      <c r="C134" s="27"/>
      <c r="D134" s="27"/>
      <c r="E134" s="29" t="str">
        <f t="shared" si="55"/>
        <v/>
      </c>
      <c r="F134" s="27"/>
      <c r="G134" s="29"/>
      <c r="H134" s="27"/>
      <c r="I134" s="27"/>
      <c r="J134" s="10"/>
      <c r="K134" s="27"/>
      <c r="L134" s="29" t="str">
        <f t="shared" si="50"/>
        <v/>
      </c>
      <c r="M134" s="29" t="str">
        <f t="shared" si="51"/>
        <v/>
      </c>
      <c r="N134" s="29" t="str">
        <f t="shared" si="52"/>
        <v/>
      </c>
      <c r="O134" s="29" t="str">
        <f t="shared" si="53"/>
        <v/>
      </c>
      <c r="P134" s="33" t="str">
        <f t="shared" si="54"/>
        <v/>
      </c>
      <c r="Q134" s="27"/>
      <c r="AE134" s="3"/>
      <c r="AF134" s="3">
        <f t="shared" si="56"/>
        <v>0</v>
      </c>
    </row>
    <row r="135" spans="1:32" x14ac:dyDescent="0.45">
      <c r="A135" s="27"/>
      <c r="B135" s="27"/>
      <c r="C135" s="27"/>
      <c r="D135" s="27"/>
      <c r="E135" s="29" t="str">
        <f t="shared" si="55"/>
        <v/>
      </c>
      <c r="F135" s="27"/>
      <c r="G135" s="29"/>
      <c r="H135" s="27"/>
      <c r="I135" s="27"/>
      <c r="J135" s="10"/>
      <c r="K135" s="27"/>
      <c r="L135" s="29" t="str">
        <f t="shared" si="50"/>
        <v/>
      </c>
      <c r="M135" s="29" t="str">
        <f t="shared" si="51"/>
        <v/>
      </c>
      <c r="N135" s="29" t="str">
        <f t="shared" si="52"/>
        <v/>
      </c>
      <c r="O135" s="29" t="str">
        <f t="shared" si="53"/>
        <v/>
      </c>
      <c r="P135" s="33" t="str">
        <f t="shared" si="54"/>
        <v/>
      </c>
      <c r="Q135" s="27"/>
      <c r="AE135" s="3"/>
      <c r="AF135" s="3">
        <f t="shared" si="56"/>
        <v>0</v>
      </c>
    </row>
    <row r="136" spans="1:32" x14ac:dyDescent="0.45">
      <c r="A136" s="27"/>
      <c r="B136" s="27"/>
      <c r="C136" s="27"/>
      <c r="D136" s="27"/>
      <c r="E136" s="29" t="str">
        <f t="shared" si="55"/>
        <v/>
      </c>
      <c r="F136" s="27"/>
      <c r="G136" s="29"/>
      <c r="H136" s="27"/>
      <c r="I136" s="27"/>
      <c r="J136" s="10"/>
      <c r="K136" s="27"/>
      <c r="L136" s="29" t="str">
        <f t="shared" si="50"/>
        <v/>
      </c>
      <c r="M136" s="29" t="str">
        <f t="shared" si="51"/>
        <v/>
      </c>
      <c r="N136" s="29" t="str">
        <f t="shared" si="52"/>
        <v/>
      </c>
      <c r="O136" s="29" t="str">
        <f t="shared" si="53"/>
        <v/>
      </c>
      <c r="P136" s="33" t="str">
        <f t="shared" si="54"/>
        <v/>
      </c>
      <c r="Q136" s="27"/>
      <c r="AE136" s="3"/>
      <c r="AF136" s="3">
        <f t="shared" si="56"/>
        <v>0</v>
      </c>
    </row>
    <row r="137" spans="1:32" x14ac:dyDescent="0.45">
      <c r="A137" s="27"/>
      <c r="B137" s="27"/>
      <c r="C137" s="27"/>
      <c r="D137" s="27"/>
      <c r="E137" s="29" t="str">
        <f t="shared" si="55"/>
        <v/>
      </c>
      <c r="F137" s="27"/>
      <c r="G137" s="29"/>
      <c r="H137" s="27"/>
      <c r="I137" s="27"/>
      <c r="J137" s="10"/>
      <c r="K137" s="27"/>
      <c r="L137" s="29" t="str">
        <f t="shared" si="50"/>
        <v/>
      </c>
      <c r="M137" s="29" t="str">
        <f t="shared" si="51"/>
        <v/>
      </c>
      <c r="N137" s="29" t="str">
        <f t="shared" si="52"/>
        <v/>
      </c>
      <c r="O137" s="29" t="str">
        <f t="shared" si="53"/>
        <v/>
      </c>
      <c r="P137" s="33" t="str">
        <f t="shared" si="54"/>
        <v/>
      </c>
      <c r="Q137" s="27"/>
      <c r="AE137" s="3"/>
      <c r="AF137" s="3">
        <f t="shared" si="56"/>
        <v>0</v>
      </c>
    </row>
    <row r="138" spans="1:32" x14ac:dyDescent="0.45">
      <c r="A138" s="27"/>
      <c r="B138" s="27"/>
      <c r="C138" s="27"/>
      <c r="D138" s="27"/>
      <c r="E138" s="29" t="str">
        <f t="shared" si="55"/>
        <v/>
      </c>
      <c r="F138" s="27"/>
      <c r="G138" s="29"/>
      <c r="H138" s="27"/>
      <c r="I138" s="27"/>
      <c r="J138" s="10"/>
      <c r="K138" s="27"/>
      <c r="L138" s="29" t="str">
        <f t="shared" si="50"/>
        <v/>
      </c>
      <c r="M138" s="29" t="str">
        <f t="shared" si="51"/>
        <v/>
      </c>
      <c r="N138" s="29" t="str">
        <f t="shared" si="52"/>
        <v/>
      </c>
      <c r="O138" s="29" t="str">
        <f t="shared" si="53"/>
        <v/>
      </c>
      <c r="P138" s="33" t="str">
        <f t="shared" si="54"/>
        <v/>
      </c>
      <c r="Q138" s="27"/>
      <c r="AE138" s="3"/>
      <c r="AF138" s="3">
        <f t="shared" si="56"/>
        <v>0</v>
      </c>
    </row>
    <row r="139" spans="1:32" x14ac:dyDescent="0.45">
      <c r="A139" s="27"/>
      <c r="B139" s="27"/>
      <c r="C139" s="27"/>
      <c r="D139" s="27"/>
      <c r="E139" s="29" t="str">
        <f t="shared" si="55"/>
        <v/>
      </c>
      <c r="F139" s="27"/>
      <c r="G139" s="29"/>
      <c r="H139" s="27"/>
      <c r="I139" s="27"/>
      <c r="J139" s="10"/>
      <c r="K139" s="27"/>
      <c r="L139" s="29" t="str">
        <f t="shared" si="50"/>
        <v/>
      </c>
      <c r="M139" s="29" t="str">
        <f t="shared" si="51"/>
        <v/>
      </c>
      <c r="N139" s="29" t="str">
        <f t="shared" si="52"/>
        <v/>
      </c>
      <c r="O139" s="29" t="str">
        <f t="shared" si="53"/>
        <v/>
      </c>
      <c r="P139" s="33" t="str">
        <f t="shared" si="54"/>
        <v/>
      </c>
      <c r="Q139" s="27"/>
      <c r="AE139" s="3"/>
      <c r="AF139" s="3">
        <f t="shared" si="56"/>
        <v>0</v>
      </c>
    </row>
    <row r="140" spans="1:32" x14ac:dyDescent="0.45">
      <c r="A140" s="27"/>
      <c r="B140" s="27"/>
      <c r="C140" s="27"/>
      <c r="D140" s="27"/>
      <c r="E140" s="29" t="str">
        <f t="shared" si="55"/>
        <v/>
      </c>
      <c r="F140" s="27"/>
      <c r="G140" s="29"/>
      <c r="H140" s="27"/>
      <c r="I140" s="27"/>
      <c r="J140" s="10"/>
      <c r="K140" s="27"/>
      <c r="L140" s="29" t="str">
        <f t="shared" si="50"/>
        <v/>
      </c>
      <c r="M140" s="29" t="str">
        <f t="shared" si="51"/>
        <v/>
      </c>
      <c r="N140" s="29" t="str">
        <f t="shared" si="52"/>
        <v/>
      </c>
      <c r="O140" s="29" t="str">
        <f t="shared" si="53"/>
        <v/>
      </c>
      <c r="P140" s="33" t="str">
        <f t="shared" si="54"/>
        <v/>
      </c>
      <c r="Q140" s="27"/>
      <c r="AE140" s="3"/>
      <c r="AF140" s="3">
        <f t="shared" si="56"/>
        <v>0</v>
      </c>
    </row>
    <row r="141" spans="1:32" x14ac:dyDescent="0.45">
      <c r="A141" s="27"/>
      <c r="B141" s="27"/>
      <c r="C141" s="27"/>
      <c r="D141" s="27"/>
      <c r="E141" s="29" t="str">
        <f t="shared" si="55"/>
        <v/>
      </c>
      <c r="F141" s="27"/>
      <c r="G141" s="29"/>
      <c r="H141" s="27"/>
      <c r="I141" s="27"/>
      <c r="J141" s="10"/>
      <c r="K141" s="27"/>
      <c r="L141" s="29" t="str">
        <f t="shared" si="50"/>
        <v/>
      </c>
      <c r="M141" s="29" t="str">
        <f t="shared" si="51"/>
        <v/>
      </c>
      <c r="N141" s="29" t="str">
        <f t="shared" si="52"/>
        <v/>
      </c>
      <c r="O141" s="29" t="str">
        <f t="shared" si="53"/>
        <v/>
      </c>
      <c r="P141" s="33" t="str">
        <f t="shared" si="54"/>
        <v/>
      </c>
      <c r="Q141" s="27"/>
      <c r="AE141" s="3"/>
      <c r="AF141" s="3">
        <f t="shared" si="56"/>
        <v>0</v>
      </c>
    </row>
    <row r="142" spans="1:32" x14ac:dyDescent="0.45">
      <c r="A142" s="27"/>
      <c r="B142" s="27"/>
      <c r="C142" s="27"/>
      <c r="D142" s="27"/>
      <c r="E142" s="29" t="str">
        <f t="shared" si="55"/>
        <v/>
      </c>
      <c r="F142" s="27"/>
      <c r="G142" s="29"/>
      <c r="H142" s="27"/>
      <c r="I142" s="27"/>
      <c r="J142" s="10"/>
      <c r="K142" s="27"/>
      <c r="L142" s="29" t="str">
        <f t="shared" si="50"/>
        <v/>
      </c>
      <c r="M142" s="29" t="str">
        <f t="shared" si="51"/>
        <v/>
      </c>
      <c r="N142" s="29" t="str">
        <f t="shared" si="52"/>
        <v/>
      </c>
      <c r="O142" s="29" t="str">
        <f t="shared" si="53"/>
        <v/>
      </c>
      <c r="P142" s="33" t="str">
        <f t="shared" si="54"/>
        <v/>
      </c>
      <c r="Q142" s="27"/>
      <c r="AE142" s="3"/>
      <c r="AF142" s="3">
        <f t="shared" si="56"/>
        <v>0</v>
      </c>
    </row>
    <row r="143" spans="1:32" x14ac:dyDescent="0.45">
      <c r="A143" s="27"/>
      <c r="B143" s="27"/>
      <c r="C143" s="27"/>
      <c r="D143" s="27"/>
      <c r="E143" s="29" t="str">
        <f t="shared" si="55"/>
        <v/>
      </c>
      <c r="F143" s="27"/>
      <c r="G143" s="29"/>
      <c r="H143" s="27"/>
      <c r="I143" s="27"/>
      <c r="J143" s="10"/>
      <c r="K143" s="27"/>
      <c r="L143" s="29" t="str">
        <f t="shared" si="50"/>
        <v/>
      </c>
      <c r="M143" s="29" t="str">
        <f t="shared" si="51"/>
        <v/>
      </c>
      <c r="N143" s="29" t="str">
        <f t="shared" si="52"/>
        <v/>
      </c>
      <c r="O143" s="29" t="str">
        <f t="shared" si="53"/>
        <v/>
      </c>
      <c r="P143" s="33" t="str">
        <f t="shared" si="54"/>
        <v/>
      </c>
      <c r="Q143" s="27"/>
      <c r="AE143" s="3"/>
      <c r="AF143" s="3">
        <f t="shared" si="56"/>
        <v>0</v>
      </c>
    </row>
    <row r="144" spans="1:32" x14ac:dyDescent="0.45">
      <c r="A144" s="27"/>
      <c r="B144" s="27"/>
      <c r="C144" s="27"/>
      <c r="D144" s="27"/>
      <c r="E144" s="29" t="str">
        <f t="shared" si="55"/>
        <v/>
      </c>
      <c r="F144" s="27"/>
      <c r="G144" s="29"/>
      <c r="H144" s="27"/>
      <c r="I144" s="27"/>
      <c r="J144" s="10"/>
      <c r="K144" s="27"/>
      <c r="L144" s="29" t="str">
        <f t="shared" si="50"/>
        <v/>
      </c>
      <c r="M144" s="29" t="str">
        <f t="shared" si="51"/>
        <v/>
      </c>
      <c r="N144" s="29" t="str">
        <f t="shared" si="52"/>
        <v/>
      </c>
      <c r="O144" s="29" t="str">
        <f t="shared" si="53"/>
        <v/>
      </c>
      <c r="P144" s="33" t="str">
        <f t="shared" si="54"/>
        <v/>
      </c>
      <c r="Q144" s="27"/>
      <c r="AE144" s="3"/>
      <c r="AF144" s="3">
        <f t="shared" si="56"/>
        <v>0</v>
      </c>
    </row>
    <row r="145" spans="1:32" x14ac:dyDescent="0.45">
      <c r="A145" s="27"/>
      <c r="B145" s="27"/>
      <c r="C145" s="27"/>
      <c r="D145" s="27"/>
      <c r="E145" s="29" t="str">
        <f t="shared" si="55"/>
        <v/>
      </c>
      <c r="F145" s="27"/>
      <c r="G145" s="29"/>
      <c r="H145" s="27"/>
      <c r="I145" s="27"/>
      <c r="J145" s="10"/>
      <c r="K145" s="27"/>
      <c r="L145" s="29" t="str">
        <f t="shared" si="50"/>
        <v/>
      </c>
      <c r="M145" s="29" t="str">
        <f t="shared" si="51"/>
        <v/>
      </c>
      <c r="N145" s="29" t="str">
        <f t="shared" si="52"/>
        <v/>
      </c>
      <c r="O145" s="29" t="str">
        <f t="shared" si="53"/>
        <v/>
      </c>
      <c r="P145" s="33" t="str">
        <f t="shared" si="54"/>
        <v/>
      </c>
      <c r="Q145" s="27"/>
      <c r="AE145" s="3"/>
      <c r="AF145" s="3">
        <f t="shared" si="56"/>
        <v>0</v>
      </c>
    </row>
    <row r="146" spans="1:32" x14ac:dyDescent="0.45">
      <c r="A146" s="27"/>
      <c r="B146" s="27"/>
      <c r="C146" s="27"/>
      <c r="D146" s="27"/>
      <c r="E146" s="29" t="str">
        <f t="shared" si="55"/>
        <v/>
      </c>
      <c r="F146" s="27"/>
      <c r="G146" s="29"/>
      <c r="H146" s="27"/>
      <c r="I146" s="27"/>
      <c r="J146" s="10"/>
      <c r="K146" s="27"/>
      <c r="L146" s="29" t="str">
        <f t="shared" si="50"/>
        <v/>
      </c>
      <c r="M146" s="29" t="str">
        <f t="shared" si="51"/>
        <v/>
      </c>
      <c r="N146" s="29" t="str">
        <f t="shared" si="52"/>
        <v/>
      </c>
      <c r="O146" s="29" t="str">
        <f t="shared" si="53"/>
        <v/>
      </c>
      <c r="P146" s="33" t="str">
        <f t="shared" si="54"/>
        <v/>
      </c>
      <c r="Q146" s="27"/>
      <c r="AE146" s="3"/>
      <c r="AF146" s="3">
        <f t="shared" si="56"/>
        <v>0</v>
      </c>
    </row>
    <row r="147" spans="1:32" x14ac:dyDescent="0.45">
      <c r="A147" s="27"/>
      <c r="B147" s="27"/>
      <c r="C147" s="27"/>
      <c r="D147" s="27"/>
      <c r="E147" s="29" t="str">
        <f t="shared" si="55"/>
        <v/>
      </c>
      <c r="F147" s="27"/>
      <c r="G147" s="29"/>
      <c r="H147" s="27"/>
      <c r="I147" s="27"/>
      <c r="J147" s="10"/>
      <c r="K147" s="27"/>
      <c r="L147" s="29" t="str">
        <f t="shared" si="50"/>
        <v/>
      </c>
      <c r="M147" s="29" t="str">
        <f t="shared" si="51"/>
        <v/>
      </c>
      <c r="N147" s="29" t="str">
        <f t="shared" si="52"/>
        <v/>
      </c>
      <c r="O147" s="29" t="str">
        <f t="shared" si="53"/>
        <v/>
      </c>
      <c r="P147" s="33" t="str">
        <f t="shared" si="54"/>
        <v/>
      </c>
      <c r="Q147" s="27"/>
      <c r="AE147" s="3"/>
      <c r="AF147" s="3">
        <f t="shared" si="56"/>
        <v>0</v>
      </c>
    </row>
    <row r="148" spans="1:32" x14ac:dyDescent="0.45">
      <c r="A148" s="27"/>
      <c r="B148" s="27"/>
      <c r="C148" s="27"/>
      <c r="D148" s="27"/>
      <c r="E148" s="29" t="str">
        <f t="shared" si="55"/>
        <v/>
      </c>
      <c r="F148" s="27"/>
      <c r="G148" s="29"/>
      <c r="H148" s="27"/>
      <c r="I148" s="27"/>
      <c r="J148" s="10"/>
      <c r="K148" s="27"/>
      <c r="L148" s="29" t="str">
        <f t="shared" si="50"/>
        <v/>
      </c>
      <c r="M148" s="29" t="str">
        <f t="shared" si="51"/>
        <v/>
      </c>
      <c r="N148" s="29" t="str">
        <f t="shared" si="52"/>
        <v/>
      </c>
      <c r="O148" s="29" t="str">
        <f t="shared" si="53"/>
        <v/>
      </c>
      <c r="P148" s="33" t="str">
        <f t="shared" si="54"/>
        <v/>
      </c>
      <c r="Q148" s="27"/>
      <c r="AE148" s="3"/>
      <c r="AF148" s="3">
        <f t="shared" si="56"/>
        <v>0</v>
      </c>
    </row>
    <row r="149" spans="1:32" x14ac:dyDescent="0.45">
      <c r="A149" s="27"/>
      <c r="B149" s="27"/>
      <c r="C149" s="27"/>
      <c r="D149" s="27"/>
      <c r="E149" s="29" t="str">
        <f t="shared" si="55"/>
        <v/>
      </c>
      <c r="F149" s="27"/>
      <c r="G149" s="29"/>
      <c r="H149" s="27"/>
      <c r="I149" s="27"/>
      <c r="J149" s="10"/>
      <c r="K149" s="27"/>
      <c r="L149" s="29" t="str">
        <f t="shared" si="50"/>
        <v/>
      </c>
      <c r="M149" s="29" t="str">
        <f t="shared" si="51"/>
        <v/>
      </c>
      <c r="N149" s="29" t="str">
        <f t="shared" si="52"/>
        <v/>
      </c>
      <c r="O149" s="29" t="str">
        <f t="shared" si="53"/>
        <v/>
      </c>
      <c r="P149" s="33" t="str">
        <f t="shared" si="54"/>
        <v/>
      </c>
      <c r="Q149" s="27"/>
      <c r="AE149" s="3"/>
      <c r="AF149" s="3">
        <f t="shared" si="56"/>
        <v>0</v>
      </c>
    </row>
    <row r="150" spans="1:32" x14ac:dyDescent="0.45">
      <c r="A150" s="27"/>
      <c r="B150" s="27"/>
      <c r="C150" s="27"/>
      <c r="D150" s="27"/>
      <c r="E150" s="29" t="str">
        <f t="shared" si="55"/>
        <v/>
      </c>
      <c r="F150" s="27"/>
      <c r="G150" s="29"/>
      <c r="H150" s="27"/>
      <c r="I150" s="27"/>
      <c r="J150" s="10"/>
      <c r="K150" s="27"/>
      <c r="L150" s="29" t="str">
        <f t="shared" si="50"/>
        <v/>
      </c>
      <c r="M150" s="29" t="str">
        <f t="shared" si="51"/>
        <v/>
      </c>
      <c r="N150" s="29" t="str">
        <f t="shared" si="52"/>
        <v/>
      </c>
      <c r="O150" s="29" t="str">
        <f t="shared" si="53"/>
        <v/>
      </c>
      <c r="P150" s="33" t="str">
        <f t="shared" si="54"/>
        <v/>
      </c>
      <c r="Q150" s="27"/>
      <c r="AE150" s="3"/>
      <c r="AF150" s="3">
        <f t="shared" si="56"/>
        <v>0</v>
      </c>
    </row>
    <row r="151" spans="1:32" x14ac:dyDescent="0.45">
      <c r="A151" s="27"/>
      <c r="B151" s="27"/>
      <c r="C151" s="27"/>
      <c r="D151" s="27"/>
      <c r="E151" s="29" t="str">
        <f t="shared" si="55"/>
        <v/>
      </c>
      <c r="F151" s="27"/>
      <c r="G151" s="29"/>
      <c r="H151" s="27"/>
      <c r="I151" s="27"/>
      <c r="J151" s="10"/>
      <c r="K151" s="27"/>
      <c r="L151" s="29" t="str">
        <f t="shared" si="50"/>
        <v/>
      </c>
      <c r="M151" s="29" t="str">
        <f t="shared" si="51"/>
        <v/>
      </c>
      <c r="N151" s="29" t="str">
        <f t="shared" si="52"/>
        <v/>
      </c>
      <c r="O151" s="29" t="str">
        <f t="shared" si="53"/>
        <v/>
      </c>
      <c r="P151" s="33" t="str">
        <f t="shared" si="54"/>
        <v/>
      </c>
      <c r="Q151" s="27"/>
      <c r="AE151" s="3"/>
      <c r="AF151" s="3">
        <f t="shared" si="56"/>
        <v>0</v>
      </c>
    </row>
    <row r="152" spans="1:32" x14ac:dyDescent="0.45">
      <c r="A152" s="27"/>
      <c r="B152" s="27"/>
      <c r="C152" s="27"/>
      <c r="D152" s="27"/>
      <c r="E152" s="29" t="str">
        <f t="shared" si="55"/>
        <v/>
      </c>
      <c r="F152" s="27"/>
      <c r="G152" s="29"/>
      <c r="H152" s="27"/>
      <c r="I152" s="27"/>
      <c r="J152" s="10"/>
      <c r="K152" s="27"/>
      <c r="L152" s="29" t="str">
        <f t="shared" si="50"/>
        <v/>
      </c>
      <c r="M152" s="29" t="str">
        <f t="shared" si="51"/>
        <v/>
      </c>
      <c r="N152" s="29" t="str">
        <f t="shared" si="52"/>
        <v/>
      </c>
      <c r="O152" s="29" t="str">
        <f t="shared" si="53"/>
        <v/>
      </c>
      <c r="P152" s="33" t="str">
        <f t="shared" si="54"/>
        <v/>
      </c>
      <c r="Q152" s="27"/>
      <c r="AE152" s="3"/>
      <c r="AF152" s="3">
        <f t="shared" si="56"/>
        <v>0</v>
      </c>
    </row>
    <row r="153" spans="1:32" x14ac:dyDescent="0.45">
      <c r="A153" s="27"/>
      <c r="B153" s="27"/>
      <c r="C153" s="27"/>
      <c r="D153" s="27"/>
      <c r="E153" s="29" t="str">
        <f t="shared" si="55"/>
        <v/>
      </c>
      <c r="F153" s="27"/>
      <c r="G153" s="29"/>
      <c r="H153" s="27"/>
      <c r="I153" s="27"/>
      <c r="J153" s="10"/>
      <c r="K153" s="27"/>
      <c r="L153" s="29" t="str">
        <f t="shared" si="50"/>
        <v/>
      </c>
      <c r="M153" s="29" t="str">
        <f t="shared" si="51"/>
        <v/>
      </c>
      <c r="N153" s="29" t="str">
        <f t="shared" si="52"/>
        <v/>
      </c>
      <c r="O153" s="29" t="str">
        <f t="shared" si="53"/>
        <v/>
      </c>
      <c r="P153" s="33" t="str">
        <f t="shared" si="54"/>
        <v/>
      </c>
      <c r="Q153" s="27"/>
      <c r="AE153" s="3"/>
      <c r="AF153" s="3">
        <f t="shared" si="56"/>
        <v>0</v>
      </c>
    </row>
    <row r="154" spans="1:32" x14ac:dyDescent="0.45">
      <c r="A154" s="27"/>
      <c r="B154" s="27"/>
      <c r="C154" s="27"/>
      <c r="D154" s="27"/>
      <c r="E154" s="29" t="str">
        <f t="shared" si="55"/>
        <v/>
      </c>
      <c r="F154" s="27"/>
      <c r="G154" s="29"/>
      <c r="H154" s="27"/>
      <c r="I154" s="27"/>
      <c r="J154" s="10"/>
      <c r="K154" s="27"/>
      <c r="L154" s="29" t="str">
        <f t="shared" si="50"/>
        <v/>
      </c>
      <c r="M154" s="29" t="str">
        <f t="shared" si="51"/>
        <v/>
      </c>
      <c r="N154" s="29" t="str">
        <f t="shared" si="52"/>
        <v/>
      </c>
      <c r="O154" s="29" t="str">
        <f t="shared" si="53"/>
        <v/>
      </c>
      <c r="P154" s="33" t="str">
        <f t="shared" si="54"/>
        <v/>
      </c>
      <c r="Q154" s="27"/>
      <c r="AE154" s="3"/>
      <c r="AF154" s="3">
        <f t="shared" si="56"/>
        <v>0</v>
      </c>
    </row>
    <row r="155" spans="1:32" x14ac:dyDescent="0.45">
      <c r="A155" s="27"/>
      <c r="B155" s="27"/>
      <c r="C155" s="27"/>
      <c r="D155" s="27"/>
      <c r="E155" s="29" t="str">
        <f t="shared" si="55"/>
        <v/>
      </c>
      <c r="F155" s="27"/>
      <c r="G155" s="29"/>
      <c r="H155" s="27"/>
      <c r="I155" s="27"/>
      <c r="J155" s="10"/>
      <c r="K155" s="27"/>
      <c r="L155" s="29" t="str">
        <f t="shared" si="50"/>
        <v/>
      </c>
      <c r="M155" s="29" t="str">
        <f t="shared" si="51"/>
        <v/>
      </c>
      <c r="N155" s="29" t="str">
        <f t="shared" si="52"/>
        <v/>
      </c>
      <c r="O155" s="29" t="str">
        <f t="shared" si="53"/>
        <v/>
      </c>
      <c r="P155" s="33" t="str">
        <f t="shared" si="54"/>
        <v/>
      </c>
      <c r="Q155" s="27"/>
      <c r="AE155" s="3"/>
      <c r="AF155" s="3">
        <f t="shared" si="56"/>
        <v>0</v>
      </c>
    </row>
    <row r="156" spans="1:32" x14ac:dyDescent="0.45">
      <c r="A156" s="27"/>
      <c r="B156" s="27"/>
      <c r="C156" s="27"/>
      <c r="D156" s="27"/>
      <c r="E156" s="29" t="str">
        <f t="shared" si="55"/>
        <v/>
      </c>
      <c r="F156" s="27"/>
      <c r="G156" s="29"/>
      <c r="H156" s="27"/>
      <c r="I156" s="27"/>
      <c r="J156" s="10"/>
      <c r="K156" s="27"/>
      <c r="L156" s="29" t="str">
        <f t="shared" si="50"/>
        <v/>
      </c>
      <c r="M156" s="29" t="str">
        <f t="shared" si="51"/>
        <v/>
      </c>
      <c r="N156" s="29" t="str">
        <f t="shared" si="52"/>
        <v/>
      </c>
      <c r="O156" s="29" t="str">
        <f t="shared" si="53"/>
        <v/>
      </c>
      <c r="P156" s="33" t="str">
        <f t="shared" si="54"/>
        <v/>
      </c>
      <c r="Q156" s="27"/>
      <c r="AE156" s="3"/>
      <c r="AF156" s="3">
        <f t="shared" si="56"/>
        <v>0</v>
      </c>
    </row>
    <row r="157" spans="1:32" x14ac:dyDescent="0.45">
      <c r="A157" s="27"/>
      <c r="B157" s="27"/>
      <c r="C157" s="27"/>
      <c r="D157" s="27"/>
      <c r="E157" s="29" t="str">
        <f t="shared" si="55"/>
        <v/>
      </c>
      <c r="F157" s="27"/>
      <c r="G157" s="29"/>
      <c r="H157" s="27"/>
      <c r="I157" s="27"/>
      <c r="J157" s="10"/>
      <c r="K157" s="27"/>
      <c r="L157" s="29" t="str">
        <f t="shared" si="50"/>
        <v/>
      </c>
      <c r="M157" s="29" t="str">
        <f t="shared" si="51"/>
        <v/>
      </c>
      <c r="N157" s="29" t="str">
        <f t="shared" si="52"/>
        <v/>
      </c>
      <c r="O157" s="29" t="str">
        <f t="shared" si="53"/>
        <v/>
      </c>
      <c r="P157" s="33" t="str">
        <f t="shared" si="54"/>
        <v/>
      </c>
      <c r="Q157" s="27"/>
      <c r="AE157" s="3"/>
      <c r="AF157" s="3">
        <f t="shared" si="56"/>
        <v>0</v>
      </c>
    </row>
    <row r="158" spans="1:32" x14ac:dyDescent="0.45">
      <c r="A158" s="27"/>
      <c r="B158" s="27"/>
      <c r="C158" s="27"/>
      <c r="D158" s="27"/>
      <c r="E158" s="29" t="str">
        <f t="shared" si="55"/>
        <v/>
      </c>
      <c r="F158" s="27"/>
      <c r="G158" s="29"/>
      <c r="H158" s="27"/>
      <c r="I158" s="27"/>
      <c r="J158" s="10"/>
      <c r="K158" s="27"/>
      <c r="L158" s="29" t="str">
        <f t="shared" si="50"/>
        <v/>
      </c>
      <c r="M158" s="29" t="str">
        <f t="shared" si="51"/>
        <v/>
      </c>
      <c r="N158" s="29" t="str">
        <f t="shared" si="52"/>
        <v/>
      </c>
      <c r="O158" s="29" t="str">
        <f t="shared" si="53"/>
        <v/>
      </c>
      <c r="P158" s="33" t="str">
        <f t="shared" si="54"/>
        <v/>
      </c>
      <c r="Q158" s="27"/>
      <c r="AE158" s="3"/>
      <c r="AF158" s="3">
        <f t="shared" si="56"/>
        <v>0</v>
      </c>
    </row>
    <row r="159" spans="1:32" x14ac:dyDescent="0.45">
      <c r="A159" s="27"/>
      <c r="B159" s="27"/>
      <c r="C159" s="27"/>
      <c r="D159" s="27"/>
      <c r="E159" s="29" t="str">
        <f t="shared" si="55"/>
        <v/>
      </c>
      <c r="F159" s="27"/>
      <c r="G159" s="29"/>
      <c r="H159" s="27"/>
      <c r="I159" s="27"/>
      <c r="J159" s="10"/>
      <c r="K159" s="27"/>
      <c r="L159" s="29" t="str">
        <f t="shared" si="50"/>
        <v/>
      </c>
      <c r="M159" s="29" t="str">
        <f t="shared" si="51"/>
        <v/>
      </c>
      <c r="N159" s="29" t="str">
        <f t="shared" si="52"/>
        <v/>
      </c>
      <c r="O159" s="29" t="str">
        <f t="shared" si="53"/>
        <v/>
      </c>
      <c r="P159" s="33" t="str">
        <f t="shared" si="54"/>
        <v/>
      </c>
      <c r="Q159" s="27"/>
      <c r="AE159" s="3"/>
      <c r="AF159" s="3">
        <f t="shared" si="56"/>
        <v>0</v>
      </c>
    </row>
    <row r="160" spans="1:32" x14ac:dyDescent="0.45">
      <c r="A160" s="27"/>
      <c r="B160" s="27"/>
      <c r="C160" s="27"/>
      <c r="D160" s="27"/>
      <c r="E160" s="29" t="str">
        <f t="shared" si="55"/>
        <v/>
      </c>
      <c r="F160" s="27"/>
      <c r="G160" s="29"/>
      <c r="H160" s="27"/>
      <c r="I160" s="27"/>
      <c r="J160" s="10"/>
      <c r="K160" s="27"/>
      <c r="L160" s="29" t="str">
        <f t="shared" si="50"/>
        <v/>
      </c>
      <c r="M160" s="29" t="str">
        <f t="shared" si="51"/>
        <v/>
      </c>
      <c r="N160" s="29" t="str">
        <f t="shared" si="52"/>
        <v/>
      </c>
      <c r="O160" s="29" t="str">
        <f t="shared" si="53"/>
        <v/>
      </c>
      <c r="P160" s="33" t="str">
        <f t="shared" si="54"/>
        <v/>
      </c>
      <c r="Q160" s="27"/>
      <c r="AE160" s="3"/>
      <c r="AF160" s="3">
        <f t="shared" si="56"/>
        <v>0</v>
      </c>
    </row>
    <row r="161" spans="1:32" x14ac:dyDescent="0.45">
      <c r="A161" s="27"/>
      <c r="B161" s="27"/>
      <c r="C161" s="27"/>
      <c r="D161" s="27"/>
      <c r="E161" s="29" t="str">
        <f t="shared" si="55"/>
        <v/>
      </c>
      <c r="F161" s="27"/>
      <c r="G161" s="29"/>
      <c r="H161" s="27"/>
      <c r="I161" s="27"/>
      <c r="J161" s="10"/>
      <c r="K161" s="27"/>
      <c r="L161" s="29" t="str">
        <f t="shared" si="50"/>
        <v/>
      </c>
      <c r="M161" s="29" t="str">
        <f t="shared" si="51"/>
        <v/>
      </c>
      <c r="N161" s="29" t="str">
        <f t="shared" si="52"/>
        <v/>
      </c>
      <c r="O161" s="29" t="str">
        <f t="shared" si="53"/>
        <v/>
      </c>
      <c r="P161" s="33" t="str">
        <f t="shared" si="54"/>
        <v/>
      </c>
      <c r="Q161" s="27"/>
      <c r="AE161" s="3"/>
      <c r="AF161" s="3">
        <f t="shared" si="56"/>
        <v>0</v>
      </c>
    </row>
    <row r="162" spans="1:32" x14ac:dyDescent="0.45">
      <c r="A162" s="27"/>
      <c r="B162" s="27"/>
      <c r="C162" s="27"/>
      <c r="D162" s="27"/>
      <c r="E162" s="29" t="str">
        <f t="shared" si="55"/>
        <v/>
      </c>
      <c r="F162" s="27"/>
      <c r="G162" s="29"/>
      <c r="H162" s="27"/>
      <c r="I162" s="27"/>
      <c r="J162" s="10"/>
      <c r="K162" s="27"/>
      <c r="L162" s="29" t="str">
        <f t="shared" si="50"/>
        <v/>
      </c>
      <c r="M162" s="29" t="str">
        <f t="shared" si="51"/>
        <v/>
      </c>
      <c r="N162" s="29" t="str">
        <f t="shared" si="52"/>
        <v/>
      </c>
      <c r="O162" s="29" t="str">
        <f t="shared" si="53"/>
        <v/>
      </c>
      <c r="P162" s="33" t="str">
        <f t="shared" si="54"/>
        <v/>
      </c>
      <c r="Q162" s="27"/>
      <c r="AE162" s="3"/>
      <c r="AF162" s="3">
        <f t="shared" si="56"/>
        <v>0</v>
      </c>
    </row>
    <row r="163" spans="1:32" x14ac:dyDescent="0.45">
      <c r="A163" s="27"/>
      <c r="B163" s="27"/>
      <c r="C163" s="27"/>
      <c r="D163" s="27"/>
      <c r="E163" s="29" t="str">
        <f t="shared" si="55"/>
        <v/>
      </c>
      <c r="F163" s="27"/>
      <c r="G163" s="29"/>
      <c r="H163" s="27"/>
      <c r="I163" s="27"/>
      <c r="J163" s="10"/>
      <c r="K163" s="27"/>
      <c r="L163" s="29" t="str">
        <f t="shared" si="50"/>
        <v/>
      </c>
      <c r="M163" s="29" t="str">
        <f t="shared" si="51"/>
        <v/>
      </c>
      <c r="N163" s="29" t="str">
        <f t="shared" si="52"/>
        <v/>
      </c>
      <c r="O163" s="29" t="str">
        <f t="shared" si="53"/>
        <v/>
      </c>
      <c r="P163" s="33" t="str">
        <f t="shared" si="54"/>
        <v/>
      </c>
      <c r="Q163" s="27"/>
      <c r="AE163" s="3"/>
      <c r="AF163" s="3">
        <f t="shared" si="56"/>
        <v>0</v>
      </c>
    </row>
    <row r="164" spans="1:32" x14ac:dyDescent="0.45">
      <c r="A164" s="27"/>
      <c r="B164" s="27"/>
      <c r="C164" s="27"/>
      <c r="D164" s="27"/>
      <c r="E164" s="29" t="str">
        <f t="shared" si="55"/>
        <v/>
      </c>
      <c r="F164" s="27"/>
      <c r="G164" s="29"/>
      <c r="H164" s="27"/>
      <c r="I164" s="27"/>
      <c r="J164" s="10"/>
      <c r="K164" s="27"/>
      <c r="L164" s="29" t="str">
        <f t="shared" si="50"/>
        <v/>
      </c>
      <c r="M164" s="29" t="str">
        <f t="shared" si="51"/>
        <v/>
      </c>
      <c r="N164" s="29" t="str">
        <f t="shared" si="52"/>
        <v/>
      </c>
      <c r="O164" s="29" t="str">
        <f t="shared" si="53"/>
        <v/>
      </c>
      <c r="P164" s="33" t="str">
        <f t="shared" si="54"/>
        <v/>
      </c>
      <c r="Q164" s="27"/>
      <c r="AE164" s="3"/>
      <c r="AF164" s="3">
        <f t="shared" si="56"/>
        <v>0</v>
      </c>
    </row>
    <row r="165" spans="1:32" x14ac:dyDescent="0.45">
      <c r="A165" s="27"/>
      <c r="B165" s="27"/>
      <c r="C165" s="27"/>
      <c r="D165" s="27"/>
      <c r="E165" s="29" t="str">
        <f t="shared" si="55"/>
        <v/>
      </c>
      <c r="F165" s="27"/>
      <c r="G165" s="29"/>
      <c r="H165" s="27"/>
      <c r="I165" s="27"/>
      <c r="J165" s="10"/>
      <c r="K165" s="27"/>
      <c r="L165" s="29" t="str">
        <f t="shared" si="50"/>
        <v/>
      </c>
      <c r="M165" s="29" t="str">
        <f t="shared" si="51"/>
        <v/>
      </c>
      <c r="N165" s="29" t="str">
        <f t="shared" si="52"/>
        <v/>
      </c>
      <c r="O165" s="29" t="str">
        <f t="shared" si="53"/>
        <v/>
      </c>
      <c r="P165" s="33" t="str">
        <f t="shared" si="54"/>
        <v/>
      </c>
      <c r="Q165" s="27"/>
      <c r="AE165" s="3"/>
      <c r="AF165" s="3">
        <f t="shared" si="56"/>
        <v>0</v>
      </c>
    </row>
    <row r="166" spans="1:32" x14ac:dyDescent="0.45">
      <c r="A166" s="27"/>
      <c r="B166" s="27"/>
      <c r="C166" s="27"/>
      <c r="D166" s="27"/>
      <c r="E166" s="29" t="str">
        <f t="shared" si="55"/>
        <v/>
      </c>
      <c r="F166" s="27"/>
      <c r="G166" s="29"/>
      <c r="H166" s="27"/>
      <c r="I166" s="27"/>
      <c r="J166" s="10"/>
      <c r="K166" s="27"/>
      <c r="L166" s="29" t="str">
        <f t="shared" si="50"/>
        <v/>
      </c>
      <c r="M166" s="29" t="str">
        <f t="shared" si="51"/>
        <v/>
      </c>
      <c r="N166" s="29" t="str">
        <f t="shared" si="52"/>
        <v/>
      </c>
      <c r="O166" s="29" t="str">
        <f t="shared" si="53"/>
        <v/>
      </c>
      <c r="P166" s="33" t="str">
        <f t="shared" si="54"/>
        <v/>
      </c>
      <c r="Q166" s="27"/>
      <c r="AE166" s="3"/>
      <c r="AF166" s="3">
        <f t="shared" si="56"/>
        <v>0</v>
      </c>
    </row>
    <row r="167" spans="1:32" x14ac:dyDescent="0.45">
      <c r="A167" s="27"/>
      <c r="B167" s="27"/>
      <c r="C167" s="27"/>
      <c r="D167" s="27"/>
      <c r="E167" s="29" t="str">
        <f t="shared" si="55"/>
        <v/>
      </c>
      <c r="F167" s="27"/>
      <c r="G167" s="29"/>
      <c r="H167" s="27"/>
      <c r="I167" s="27"/>
      <c r="J167" s="10"/>
      <c r="K167" s="27"/>
      <c r="L167" s="29" t="str">
        <f t="shared" si="50"/>
        <v/>
      </c>
      <c r="M167" s="29" t="str">
        <f t="shared" si="51"/>
        <v/>
      </c>
      <c r="N167" s="29" t="str">
        <f t="shared" si="52"/>
        <v/>
      </c>
      <c r="O167" s="29" t="str">
        <f t="shared" si="53"/>
        <v/>
      </c>
      <c r="P167" s="33" t="str">
        <f t="shared" si="54"/>
        <v/>
      </c>
      <c r="Q167" s="27"/>
      <c r="AE167" s="3"/>
      <c r="AF167" s="3">
        <f t="shared" si="56"/>
        <v>0</v>
      </c>
    </row>
    <row r="168" spans="1:32" x14ac:dyDescent="0.45">
      <c r="A168" s="27"/>
      <c r="B168" s="27"/>
      <c r="C168" s="27"/>
      <c r="D168" s="27"/>
      <c r="E168" s="29" t="str">
        <f t="shared" si="55"/>
        <v/>
      </c>
      <c r="F168" s="27"/>
      <c r="G168" s="29"/>
      <c r="H168" s="27"/>
      <c r="I168" s="27"/>
      <c r="J168" s="10"/>
      <c r="K168" s="27"/>
      <c r="L168" s="29" t="str">
        <f t="shared" si="50"/>
        <v/>
      </c>
      <c r="M168" s="29" t="str">
        <f t="shared" si="51"/>
        <v/>
      </c>
      <c r="N168" s="29" t="str">
        <f t="shared" si="52"/>
        <v/>
      </c>
      <c r="O168" s="29" t="str">
        <f t="shared" si="53"/>
        <v/>
      </c>
      <c r="P168" s="33" t="str">
        <f t="shared" si="54"/>
        <v/>
      </c>
      <c r="Q168" s="27"/>
      <c r="AE168" s="3"/>
      <c r="AF168" s="3">
        <f t="shared" si="56"/>
        <v>0</v>
      </c>
    </row>
    <row r="169" spans="1:32" x14ac:dyDescent="0.45">
      <c r="A169" s="27"/>
      <c r="B169" s="27"/>
      <c r="C169" s="27"/>
      <c r="D169" s="27"/>
      <c r="E169" s="29" t="str">
        <f t="shared" si="55"/>
        <v/>
      </c>
      <c r="F169" s="27"/>
      <c r="G169" s="29"/>
      <c r="H169" s="27"/>
      <c r="I169" s="27"/>
      <c r="J169" s="10"/>
      <c r="K169" s="27"/>
      <c r="L169" s="29" t="str">
        <f t="shared" si="50"/>
        <v/>
      </c>
      <c r="M169" s="29" t="str">
        <f t="shared" si="51"/>
        <v/>
      </c>
      <c r="N169" s="29" t="str">
        <f t="shared" si="52"/>
        <v/>
      </c>
      <c r="O169" s="29" t="str">
        <f t="shared" si="53"/>
        <v/>
      </c>
      <c r="P169" s="33" t="str">
        <f t="shared" si="54"/>
        <v/>
      </c>
      <c r="Q169" s="27"/>
      <c r="AE169" s="3"/>
      <c r="AF169" s="3">
        <f t="shared" si="56"/>
        <v>0</v>
      </c>
    </row>
    <row r="170" spans="1:32" x14ac:dyDescent="0.45">
      <c r="A170" s="27"/>
      <c r="B170" s="27"/>
      <c r="C170" s="27"/>
      <c r="D170" s="27"/>
      <c r="E170" s="29" t="str">
        <f t="shared" si="55"/>
        <v/>
      </c>
      <c r="F170" s="27"/>
      <c r="G170" s="29"/>
      <c r="H170" s="27"/>
      <c r="I170" s="27"/>
      <c r="J170" s="10"/>
      <c r="K170" s="27"/>
      <c r="L170" s="29" t="str">
        <f t="shared" si="50"/>
        <v/>
      </c>
      <c r="M170" s="29" t="str">
        <f t="shared" si="51"/>
        <v/>
      </c>
      <c r="N170" s="29" t="str">
        <f t="shared" si="52"/>
        <v/>
      </c>
      <c r="O170" s="29" t="str">
        <f t="shared" si="53"/>
        <v/>
      </c>
      <c r="P170" s="33" t="str">
        <f t="shared" si="54"/>
        <v/>
      </c>
      <c r="Q170" s="27"/>
      <c r="AE170" s="3"/>
      <c r="AF170" s="3">
        <f t="shared" si="56"/>
        <v>0</v>
      </c>
    </row>
    <row r="171" spans="1:32" x14ac:dyDescent="0.45">
      <c r="A171" s="27"/>
      <c r="B171" s="27"/>
      <c r="C171" s="27"/>
      <c r="D171" s="27"/>
      <c r="E171" s="29" t="str">
        <f t="shared" si="55"/>
        <v/>
      </c>
      <c r="F171" s="27"/>
      <c r="G171" s="29"/>
      <c r="H171" s="27"/>
      <c r="I171" s="27"/>
      <c r="J171" s="10"/>
      <c r="K171" s="27"/>
      <c r="L171" s="29" t="str">
        <f t="shared" si="50"/>
        <v/>
      </c>
      <c r="M171" s="29" t="str">
        <f t="shared" si="51"/>
        <v/>
      </c>
      <c r="N171" s="29" t="str">
        <f t="shared" si="52"/>
        <v/>
      </c>
      <c r="O171" s="29" t="str">
        <f t="shared" si="53"/>
        <v/>
      </c>
      <c r="P171" s="33" t="str">
        <f t="shared" si="54"/>
        <v/>
      </c>
      <c r="Q171" s="27"/>
      <c r="AE171" s="3"/>
      <c r="AF171" s="3">
        <f t="shared" si="56"/>
        <v>0</v>
      </c>
    </row>
    <row r="172" spans="1:32" x14ac:dyDescent="0.45">
      <c r="A172" s="27"/>
      <c r="B172" s="27"/>
      <c r="C172" s="27"/>
      <c r="D172" s="27"/>
      <c r="E172" s="29" t="str">
        <f t="shared" si="55"/>
        <v/>
      </c>
      <c r="F172" s="27"/>
      <c r="G172" s="29"/>
      <c r="H172" s="27"/>
      <c r="I172" s="27"/>
      <c r="J172" s="10"/>
      <c r="K172" s="27"/>
      <c r="L172" s="29" t="str">
        <f t="shared" si="50"/>
        <v/>
      </c>
      <c r="M172" s="29" t="str">
        <f t="shared" si="51"/>
        <v/>
      </c>
      <c r="N172" s="29" t="str">
        <f t="shared" si="52"/>
        <v/>
      </c>
      <c r="O172" s="29" t="str">
        <f t="shared" si="53"/>
        <v/>
      </c>
      <c r="P172" s="33" t="str">
        <f t="shared" si="54"/>
        <v/>
      </c>
      <c r="Q172" s="27"/>
      <c r="AE172" s="3"/>
      <c r="AF172" s="3">
        <f t="shared" si="56"/>
        <v>0</v>
      </c>
    </row>
    <row r="173" spans="1:32" x14ac:dyDescent="0.45">
      <c r="A173" s="27"/>
      <c r="B173" s="27"/>
      <c r="C173" s="27"/>
      <c r="D173" s="27"/>
      <c r="E173" s="29" t="str">
        <f t="shared" si="55"/>
        <v/>
      </c>
      <c r="F173" s="27"/>
      <c r="G173" s="29"/>
      <c r="H173" s="27"/>
      <c r="I173" s="27"/>
      <c r="J173" s="10"/>
      <c r="K173" s="27"/>
      <c r="L173" s="29" t="str">
        <f t="shared" si="50"/>
        <v/>
      </c>
      <c r="M173" s="29" t="str">
        <f t="shared" si="51"/>
        <v/>
      </c>
      <c r="N173" s="29" t="str">
        <f t="shared" si="52"/>
        <v/>
      </c>
      <c r="O173" s="29" t="str">
        <f t="shared" si="53"/>
        <v/>
      </c>
      <c r="P173" s="33" t="str">
        <f t="shared" si="54"/>
        <v/>
      </c>
      <c r="Q173" s="27"/>
      <c r="AE173" s="3"/>
      <c r="AF173" s="3">
        <f t="shared" si="56"/>
        <v>0</v>
      </c>
    </row>
    <row r="174" spans="1:32" x14ac:dyDescent="0.45">
      <c r="A174" s="27"/>
      <c r="B174" s="27"/>
      <c r="C174" s="27"/>
      <c r="D174" s="27"/>
      <c r="E174" s="29" t="str">
        <f t="shared" si="55"/>
        <v/>
      </c>
      <c r="F174" s="27"/>
      <c r="G174" s="29"/>
      <c r="H174" s="27"/>
      <c r="I174" s="27"/>
      <c r="J174" s="10"/>
      <c r="K174" s="27"/>
      <c r="L174" s="29" t="str">
        <f t="shared" si="50"/>
        <v/>
      </c>
      <c r="M174" s="29" t="str">
        <f t="shared" si="51"/>
        <v/>
      </c>
      <c r="N174" s="29" t="str">
        <f t="shared" si="52"/>
        <v/>
      </c>
      <c r="O174" s="29" t="str">
        <f t="shared" si="53"/>
        <v/>
      </c>
      <c r="P174" s="33" t="str">
        <f t="shared" si="54"/>
        <v/>
      </c>
      <c r="Q174" s="27"/>
      <c r="AE174" s="3"/>
      <c r="AF174" s="3">
        <f t="shared" si="56"/>
        <v>0</v>
      </c>
    </row>
    <row r="175" spans="1:32" x14ac:dyDescent="0.45">
      <c r="A175" s="27"/>
      <c r="B175" s="27"/>
      <c r="C175" s="27"/>
      <c r="D175" s="27"/>
      <c r="E175" s="29" t="str">
        <f t="shared" si="55"/>
        <v/>
      </c>
      <c r="F175" s="27"/>
      <c r="G175" s="29"/>
      <c r="H175" s="27"/>
      <c r="I175" s="27"/>
      <c r="J175" s="10"/>
      <c r="K175" s="27"/>
      <c r="L175" s="29" t="str">
        <f t="shared" si="50"/>
        <v/>
      </c>
      <c r="M175" s="29" t="str">
        <f t="shared" si="51"/>
        <v/>
      </c>
      <c r="N175" s="29" t="str">
        <f t="shared" si="52"/>
        <v/>
      </c>
      <c r="O175" s="29" t="str">
        <f t="shared" si="53"/>
        <v/>
      </c>
      <c r="P175" s="33" t="str">
        <f t="shared" si="54"/>
        <v/>
      </c>
      <c r="Q175" s="27"/>
      <c r="AE175" s="3"/>
      <c r="AF175" s="3">
        <f t="shared" si="56"/>
        <v>0</v>
      </c>
    </row>
    <row r="176" spans="1:32" x14ac:dyDescent="0.45">
      <c r="A176" s="27"/>
      <c r="B176" s="27"/>
      <c r="C176" s="27"/>
      <c r="D176" s="27"/>
      <c r="E176" s="29" t="str">
        <f t="shared" si="55"/>
        <v/>
      </c>
      <c r="F176" s="27"/>
      <c r="G176" s="29"/>
      <c r="H176" s="27"/>
      <c r="I176" s="27"/>
      <c r="J176" s="10"/>
      <c r="K176" s="27"/>
      <c r="L176" s="29" t="str">
        <f t="shared" si="50"/>
        <v/>
      </c>
      <c r="M176" s="29" t="str">
        <f t="shared" si="51"/>
        <v/>
      </c>
      <c r="N176" s="29" t="str">
        <f t="shared" si="52"/>
        <v/>
      </c>
      <c r="O176" s="29" t="str">
        <f t="shared" si="53"/>
        <v/>
      </c>
      <c r="P176" s="33" t="str">
        <f t="shared" si="54"/>
        <v/>
      </c>
      <c r="Q176" s="27"/>
      <c r="AE176" s="3"/>
      <c r="AF176" s="3">
        <f t="shared" si="56"/>
        <v>0</v>
      </c>
    </row>
    <row r="177" spans="1:32" x14ac:dyDescent="0.45">
      <c r="A177" s="27"/>
      <c r="B177" s="27"/>
      <c r="C177" s="27"/>
      <c r="D177" s="27"/>
      <c r="E177" s="29" t="str">
        <f t="shared" si="55"/>
        <v/>
      </c>
      <c r="F177" s="27"/>
      <c r="G177" s="29"/>
      <c r="H177" s="27"/>
      <c r="I177" s="27"/>
      <c r="J177" s="10"/>
      <c r="K177" s="27"/>
      <c r="L177" s="29" t="str">
        <f t="shared" si="50"/>
        <v/>
      </c>
      <c r="M177" s="29" t="str">
        <f t="shared" si="51"/>
        <v/>
      </c>
      <c r="N177" s="29" t="str">
        <f t="shared" si="52"/>
        <v/>
      </c>
      <c r="O177" s="29" t="str">
        <f t="shared" si="53"/>
        <v/>
      </c>
      <c r="P177" s="33" t="str">
        <f t="shared" si="54"/>
        <v/>
      </c>
      <c r="Q177" s="27"/>
      <c r="AE177" s="3"/>
      <c r="AF177" s="3">
        <f t="shared" si="56"/>
        <v>0</v>
      </c>
    </row>
    <row r="178" spans="1:32" x14ac:dyDescent="0.45">
      <c r="A178" s="27"/>
      <c r="B178" s="27"/>
      <c r="C178" s="27"/>
      <c r="D178" s="27"/>
      <c r="E178" s="29" t="str">
        <f t="shared" si="55"/>
        <v/>
      </c>
      <c r="F178" s="27"/>
      <c r="G178" s="29"/>
      <c r="H178" s="27"/>
      <c r="I178" s="27"/>
      <c r="J178" s="10"/>
      <c r="K178" s="27"/>
      <c r="L178" s="29" t="str">
        <f t="shared" si="50"/>
        <v/>
      </c>
      <c r="M178" s="29" t="str">
        <f t="shared" si="51"/>
        <v/>
      </c>
      <c r="N178" s="29" t="str">
        <f t="shared" si="52"/>
        <v/>
      </c>
      <c r="O178" s="29" t="str">
        <f t="shared" si="53"/>
        <v/>
      </c>
      <c r="P178" s="33" t="str">
        <f t="shared" si="54"/>
        <v/>
      </c>
      <c r="Q178" s="27"/>
      <c r="AE178" s="3"/>
      <c r="AF178" s="3">
        <f t="shared" si="56"/>
        <v>0</v>
      </c>
    </row>
    <row r="179" spans="1:32" x14ac:dyDescent="0.45">
      <c r="A179" s="27"/>
      <c r="B179" s="27"/>
      <c r="C179" s="27"/>
      <c r="D179" s="27"/>
      <c r="E179" s="29" t="str">
        <f t="shared" si="55"/>
        <v/>
      </c>
      <c r="F179" s="27"/>
      <c r="G179" s="29"/>
      <c r="H179" s="27"/>
      <c r="I179" s="27"/>
      <c r="J179" s="10"/>
      <c r="K179" s="27"/>
      <c r="L179" s="29" t="str">
        <f t="shared" si="50"/>
        <v/>
      </c>
      <c r="M179" s="29" t="str">
        <f t="shared" si="51"/>
        <v/>
      </c>
      <c r="N179" s="29" t="str">
        <f t="shared" si="52"/>
        <v/>
      </c>
      <c r="O179" s="29" t="str">
        <f t="shared" si="53"/>
        <v/>
      </c>
      <c r="P179" s="33" t="str">
        <f t="shared" si="54"/>
        <v/>
      </c>
      <c r="Q179" s="27"/>
      <c r="AE179" s="3"/>
      <c r="AF179" s="3">
        <f t="shared" si="56"/>
        <v>0</v>
      </c>
    </row>
    <row r="180" spans="1:32" x14ac:dyDescent="0.45">
      <c r="A180" s="27"/>
      <c r="B180" s="27"/>
      <c r="C180" s="27"/>
      <c r="D180" s="27"/>
      <c r="E180" s="29" t="str">
        <f t="shared" si="55"/>
        <v/>
      </c>
      <c r="F180" s="27"/>
      <c r="G180" s="29"/>
      <c r="H180" s="27"/>
      <c r="I180" s="27"/>
      <c r="J180" s="10"/>
      <c r="K180" s="27"/>
      <c r="L180" s="29" t="str">
        <f t="shared" si="50"/>
        <v/>
      </c>
      <c r="M180" s="29" t="str">
        <f t="shared" si="51"/>
        <v/>
      </c>
      <c r="N180" s="29" t="str">
        <f t="shared" si="52"/>
        <v/>
      </c>
      <c r="O180" s="29" t="str">
        <f t="shared" si="53"/>
        <v/>
      </c>
      <c r="P180" s="33" t="str">
        <f t="shared" si="54"/>
        <v/>
      </c>
      <c r="Q180" s="27"/>
      <c r="AE180" s="3"/>
      <c r="AF180" s="3">
        <f t="shared" si="56"/>
        <v>0</v>
      </c>
    </row>
    <row r="181" spans="1:32" x14ac:dyDescent="0.45">
      <c r="A181" s="27"/>
      <c r="B181" s="27"/>
      <c r="C181" s="27"/>
      <c r="D181" s="27"/>
      <c r="E181" s="29" t="str">
        <f t="shared" si="55"/>
        <v/>
      </c>
      <c r="F181" s="27"/>
      <c r="G181" s="29"/>
      <c r="H181" s="27"/>
      <c r="I181" s="27"/>
      <c r="J181" s="10"/>
      <c r="K181" s="27"/>
      <c r="L181" s="29" t="str">
        <f t="shared" si="50"/>
        <v/>
      </c>
      <c r="M181" s="29" t="str">
        <f t="shared" si="51"/>
        <v/>
      </c>
      <c r="N181" s="29" t="str">
        <f t="shared" si="52"/>
        <v/>
      </c>
      <c r="O181" s="29" t="str">
        <f t="shared" si="53"/>
        <v/>
      </c>
      <c r="P181" s="33" t="str">
        <f t="shared" si="54"/>
        <v/>
      </c>
      <c r="Q181" s="27"/>
      <c r="AE181" s="3"/>
      <c r="AF181" s="3">
        <f t="shared" si="56"/>
        <v>0</v>
      </c>
    </row>
    <row r="182" spans="1:32" x14ac:dyDescent="0.45">
      <c r="A182" s="27"/>
      <c r="B182" s="27"/>
      <c r="C182" s="27"/>
      <c r="D182" s="27"/>
      <c r="E182" s="29" t="str">
        <f t="shared" si="55"/>
        <v/>
      </c>
      <c r="F182" s="27"/>
      <c r="G182" s="29"/>
      <c r="H182" s="27"/>
      <c r="I182" s="27"/>
      <c r="J182" s="10"/>
      <c r="K182" s="27"/>
      <c r="L182" s="29" t="str">
        <f t="shared" si="50"/>
        <v/>
      </c>
      <c r="M182" s="29" t="str">
        <f t="shared" si="51"/>
        <v/>
      </c>
      <c r="N182" s="29" t="str">
        <f t="shared" si="52"/>
        <v/>
      </c>
      <c r="O182" s="29" t="str">
        <f t="shared" si="53"/>
        <v/>
      </c>
      <c r="P182" s="33" t="str">
        <f t="shared" si="54"/>
        <v/>
      </c>
      <c r="Q182" s="27"/>
      <c r="AE182" s="3"/>
      <c r="AF182" s="3">
        <f t="shared" si="56"/>
        <v>0</v>
      </c>
    </row>
    <row r="183" spans="1:32" x14ac:dyDescent="0.45">
      <c r="A183" s="27"/>
      <c r="B183" s="27"/>
      <c r="C183" s="27"/>
      <c r="D183" s="27"/>
      <c r="E183" s="29" t="str">
        <f t="shared" si="55"/>
        <v/>
      </c>
      <c r="F183" s="27"/>
      <c r="G183" s="29"/>
      <c r="H183" s="27"/>
      <c r="I183" s="27"/>
      <c r="J183" s="10"/>
      <c r="K183" s="27"/>
      <c r="L183" s="29" t="str">
        <f t="shared" si="50"/>
        <v/>
      </c>
      <c r="M183" s="29" t="str">
        <f t="shared" si="51"/>
        <v/>
      </c>
      <c r="N183" s="29" t="str">
        <f t="shared" si="52"/>
        <v/>
      </c>
      <c r="O183" s="29" t="str">
        <f t="shared" si="53"/>
        <v/>
      </c>
      <c r="P183" s="33" t="str">
        <f t="shared" si="54"/>
        <v/>
      </c>
      <c r="Q183" s="27"/>
      <c r="AE183" s="3"/>
      <c r="AF183" s="3">
        <f t="shared" si="56"/>
        <v>0</v>
      </c>
    </row>
    <row r="184" spans="1:32" x14ac:dyDescent="0.45">
      <c r="A184" s="27"/>
      <c r="B184" s="27"/>
      <c r="C184" s="27"/>
      <c r="D184" s="27"/>
      <c r="E184" s="29" t="str">
        <f t="shared" si="55"/>
        <v/>
      </c>
      <c r="F184" s="27"/>
      <c r="G184" s="29"/>
      <c r="H184" s="27"/>
      <c r="I184" s="27"/>
      <c r="J184" s="10"/>
      <c r="K184" s="27"/>
      <c r="L184" s="29" t="str">
        <f t="shared" si="50"/>
        <v/>
      </c>
      <c r="M184" s="29" t="str">
        <f t="shared" si="51"/>
        <v/>
      </c>
      <c r="N184" s="29" t="str">
        <f t="shared" si="52"/>
        <v/>
      </c>
      <c r="O184" s="29" t="str">
        <f t="shared" si="53"/>
        <v/>
      </c>
      <c r="P184" s="33" t="str">
        <f t="shared" si="54"/>
        <v/>
      </c>
      <c r="Q184" s="27"/>
      <c r="AE184" s="3"/>
      <c r="AF184" s="3">
        <f t="shared" si="56"/>
        <v>0</v>
      </c>
    </row>
    <row r="185" spans="1:32" x14ac:dyDescent="0.45">
      <c r="A185" s="27"/>
      <c r="B185" s="27"/>
      <c r="C185" s="27"/>
      <c r="D185" s="27"/>
      <c r="E185" s="29" t="str">
        <f t="shared" si="55"/>
        <v/>
      </c>
      <c r="F185" s="27"/>
      <c r="G185" s="29"/>
      <c r="H185" s="27"/>
      <c r="I185" s="27"/>
      <c r="J185" s="10"/>
      <c r="K185" s="27"/>
      <c r="L185" s="29" t="str">
        <f t="shared" si="50"/>
        <v/>
      </c>
      <c r="M185" s="29" t="str">
        <f t="shared" si="51"/>
        <v/>
      </c>
      <c r="N185" s="29" t="str">
        <f t="shared" si="52"/>
        <v/>
      </c>
      <c r="O185" s="29" t="str">
        <f t="shared" si="53"/>
        <v/>
      </c>
      <c r="P185" s="33" t="str">
        <f t="shared" si="54"/>
        <v/>
      </c>
      <c r="Q185" s="27"/>
      <c r="AE185" s="3"/>
      <c r="AF185" s="3">
        <f t="shared" si="56"/>
        <v>0</v>
      </c>
    </row>
    <row r="186" spans="1:32" x14ac:dyDescent="0.45">
      <c r="A186" s="27"/>
      <c r="B186" s="27"/>
      <c r="C186" s="27"/>
      <c r="D186" s="27"/>
      <c r="E186" s="29" t="str">
        <f t="shared" si="55"/>
        <v/>
      </c>
      <c r="F186" s="27"/>
      <c r="G186" s="29"/>
      <c r="H186" s="27"/>
      <c r="I186" s="27"/>
      <c r="J186" s="10"/>
      <c r="K186" s="27"/>
      <c r="L186" s="29" t="str">
        <f t="shared" si="50"/>
        <v/>
      </c>
      <c r="M186" s="29" t="str">
        <f t="shared" si="51"/>
        <v/>
      </c>
      <c r="N186" s="29" t="str">
        <f t="shared" si="52"/>
        <v/>
      </c>
      <c r="O186" s="29" t="str">
        <f t="shared" si="53"/>
        <v/>
      </c>
      <c r="P186" s="33" t="str">
        <f t="shared" si="54"/>
        <v/>
      </c>
      <c r="Q186" s="27"/>
      <c r="AE186" s="3"/>
      <c r="AF186" s="3">
        <f t="shared" si="56"/>
        <v>0</v>
      </c>
    </row>
    <row r="187" spans="1:32" x14ac:dyDescent="0.45">
      <c r="A187" s="27"/>
      <c r="B187" s="27"/>
      <c r="C187" s="27"/>
      <c r="D187" s="27"/>
      <c r="E187" s="29" t="str">
        <f t="shared" si="55"/>
        <v/>
      </c>
      <c r="F187" s="27"/>
      <c r="G187" s="29"/>
      <c r="H187" s="27"/>
      <c r="I187" s="27"/>
      <c r="J187" s="10"/>
      <c r="K187" s="27"/>
      <c r="L187" s="29" t="str">
        <f t="shared" si="50"/>
        <v/>
      </c>
      <c r="M187" s="29" t="str">
        <f t="shared" si="51"/>
        <v/>
      </c>
      <c r="N187" s="29" t="str">
        <f t="shared" si="52"/>
        <v/>
      </c>
      <c r="O187" s="29" t="str">
        <f t="shared" si="53"/>
        <v/>
      </c>
      <c r="P187" s="33" t="str">
        <f t="shared" si="54"/>
        <v/>
      </c>
      <c r="Q187" s="27"/>
      <c r="AE187" s="3"/>
      <c r="AF187" s="3">
        <f t="shared" si="56"/>
        <v>0</v>
      </c>
    </row>
    <row r="188" spans="1:32" x14ac:dyDescent="0.45">
      <c r="A188" s="27"/>
      <c r="B188" s="27"/>
      <c r="C188" s="27"/>
      <c r="D188" s="27"/>
      <c r="E188" s="29" t="str">
        <f t="shared" si="55"/>
        <v/>
      </c>
      <c r="F188" s="27"/>
      <c r="G188" s="29"/>
      <c r="H188" s="27"/>
      <c r="I188" s="27"/>
      <c r="J188" s="10"/>
      <c r="K188" s="27"/>
      <c r="L188" s="29" t="str">
        <f t="shared" si="50"/>
        <v/>
      </c>
      <c r="M188" s="29" t="str">
        <f t="shared" si="51"/>
        <v/>
      </c>
      <c r="N188" s="29" t="str">
        <f t="shared" si="52"/>
        <v/>
      </c>
      <c r="O188" s="29" t="str">
        <f t="shared" si="53"/>
        <v/>
      </c>
      <c r="P188" s="33" t="str">
        <f t="shared" si="54"/>
        <v/>
      </c>
      <c r="Q188" s="27"/>
      <c r="AE188" s="3"/>
      <c r="AF188" s="3">
        <f t="shared" si="56"/>
        <v>0</v>
      </c>
    </row>
    <row r="189" spans="1:32" x14ac:dyDescent="0.45">
      <c r="A189" s="27"/>
      <c r="B189" s="27"/>
      <c r="C189" s="27"/>
      <c r="D189" s="27"/>
      <c r="E189" s="29" t="str">
        <f t="shared" si="55"/>
        <v/>
      </c>
      <c r="F189" s="27"/>
      <c r="G189" s="29"/>
      <c r="H189" s="27"/>
      <c r="I189" s="27"/>
      <c r="J189" s="10"/>
      <c r="K189" s="27"/>
      <c r="L189" s="29" t="str">
        <f t="shared" si="50"/>
        <v/>
      </c>
      <c r="M189" s="29" t="str">
        <f t="shared" si="51"/>
        <v/>
      </c>
      <c r="N189" s="29" t="str">
        <f t="shared" si="52"/>
        <v/>
      </c>
      <c r="O189" s="29" t="str">
        <f t="shared" si="53"/>
        <v/>
      </c>
      <c r="P189" s="33" t="str">
        <f t="shared" si="54"/>
        <v/>
      </c>
      <c r="Q189" s="27"/>
      <c r="AE189" s="3"/>
      <c r="AF189" s="3">
        <f t="shared" si="56"/>
        <v>0</v>
      </c>
    </row>
    <row r="190" spans="1:32" x14ac:dyDescent="0.45">
      <c r="A190" s="27"/>
      <c r="B190" s="27"/>
      <c r="C190" s="27"/>
      <c r="D190" s="27"/>
      <c r="E190" s="29" t="str">
        <f t="shared" si="55"/>
        <v/>
      </c>
      <c r="F190" s="27"/>
      <c r="G190" s="29"/>
      <c r="H190" s="27"/>
      <c r="I190" s="27"/>
      <c r="J190" s="10"/>
      <c r="K190" s="27"/>
      <c r="L190" s="29" t="str">
        <f t="shared" si="50"/>
        <v/>
      </c>
      <c r="M190" s="29" t="str">
        <f t="shared" si="51"/>
        <v/>
      </c>
      <c r="N190" s="29" t="str">
        <f t="shared" si="52"/>
        <v/>
      </c>
      <c r="O190" s="29" t="str">
        <f t="shared" si="53"/>
        <v/>
      </c>
      <c r="P190" s="33" t="str">
        <f t="shared" si="54"/>
        <v/>
      </c>
      <c r="Q190" s="27"/>
      <c r="AE190" s="3"/>
      <c r="AF190" s="3">
        <f t="shared" si="56"/>
        <v>0</v>
      </c>
    </row>
    <row r="191" spans="1:32" x14ac:dyDescent="0.45">
      <c r="A191" s="27"/>
      <c r="B191" s="27"/>
      <c r="C191" s="27"/>
      <c r="D191" s="27"/>
      <c r="E191" s="29" t="str">
        <f t="shared" si="55"/>
        <v/>
      </c>
      <c r="F191" s="27"/>
      <c r="G191" s="29"/>
      <c r="H191" s="27"/>
      <c r="I191" s="27"/>
      <c r="J191" s="10"/>
      <c r="K191" s="27"/>
      <c r="L191" s="29" t="str">
        <f t="shared" si="50"/>
        <v/>
      </c>
      <c r="M191" s="29" t="str">
        <f t="shared" si="51"/>
        <v/>
      </c>
      <c r="N191" s="29" t="str">
        <f t="shared" si="52"/>
        <v/>
      </c>
      <c r="O191" s="29" t="str">
        <f t="shared" si="53"/>
        <v/>
      </c>
      <c r="P191" s="33" t="str">
        <f t="shared" si="54"/>
        <v/>
      </c>
      <c r="Q191" s="27"/>
      <c r="AE191" s="3"/>
      <c r="AF191" s="3">
        <f t="shared" si="56"/>
        <v>0</v>
      </c>
    </row>
    <row r="192" spans="1:32" x14ac:dyDescent="0.45">
      <c r="A192" s="27"/>
      <c r="B192" s="27"/>
      <c r="C192" s="27"/>
      <c r="D192" s="27"/>
      <c r="E192" s="29" t="str">
        <f t="shared" si="55"/>
        <v/>
      </c>
      <c r="F192" s="27"/>
      <c r="G192" s="29"/>
      <c r="H192" s="27"/>
      <c r="I192" s="27"/>
      <c r="J192" s="10"/>
      <c r="K192" s="27"/>
      <c r="L192" s="29" t="str">
        <f t="shared" si="50"/>
        <v/>
      </c>
      <c r="M192" s="29" t="str">
        <f t="shared" si="51"/>
        <v/>
      </c>
      <c r="N192" s="29" t="str">
        <f t="shared" si="52"/>
        <v/>
      </c>
      <c r="O192" s="29" t="str">
        <f t="shared" si="53"/>
        <v/>
      </c>
      <c r="P192" s="33" t="str">
        <f t="shared" si="54"/>
        <v/>
      </c>
      <c r="Q192" s="27"/>
      <c r="AE192" s="3"/>
      <c r="AF192" s="3">
        <f t="shared" si="56"/>
        <v>0</v>
      </c>
    </row>
    <row r="193" spans="1:32" x14ac:dyDescent="0.45">
      <c r="A193" s="27"/>
      <c r="B193" s="27"/>
      <c r="C193" s="27"/>
      <c r="D193" s="27"/>
      <c r="E193" s="29" t="str">
        <f t="shared" si="55"/>
        <v/>
      </c>
      <c r="F193" s="27"/>
      <c r="G193" s="29"/>
      <c r="H193" s="27"/>
      <c r="I193" s="27"/>
      <c r="J193" s="10"/>
      <c r="K193" s="27"/>
      <c r="L193" s="29" t="str">
        <f t="shared" si="50"/>
        <v/>
      </c>
      <c r="M193" s="29" t="str">
        <f t="shared" si="51"/>
        <v/>
      </c>
      <c r="N193" s="29" t="str">
        <f t="shared" si="52"/>
        <v/>
      </c>
      <c r="O193" s="29" t="str">
        <f t="shared" si="53"/>
        <v/>
      </c>
      <c r="P193" s="33" t="str">
        <f t="shared" si="54"/>
        <v/>
      </c>
      <c r="Q193" s="27"/>
      <c r="AE193" s="3"/>
      <c r="AF193" s="3">
        <f t="shared" si="56"/>
        <v>0</v>
      </c>
    </row>
    <row r="194" spans="1:32" x14ac:dyDescent="0.45">
      <c r="A194" s="27"/>
      <c r="B194" s="27"/>
      <c r="C194" s="27"/>
      <c r="D194" s="27"/>
      <c r="E194" s="29" t="str">
        <f t="shared" si="55"/>
        <v/>
      </c>
      <c r="F194" s="27"/>
      <c r="G194" s="29"/>
      <c r="H194" s="27"/>
      <c r="I194" s="27"/>
      <c r="J194" s="10"/>
      <c r="K194" s="27"/>
      <c r="L194" s="29" t="str">
        <f t="shared" si="50"/>
        <v/>
      </c>
      <c r="M194" s="29" t="str">
        <f t="shared" si="51"/>
        <v/>
      </c>
      <c r="N194" s="29" t="str">
        <f t="shared" si="52"/>
        <v/>
      </c>
      <c r="O194" s="29" t="str">
        <f t="shared" si="53"/>
        <v/>
      </c>
      <c r="P194" s="33" t="str">
        <f t="shared" si="54"/>
        <v/>
      </c>
      <c r="Q194" s="27"/>
      <c r="AE194" s="3"/>
      <c r="AF194" s="3">
        <f t="shared" si="56"/>
        <v>0</v>
      </c>
    </row>
    <row r="195" spans="1:32" x14ac:dyDescent="0.45">
      <c r="A195" s="27"/>
      <c r="B195" s="27"/>
      <c r="C195" s="27"/>
      <c r="D195" s="27"/>
      <c r="E195" s="29" t="str">
        <f t="shared" si="55"/>
        <v/>
      </c>
      <c r="F195" s="27"/>
      <c r="G195" s="29"/>
      <c r="H195" s="27"/>
      <c r="I195" s="27"/>
      <c r="J195" s="10"/>
      <c r="K195" s="27"/>
      <c r="L195" s="29" t="str">
        <f t="shared" ref="L195:L200" si="57">IF(G195="Y", (P195*E195),(""))</f>
        <v/>
      </c>
      <c r="M195" s="29" t="str">
        <f t="shared" ref="M195:M200" si="58">IF(G195="Y", (L195*2),(""))</f>
        <v/>
      </c>
      <c r="N195" s="29" t="str">
        <f t="shared" ref="N195:N200" si="59">IF(G195="Y", (L195*3),(""))</f>
        <v/>
      </c>
      <c r="O195" s="29" t="str">
        <f t="shared" ref="O195:O200" si="60">IF(G195="Y", (L195*4),(""))</f>
        <v/>
      </c>
      <c r="P195" s="33" t="str">
        <f t="shared" ref="P195:P200" si="61">IF(Q195&gt;0,((AcctSize/Q195)/H195),(""))</f>
        <v/>
      </c>
      <c r="Q195" s="27"/>
      <c r="AE195" s="3"/>
      <c r="AF195" s="3">
        <f t="shared" si="56"/>
        <v>0</v>
      </c>
    </row>
    <row r="196" spans="1:32" x14ac:dyDescent="0.45">
      <c r="A196" s="27"/>
      <c r="B196" s="27"/>
      <c r="C196" s="27"/>
      <c r="D196" s="27"/>
      <c r="E196" s="29" t="str">
        <f t="shared" ref="E196:E211" si="62">IF(G196="Y",AF196,"")</f>
        <v/>
      </c>
      <c r="F196" s="27"/>
      <c r="G196" s="29"/>
      <c r="H196" s="27"/>
      <c r="I196" s="27"/>
      <c r="J196" s="10"/>
      <c r="K196" s="27"/>
      <c r="L196" s="29" t="str">
        <f t="shared" si="57"/>
        <v/>
      </c>
      <c r="M196" s="29" t="str">
        <f t="shared" si="58"/>
        <v/>
      </c>
      <c r="N196" s="29" t="str">
        <f t="shared" si="59"/>
        <v/>
      </c>
      <c r="O196" s="29" t="str">
        <f t="shared" si="60"/>
        <v/>
      </c>
      <c r="P196" s="33" t="str">
        <f t="shared" si="61"/>
        <v/>
      </c>
      <c r="Q196" s="27"/>
      <c r="AE196" s="3"/>
      <c r="AF196" s="3">
        <f t="shared" ref="AF196:AF259" si="63">IF(F196="L",(K196-H196),(H196-K196))</f>
        <v>0</v>
      </c>
    </row>
    <row r="197" spans="1:32" x14ac:dyDescent="0.45">
      <c r="A197" s="27"/>
      <c r="B197" s="27"/>
      <c r="C197" s="27"/>
      <c r="D197" s="27"/>
      <c r="E197" s="29" t="str">
        <f t="shared" si="62"/>
        <v/>
      </c>
      <c r="F197" s="27"/>
      <c r="G197" s="29"/>
      <c r="H197" s="27"/>
      <c r="I197" s="27"/>
      <c r="J197" s="10"/>
      <c r="K197" s="27"/>
      <c r="L197" s="29" t="str">
        <f t="shared" si="57"/>
        <v/>
      </c>
      <c r="M197" s="29" t="str">
        <f t="shared" si="58"/>
        <v/>
      </c>
      <c r="N197" s="29" t="str">
        <f t="shared" si="59"/>
        <v/>
      </c>
      <c r="O197" s="29" t="str">
        <f t="shared" si="60"/>
        <v/>
      </c>
      <c r="P197" s="33" t="str">
        <f t="shared" si="61"/>
        <v/>
      </c>
      <c r="Q197" s="27"/>
      <c r="AE197" s="3"/>
      <c r="AF197" s="3">
        <f t="shared" si="63"/>
        <v>0</v>
      </c>
    </row>
    <row r="198" spans="1:32" x14ac:dyDescent="0.45">
      <c r="A198" s="27"/>
      <c r="B198" s="27"/>
      <c r="C198" s="27"/>
      <c r="D198" s="27"/>
      <c r="E198" s="29" t="str">
        <f t="shared" si="62"/>
        <v/>
      </c>
      <c r="F198" s="27"/>
      <c r="G198" s="29"/>
      <c r="H198" s="27"/>
      <c r="I198" s="27"/>
      <c r="J198" s="10"/>
      <c r="K198" s="27"/>
      <c r="L198" s="29" t="str">
        <f t="shared" si="57"/>
        <v/>
      </c>
      <c r="M198" s="29" t="str">
        <f t="shared" si="58"/>
        <v/>
      </c>
      <c r="N198" s="29" t="str">
        <f t="shared" si="59"/>
        <v/>
      </c>
      <c r="O198" s="29" t="str">
        <f t="shared" si="60"/>
        <v/>
      </c>
      <c r="P198" s="33" t="str">
        <f t="shared" si="61"/>
        <v/>
      </c>
      <c r="Q198" s="27"/>
      <c r="AE198" s="3"/>
      <c r="AF198" s="3">
        <f t="shared" si="63"/>
        <v>0</v>
      </c>
    </row>
    <row r="199" spans="1:32" x14ac:dyDescent="0.45">
      <c r="A199" s="27"/>
      <c r="B199" s="27"/>
      <c r="C199" s="27"/>
      <c r="D199" s="27"/>
      <c r="E199" s="29" t="str">
        <f t="shared" si="62"/>
        <v/>
      </c>
      <c r="F199" s="27"/>
      <c r="G199" s="29"/>
      <c r="H199" s="27"/>
      <c r="I199" s="27"/>
      <c r="J199" s="10"/>
      <c r="K199" s="27"/>
      <c r="L199" s="29" t="str">
        <f t="shared" si="57"/>
        <v/>
      </c>
      <c r="M199" s="29" t="str">
        <f t="shared" si="58"/>
        <v/>
      </c>
      <c r="N199" s="29" t="str">
        <f t="shared" si="59"/>
        <v/>
      </c>
      <c r="O199" s="29" t="str">
        <f t="shared" si="60"/>
        <v/>
      </c>
      <c r="P199" s="33" t="str">
        <f t="shared" si="61"/>
        <v/>
      </c>
      <c r="Q199" s="27"/>
      <c r="AE199" s="3"/>
      <c r="AF199" s="3">
        <f t="shared" si="63"/>
        <v>0</v>
      </c>
    </row>
    <row r="200" spans="1:32" x14ac:dyDescent="0.45">
      <c r="A200" s="27"/>
      <c r="B200" s="27"/>
      <c r="C200" s="27"/>
      <c r="D200" s="27"/>
      <c r="E200" s="29" t="str">
        <f t="shared" si="62"/>
        <v/>
      </c>
      <c r="F200" s="27"/>
      <c r="G200" s="29"/>
      <c r="H200" s="27"/>
      <c r="I200" s="27"/>
      <c r="J200" s="10"/>
      <c r="K200" s="27"/>
      <c r="L200" s="29" t="str">
        <f t="shared" si="57"/>
        <v/>
      </c>
      <c r="M200" s="29" t="str">
        <f t="shared" si="58"/>
        <v/>
      </c>
      <c r="N200" s="29" t="str">
        <f t="shared" si="59"/>
        <v/>
      </c>
      <c r="O200" s="29" t="str">
        <f t="shared" si="60"/>
        <v/>
      </c>
      <c r="P200" s="33" t="str">
        <f t="shared" si="61"/>
        <v/>
      </c>
      <c r="Q200" s="27"/>
      <c r="AE200" s="3"/>
      <c r="AF200" s="3">
        <f t="shared" si="63"/>
        <v>0</v>
      </c>
    </row>
    <row r="201" spans="1:32" x14ac:dyDescent="0.45">
      <c r="E201" s="29" t="str">
        <f t="shared" si="62"/>
        <v/>
      </c>
      <c r="L201" s="29" t="str">
        <f t="shared" ref="L201:L259" si="64">IF(G201="Y", (P201*E201),(""))</f>
        <v/>
      </c>
      <c r="M201" s="29" t="str">
        <f t="shared" ref="M201:M259" si="65">IF(G201="Y", (L201*2),(""))</f>
        <v/>
      </c>
      <c r="N201" s="29" t="str">
        <f t="shared" ref="N201:N259" si="66">IF(G201="Y", (L201*3),(""))</f>
        <v/>
      </c>
      <c r="O201" s="29" t="str">
        <f t="shared" ref="O201:O259" si="67">IF(G201="Y", (L201*4),(""))</f>
        <v/>
      </c>
      <c r="P201" s="33" t="str">
        <f t="shared" ref="P201:P259" si="68">IF(Q201&gt;0,((AcctSize/Q201)/H201),(""))</f>
        <v/>
      </c>
      <c r="AE201" s="3"/>
      <c r="AF201" s="3">
        <f t="shared" si="63"/>
        <v>0</v>
      </c>
    </row>
    <row r="202" spans="1:32" x14ac:dyDescent="0.45">
      <c r="E202" s="29" t="str">
        <f t="shared" si="62"/>
        <v/>
      </c>
      <c r="L202" s="29" t="str">
        <f t="shared" si="64"/>
        <v/>
      </c>
      <c r="M202" s="29" t="str">
        <f t="shared" si="65"/>
        <v/>
      </c>
      <c r="N202" s="29" t="str">
        <f t="shared" si="66"/>
        <v/>
      </c>
      <c r="O202" s="29" t="str">
        <f t="shared" si="67"/>
        <v/>
      </c>
      <c r="P202" s="33" t="str">
        <f t="shared" si="68"/>
        <v/>
      </c>
      <c r="AE202" s="3"/>
      <c r="AF202" s="3">
        <f t="shared" si="63"/>
        <v>0</v>
      </c>
    </row>
    <row r="203" spans="1:32" x14ac:dyDescent="0.45">
      <c r="E203" s="29" t="str">
        <f t="shared" si="62"/>
        <v/>
      </c>
      <c r="L203" s="29" t="str">
        <f t="shared" si="64"/>
        <v/>
      </c>
      <c r="M203" s="29" t="str">
        <f t="shared" si="65"/>
        <v/>
      </c>
      <c r="N203" s="29" t="str">
        <f t="shared" si="66"/>
        <v/>
      </c>
      <c r="O203" s="29" t="str">
        <f t="shared" si="67"/>
        <v/>
      </c>
      <c r="P203" s="33" t="str">
        <f t="shared" si="68"/>
        <v/>
      </c>
      <c r="AE203" s="3"/>
      <c r="AF203" s="3">
        <f t="shared" si="63"/>
        <v>0</v>
      </c>
    </row>
    <row r="204" spans="1:32" x14ac:dyDescent="0.45">
      <c r="E204" s="29" t="str">
        <f t="shared" si="62"/>
        <v/>
      </c>
      <c r="L204" s="29" t="str">
        <f t="shared" si="64"/>
        <v/>
      </c>
      <c r="M204" s="29" t="str">
        <f t="shared" si="65"/>
        <v/>
      </c>
      <c r="N204" s="29" t="str">
        <f t="shared" si="66"/>
        <v/>
      </c>
      <c r="O204" s="29" t="str">
        <f t="shared" si="67"/>
        <v/>
      </c>
      <c r="P204" s="33" t="str">
        <f t="shared" si="68"/>
        <v/>
      </c>
      <c r="AE204" s="3"/>
      <c r="AF204" s="3">
        <f t="shared" si="63"/>
        <v>0</v>
      </c>
    </row>
    <row r="205" spans="1:32" x14ac:dyDescent="0.45">
      <c r="E205" s="29" t="str">
        <f t="shared" si="62"/>
        <v/>
      </c>
      <c r="L205" s="29" t="str">
        <f t="shared" si="64"/>
        <v/>
      </c>
      <c r="M205" s="29" t="str">
        <f t="shared" si="65"/>
        <v/>
      </c>
      <c r="N205" s="29" t="str">
        <f t="shared" si="66"/>
        <v/>
      </c>
      <c r="O205" s="29" t="str">
        <f t="shared" si="67"/>
        <v/>
      </c>
      <c r="P205" s="33" t="str">
        <f t="shared" si="68"/>
        <v/>
      </c>
      <c r="AE205" s="3"/>
      <c r="AF205" s="3">
        <f t="shared" si="63"/>
        <v>0</v>
      </c>
    </row>
    <row r="206" spans="1:32" x14ac:dyDescent="0.45">
      <c r="E206" s="29" t="str">
        <f t="shared" si="62"/>
        <v/>
      </c>
      <c r="L206" s="29" t="str">
        <f t="shared" si="64"/>
        <v/>
      </c>
      <c r="M206" s="29" t="str">
        <f t="shared" si="65"/>
        <v/>
      </c>
      <c r="N206" s="29" t="str">
        <f t="shared" si="66"/>
        <v/>
      </c>
      <c r="O206" s="29" t="str">
        <f t="shared" si="67"/>
        <v/>
      </c>
      <c r="P206" s="33" t="str">
        <f t="shared" si="68"/>
        <v/>
      </c>
      <c r="AE206" s="3"/>
      <c r="AF206" s="3">
        <f t="shared" si="63"/>
        <v>0</v>
      </c>
    </row>
    <row r="207" spans="1:32" x14ac:dyDescent="0.45">
      <c r="E207" s="29" t="str">
        <f t="shared" si="62"/>
        <v/>
      </c>
      <c r="L207" s="29" t="str">
        <f t="shared" si="64"/>
        <v/>
      </c>
      <c r="M207" s="29" t="str">
        <f t="shared" si="65"/>
        <v/>
      </c>
      <c r="N207" s="29" t="str">
        <f t="shared" si="66"/>
        <v/>
      </c>
      <c r="O207" s="29" t="str">
        <f t="shared" si="67"/>
        <v/>
      </c>
      <c r="P207" s="33" t="str">
        <f t="shared" si="68"/>
        <v/>
      </c>
      <c r="AE207" s="3"/>
      <c r="AF207" s="3">
        <f t="shared" si="63"/>
        <v>0</v>
      </c>
    </row>
    <row r="208" spans="1:32" x14ac:dyDescent="0.45">
      <c r="E208" s="29" t="str">
        <f t="shared" si="62"/>
        <v/>
      </c>
      <c r="L208" s="29" t="str">
        <f t="shared" si="64"/>
        <v/>
      </c>
      <c r="M208" s="29" t="str">
        <f t="shared" si="65"/>
        <v/>
      </c>
      <c r="N208" s="29" t="str">
        <f t="shared" si="66"/>
        <v/>
      </c>
      <c r="O208" s="29" t="str">
        <f t="shared" si="67"/>
        <v/>
      </c>
      <c r="P208" s="33" t="str">
        <f t="shared" si="68"/>
        <v/>
      </c>
      <c r="AE208" s="3"/>
      <c r="AF208" s="3">
        <f t="shared" si="63"/>
        <v>0</v>
      </c>
    </row>
    <row r="209" spans="5:32" x14ac:dyDescent="0.45">
      <c r="E209" s="29" t="str">
        <f t="shared" si="62"/>
        <v/>
      </c>
      <c r="L209" s="29" t="str">
        <f t="shared" si="64"/>
        <v/>
      </c>
      <c r="M209" s="29" t="str">
        <f t="shared" si="65"/>
        <v/>
      </c>
      <c r="N209" s="29" t="str">
        <f t="shared" si="66"/>
        <v/>
      </c>
      <c r="O209" s="29" t="str">
        <f t="shared" si="67"/>
        <v/>
      </c>
      <c r="P209" s="33" t="str">
        <f t="shared" si="68"/>
        <v/>
      </c>
      <c r="AE209" s="3"/>
      <c r="AF209" s="3">
        <f t="shared" si="63"/>
        <v>0</v>
      </c>
    </row>
    <row r="210" spans="5:32" x14ac:dyDescent="0.45">
      <c r="E210" s="29" t="str">
        <f t="shared" si="62"/>
        <v/>
      </c>
      <c r="L210" s="29" t="str">
        <f t="shared" si="64"/>
        <v/>
      </c>
      <c r="M210" s="29" t="str">
        <f t="shared" si="65"/>
        <v/>
      </c>
      <c r="N210" s="29" t="str">
        <f t="shared" si="66"/>
        <v/>
      </c>
      <c r="O210" s="29" t="str">
        <f t="shared" si="67"/>
        <v/>
      </c>
      <c r="P210" s="33" t="str">
        <f t="shared" si="68"/>
        <v/>
      </c>
      <c r="AE210" s="3"/>
      <c r="AF210" s="3">
        <f t="shared" si="63"/>
        <v>0</v>
      </c>
    </row>
    <row r="211" spans="5:32" x14ac:dyDescent="0.45">
      <c r="E211" s="29" t="str">
        <f t="shared" si="62"/>
        <v/>
      </c>
      <c r="L211" s="29" t="str">
        <f t="shared" si="64"/>
        <v/>
      </c>
      <c r="M211" s="29" t="str">
        <f t="shared" si="65"/>
        <v/>
      </c>
      <c r="N211" s="29" t="str">
        <f t="shared" si="66"/>
        <v/>
      </c>
      <c r="O211" s="29" t="str">
        <f t="shared" si="67"/>
        <v/>
      </c>
      <c r="P211" s="33" t="str">
        <f t="shared" si="68"/>
        <v/>
      </c>
      <c r="AE211" s="3"/>
      <c r="AF211" s="3">
        <f t="shared" si="63"/>
        <v>0</v>
      </c>
    </row>
    <row r="212" spans="5:32" x14ac:dyDescent="0.45">
      <c r="E212" s="29" t="str">
        <f>IF(G212="Y",#REF!,"")</f>
        <v/>
      </c>
      <c r="L212" s="29" t="str">
        <f t="shared" si="64"/>
        <v/>
      </c>
      <c r="M212" s="29" t="str">
        <f t="shared" si="65"/>
        <v/>
      </c>
      <c r="N212" s="29" t="str">
        <f t="shared" si="66"/>
        <v/>
      </c>
      <c r="O212" s="29" t="str">
        <f t="shared" si="67"/>
        <v/>
      </c>
      <c r="P212" s="33" t="str">
        <f t="shared" si="68"/>
        <v/>
      </c>
      <c r="AE212" s="3"/>
      <c r="AF212" s="3">
        <f t="shared" si="63"/>
        <v>0</v>
      </c>
    </row>
    <row r="213" spans="5:32" x14ac:dyDescent="0.45">
      <c r="E213" s="29" t="str">
        <f>IF(G213="Y",#REF!,"")</f>
        <v/>
      </c>
      <c r="L213" s="29" t="str">
        <f t="shared" si="64"/>
        <v/>
      </c>
      <c r="M213" s="29" t="str">
        <f t="shared" si="65"/>
        <v/>
      </c>
      <c r="N213" s="29" t="str">
        <f t="shared" si="66"/>
        <v/>
      </c>
      <c r="O213" s="29" t="str">
        <f t="shared" si="67"/>
        <v/>
      </c>
      <c r="P213" s="33" t="str">
        <f t="shared" si="68"/>
        <v/>
      </c>
      <c r="AE213" s="3"/>
      <c r="AF213" s="3">
        <f t="shared" si="63"/>
        <v>0</v>
      </c>
    </row>
    <row r="214" spans="5:32" x14ac:dyDescent="0.45">
      <c r="E214" s="29" t="str">
        <f>IF(G214="Y",#REF!,"")</f>
        <v/>
      </c>
      <c r="L214" s="29" t="str">
        <f t="shared" si="64"/>
        <v/>
      </c>
      <c r="M214" s="29" t="str">
        <f t="shared" si="65"/>
        <v/>
      </c>
      <c r="N214" s="29" t="str">
        <f t="shared" si="66"/>
        <v/>
      </c>
      <c r="O214" s="29" t="str">
        <f t="shared" si="67"/>
        <v/>
      </c>
      <c r="P214" s="33" t="str">
        <f t="shared" si="68"/>
        <v/>
      </c>
      <c r="AE214" s="3"/>
      <c r="AF214" s="3">
        <f t="shared" si="63"/>
        <v>0</v>
      </c>
    </row>
    <row r="215" spans="5:32" x14ac:dyDescent="0.45">
      <c r="E215" s="29" t="str">
        <f>IF(G215="Y",#REF!,"")</f>
        <v/>
      </c>
      <c r="L215" s="29" t="str">
        <f t="shared" si="64"/>
        <v/>
      </c>
      <c r="M215" s="29" t="str">
        <f t="shared" si="65"/>
        <v/>
      </c>
      <c r="N215" s="29" t="str">
        <f t="shared" si="66"/>
        <v/>
      </c>
      <c r="O215" s="29" t="str">
        <f t="shared" si="67"/>
        <v/>
      </c>
      <c r="P215" s="33" t="str">
        <f t="shared" si="68"/>
        <v/>
      </c>
      <c r="AE215" s="3"/>
      <c r="AF215" s="3">
        <f t="shared" si="63"/>
        <v>0</v>
      </c>
    </row>
    <row r="216" spans="5:32" x14ac:dyDescent="0.45">
      <c r="E216" s="29" t="str">
        <f>IF(G216="Y",#REF!,"")</f>
        <v/>
      </c>
      <c r="L216" s="29" t="str">
        <f t="shared" si="64"/>
        <v/>
      </c>
      <c r="M216" s="29" t="str">
        <f t="shared" si="65"/>
        <v/>
      </c>
      <c r="N216" s="29" t="str">
        <f t="shared" si="66"/>
        <v/>
      </c>
      <c r="O216" s="29" t="str">
        <f t="shared" si="67"/>
        <v/>
      </c>
      <c r="P216" s="33" t="str">
        <f t="shared" si="68"/>
        <v/>
      </c>
      <c r="AE216" s="3"/>
      <c r="AF216" s="3">
        <f t="shared" si="63"/>
        <v>0</v>
      </c>
    </row>
    <row r="217" spans="5:32" x14ac:dyDescent="0.45">
      <c r="E217" s="29" t="str">
        <f>IF(G217="Y",#REF!,"")</f>
        <v/>
      </c>
      <c r="L217" s="29" t="str">
        <f t="shared" si="64"/>
        <v/>
      </c>
      <c r="M217" s="29" t="str">
        <f t="shared" si="65"/>
        <v/>
      </c>
      <c r="N217" s="29" t="str">
        <f t="shared" si="66"/>
        <v/>
      </c>
      <c r="O217" s="29" t="str">
        <f t="shared" si="67"/>
        <v/>
      </c>
      <c r="P217" s="33" t="str">
        <f t="shared" si="68"/>
        <v/>
      </c>
      <c r="AE217" s="3"/>
      <c r="AF217" s="3">
        <f t="shared" si="63"/>
        <v>0</v>
      </c>
    </row>
    <row r="218" spans="5:32" x14ac:dyDescent="0.45">
      <c r="E218" s="29" t="str">
        <f>IF(G218="Y",#REF!,"")</f>
        <v/>
      </c>
      <c r="L218" s="29" t="str">
        <f t="shared" si="64"/>
        <v/>
      </c>
      <c r="M218" s="29" t="str">
        <f t="shared" si="65"/>
        <v/>
      </c>
      <c r="N218" s="29" t="str">
        <f t="shared" si="66"/>
        <v/>
      </c>
      <c r="O218" s="29" t="str">
        <f t="shared" si="67"/>
        <v/>
      </c>
      <c r="P218" s="33" t="str">
        <f t="shared" si="68"/>
        <v/>
      </c>
      <c r="AE218" s="3"/>
      <c r="AF218" s="3">
        <f t="shared" si="63"/>
        <v>0</v>
      </c>
    </row>
    <row r="219" spans="5:32" x14ac:dyDescent="0.45">
      <c r="E219" s="29" t="str">
        <f>IF(G219="Y",#REF!,"")</f>
        <v/>
      </c>
      <c r="L219" s="29" t="str">
        <f t="shared" si="64"/>
        <v/>
      </c>
      <c r="M219" s="29" t="str">
        <f t="shared" si="65"/>
        <v/>
      </c>
      <c r="N219" s="29" t="str">
        <f t="shared" si="66"/>
        <v/>
      </c>
      <c r="O219" s="29" t="str">
        <f t="shared" si="67"/>
        <v/>
      </c>
      <c r="P219" s="33" t="str">
        <f t="shared" si="68"/>
        <v/>
      </c>
      <c r="AE219" s="3"/>
      <c r="AF219" s="3">
        <f t="shared" si="63"/>
        <v>0</v>
      </c>
    </row>
    <row r="220" spans="5:32" x14ac:dyDescent="0.45">
      <c r="E220" s="29" t="str">
        <f>IF(G220="Y",#REF!,"")</f>
        <v/>
      </c>
      <c r="L220" s="29" t="str">
        <f t="shared" si="64"/>
        <v/>
      </c>
      <c r="M220" s="29" t="str">
        <f t="shared" si="65"/>
        <v/>
      </c>
      <c r="N220" s="29" t="str">
        <f t="shared" si="66"/>
        <v/>
      </c>
      <c r="O220" s="29" t="str">
        <f t="shared" si="67"/>
        <v/>
      </c>
      <c r="P220" s="33" t="str">
        <f t="shared" si="68"/>
        <v/>
      </c>
      <c r="AE220" s="3"/>
      <c r="AF220" s="3">
        <f t="shared" si="63"/>
        <v>0</v>
      </c>
    </row>
    <row r="221" spans="5:32" x14ac:dyDescent="0.45">
      <c r="E221" s="29" t="str">
        <f>IF(G221="Y",#REF!,"")</f>
        <v/>
      </c>
      <c r="L221" s="29" t="str">
        <f t="shared" si="64"/>
        <v/>
      </c>
      <c r="M221" s="29" t="str">
        <f t="shared" si="65"/>
        <v/>
      </c>
      <c r="N221" s="29" t="str">
        <f t="shared" si="66"/>
        <v/>
      </c>
      <c r="O221" s="29" t="str">
        <f t="shared" si="67"/>
        <v/>
      </c>
      <c r="P221" s="33" t="str">
        <f t="shared" si="68"/>
        <v/>
      </c>
      <c r="AE221" s="3"/>
      <c r="AF221" s="3">
        <f t="shared" si="63"/>
        <v>0</v>
      </c>
    </row>
    <row r="222" spans="5:32" x14ac:dyDescent="0.45">
      <c r="E222" s="29" t="str">
        <f>IF(G222="Y",#REF!,"")</f>
        <v/>
      </c>
      <c r="L222" s="29" t="str">
        <f t="shared" si="64"/>
        <v/>
      </c>
      <c r="M222" s="29" t="str">
        <f t="shared" si="65"/>
        <v/>
      </c>
      <c r="N222" s="29" t="str">
        <f t="shared" si="66"/>
        <v/>
      </c>
      <c r="O222" s="29" t="str">
        <f t="shared" si="67"/>
        <v/>
      </c>
      <c r="P222" s="33" t="str">
        <f t="shared" si="68"/>
        <v/>
      </c>
      <c r="AE222" s="3"/>
      <c r="AF222" s="3">
        <f t="shared" si="63"/>
        <v>0</v>
      </c>
    </row>
    <row r="223" spans="5:32" x14ac:dyDescent="0.45">
      <c r="E223" s="29" t="str">
        <f>IF(G223="Y",#REF!,"")</f>
        <v/>
      </c>
      <c r="L223" s="29" t="str">
        <f t="shared" si="64"/>
        <v/>
      </c>
      <c r="M223" s="29" t="str">
        <f t="shared" si="65"/>
        <v/>
      </c>
      <c r="N223" s="29" t="str">
        <f t="shared" si="66"/>
        <v/>
      </c>
      <c r="O223" s="29" t="str">
        <f t="shared" si="67"/>
        <v/>
      </c>
      <c r="P223" s="33" t="str">
        <f t="shared" si="68"/>
        <v/>
      </c>
      <c r="AE223" s="3"/>
      <c r="AF223" s="3">
        <f t="shared" si="63"/>
        <v>0</v>
      </c>
    </row>
    <row r="224" spans="5:32" x14ac:dyDescent="0.45">
      <c r="E224" s="29" t="str">
        <f>IF(G224="Y",#REF!,"")</f>
        <v/>
      </c>
      <c r="L224" s="29" t="str">
        <f t="shared" si="64"/>
        <v/>
      </c>
      <c r="M224" s="29" t="str">
        <f t="shared" si="65"/>
        <v/>
      </c>
      <c r="N224" s="29" t="str">
        <f t="shared" si="66"/>
        <v/>
      </c>
      <c r="O224" s="29" t="str">
        <f t="shared" si="67"/>
        <v/>
      </c>
      <c r="P224" s="33" t="str">
        <f t="shared" si="68"/>
        <v/>
      </c>
      <c r="AE224" s="3"/>
      <c r="AF224" s="3">
        <f t="shared" si="63"/>
        <v>0</v>
      </c>
    </row>
    <row r="225" spans="5:32" x14ac:dyDescent="0.45">
      <c r="E225" s="29" t="str">
        <f>IF(G225="Y",#REF!,"")</f>
        <v/>
      </c>
      <c r="L225" s="29" t="str">
        <f t="shared" si="64"/>
        <v/>
      </c>
      <c r="M225" s="29" t="str">
        <f t="shared" si="65"/>
        <v/>
      </c>
      <c r="N225" s="29" t="str">
        <f t="shared" si="66"/>
        <v/>
      </c>
      <c r="O225" s="29" t="str">
        <f t="shared" si="67"/>
        <v/>
      </c>
      <c r="P225" s="33" t="str">
        <f t="shared" si="68"/>
        <v/>
      </c>
      <c r="AE225" s="3"/>
      <c r="AF225" s="3">
        <f t="shared" si="63"/>
        <v>0</v>
      </c>
    </row>
    <row r="226" spans="5:32" x14ac:dyDescent="0.45">
      <c r="E226" s="29" t="str">
        <f>IF(G226="Y",#REF!,"")</f>
        <v/>
      </c>
      <c r="L226" s="29" t="str">
        <f t="shared" si="64"/>
        <v/>
      </c>
      <c r="M226" s="29" t="str">
        <f t="shared" si="65"/>
        <v/>
      </c>
      <c r="N226" s="29" t="str">
        <f t="shared" si="66"/>
        <v/>
      </c>
      <c r="O226" s="29" t="str">
        <f t="shared" si="67"/>
        <v/>
      </c>
      <c r="P226" s="33" t="str">
        <f t="shared" si="68"/>
        <v/>
      </c>
      <c r="AE226" s="3"/>
      <c r="AF226" s="3">
        <f t="shared" si="63"/>
        <v>0</v>
      </c>
    </row>
    <row r="227" spans="5:32" x14ac:dyDescent="0.45">
      <c r="E227" s="29" t="str">
        <f>IF(G227="Y",#REF!,"")</f>
        <v/>
      </c>
      <c r="L227" s="29" t="str">
        <f t="shared" si="64"/>
        <v/>
      </c>
      <c r="M227" s="29" t="str">
        <f t="shared" si="65"/>
        <v/>
      </c>
      <c r="N227" s="29" t="str">
        <f t="shared" si="66"/>
        <v/>
      </c>
      <c r="O227" s="29" t="str">
        <f t="shared" si="67"/>
        <v/>
      </c>
      <c r="P227" s="33" t="str">
        <f t="shared" si="68"/>
        <v/>
      </c>
      <c r="AE227" s="3"/>
      <c r="AF227" s="3">
        <f t="shared" si="63"/>
        <v>0</v>
      </c>
    </row>
    <row r="228" spans="5:32" x14ac:dyDescent="0.45">
      <c r="E228" s="29" t="str">
        <f>IF(G228="Y",#REF!,"")</f>
        <v/>
      </c>
      <c r="L228" s="29" t="str">
        <f t="shared" si="64"/>
        <v/>
      </c>
      <c r="M228" s="29" t="str">
        <f t="shared" si="65"/>
        <v/>
      </c>
      <c r="N228" s="29" t="str">
        <f t="shared" si="66"/>
        <v/>
      </c>
      <c r="O228" s="29" t="str">
        <f t="shared" si="67"/>
        <v/>
      </c>
      <c r="P228" s="33" t="str">
        <f t="shared" si="68"/>
        <v/>
      </c>
      <c r="AE228" s="3"/>
      <c r="AF228" s="3">
        <f t="shared" si="63"/>
        <v>0</v>
      </c>
    </row>
    <row r="229" spans="5:32" x14ac:dyDescent="0.45">
      <c r="E229" s="29" t="str">
        <f>IF(G229="Y",#REF!,"")</f>
        <v/>
      </c>
      <c r="L229" s="29" t="str">
        <f t="shared" si="64"/>
        <v/>
      </c>
      <c r="M229" s="29" t="str">
        <f t="shared" si="65"/>
        <v/>
      </c>
      <c r="N229" s="29" t="str">
        <f t="shared" si="66"/>
        <v/>
      </c>
      <c r="O229" s="29" t="str">
        <f t="shared" si="67"/>
        <v/>
      </c>
      <c r="P229" s="33" t="str">
        <f t="shared" si="68"/>
        <v/>
      </c>
      <c r="AE229" s="3"/>
      <c r="AF229" s="3">
        <f t="shared" si="63"/>
        <v>0</v>
      </c>
    </row>
    <row r="230" spans="5:32" x14ac:dyDescent="0.45">
      <c r="E230" s="29" t="str">
        <f>IF(G230="Y",#REF!,"")</f>
        <v/>
      </c>
      <c r="L230" s="29" t="str">
        <f t="shared" si="64"/>
        <v/>
      </c>
      <c r="M230" s="29" t="str">
        <f t="shared" si="65"/>
        <v/>
      </c>
      <c r="N230" s="29" t="str">
        <f t="shared" si="66"/>
        <v/>
      </c>
      <c r="O230" s="29" t="str">
        <f t="shared" si="67"/>
        <v/>
      </c>
      <c r="P230" s="33" t="str">
        <f t="shared" si="68"/>
        <v/>
      </c>
      <c r="AE230" s="3"/>
      <c r="AF230" s="3">
        <f t="shared" si="63"/>
        <v>0</v>
      </c>
    </row>
    <row r="231" spans="5:32" x14ac:dyDescent="0.45">
      <c r="E231" s="29" t="str">
        <f>IF(G231="Y",#REF!,"")</f>
        <v/>
      </c>
      <c r="L231" s="29" t="str">
        <f t="shared" si="64"/>
        <v/>
      </c>
      <c r="M231" s="29" t="str">
        <f t="shared" si="65"/>
        <v/>
      </c>
      <c r="N231" s="29" t="str">
        <f t="shared" si="66"/>
        <v/>
      </c>
      <c r="O231" s="29" t="str">
        <f t="shared" si="67"/>
        <v/>
      </c>
      <c r="P231" s="33" t="str">
        <f t="shared" si="68"/>
        <v/>
      </c>
      <c r="AE231" s="3"/>
      <c r="AF231" s="3">
        <f t="shared" si="63"/>
        <v>0</v>
      </c>
    </row>
    <row r="232" spans="5:32" x14ac:dyDescent="0.45">
      <c r="E232" s="29" t="str">
        <f>IF(G232="Y",#REF!,"")</f>
        <v/>
      </c>
      <c r="L232" s="29" t="str">
        <f t="shared" si="64"/>
        <v/>
      </c>
      <c r="M232" s="29" t="str">
        <f t="shared" si="65"/>
        <v/>
      </c>
      <c r="N232" s="29" t="str">
        <f t="shared" si="66"/>
        <v/>
      </c>
      <c r="O232" s="29" t="str">
        <f t="shared" si="67"/>
        <v/>
      </c>
      <c r="P232" s="33" t="str">
        <f t="shared" si="68"/>
        <v/>
      </c>
      <c r="AE232" s="3"/>
      <c r="AF232" s="3">
        <f t="shared" si="63"/>
        <v>0</v>
      </c>
    </row>
    <row r="233" spans="5:32" x14ac:dyDescent="0.45">
      <c r="E233" s="29" t="str">
        <f>IF(G233="Y",#REF!,"")</f>
        <v/>
      </c>
      <c r="L233" s="29" t="str">
        <f t="shared" si="64"/>
        <v/>
      </c>
      <c r="M233" s="29" t="str">
        <f t="shared" si="65"/>
        <v/>
      </c>
      <c r="N233" s="29" t="str">
        <f t="shared" si="66"/>
        <v/>
      </c>
      <c r="O233" s="29" t="str">
        <f t="shared" si="67"/>
        <v/>
      </c>
      <c r="P233" s="33" t="str">
        <f t="shared" si="68"/>
        <v/>
      </c>
      <c r="AE233" s="3"/>
      <c r="AF233" s="3">
        <f t="shared" si="63"/>
        <v>0</v>
      </c>
    </row>
    <row r="234" spans="5:32" x14ac:dyDescent="0.45">
      <c r="E234" s="29" t="str">
        <f>IF(G234="Y",#REF!,"")</f>
        <v/>
      </c>
      <c r="L234" s="29" t="str">
        <f t="shared" si="64"/>
        <v/>
      </c>
      <c r="M234" s="29" t="str">
        <f t="shared" si="65"/>
        <v/>
      </c>
      <c r="N234" s="29" t="str">
        <f t="shared" si="66"/>
        <v/>
      </c>
      <c r="O234" s="29" t="str">
        <f t="shared" si="67"/>
        <v/>
      </c>
      <c r="P234" s="33" t="str">
        <f t="shared" si="68"/>
        <v/>
      </c>
      <c r="AE234" s="3"/>
      <c r="AF234" s="3">
        <f t="shared" si="63"/>
        <v>0</v>
      </c>
    </row>
    <row r="235" spans="5:32" x14ac:dyDescent="0.45">
      <c r="E235" s="29" t="str">
        <f>IF(G235="Y",#REF!,"")</f>
        <v/>
      </c>
      <c r="L235" s="29" t="str">
        <f t="shared" si="64"/>
        <v/>
      </c>
      <c r="M235" s="29" t="str">
        <f t="shared" si="65"/>
        <v/>
      </c>
      <c r="N235" s="29" t="str">
        <f t="shared" si="66"/>
        <v/>
      </c>
      <c r="O235" s="29" t="str">
        <f t="shared" si="67"/>
        <v/>
      </c>
      <c r="P235" s="33" t="str">
        <f t="shared" si="68"/>
        <v/>
      </c>
      <c r="AE235" s="3"/>
      <c r="AF235" s="3">
        <f t="shared" si="63"/>
        <v>0</v>
      </c>
    </row>
    <row r="236" spans="5:32" x14ac:dyDescent="0.45">
      <c r="E236" s="29" t="str">
        <f>IF(G236="Y",#REF!,"")</f>
        <v/>
      </c>
      <c r="L236" s="29" t="str">
        <f t="shared" si="64"/>
        <v/>
      </c>
      <c r="M236" s="29" t="str">
        <f t="shared" si="65"/>
        <v/>
      </c>
      <c r="N236" s="29" t="str">
        <f t="shared" si="66"/>
        <v/>
      </c>
      <c r="O236" s="29" t="str">
        <f t="shared" si="67"/>
        <v/>
      </c>
      <c r="P236" s="33" t="str">
        <f t="shared" si="68"/>
        <v/>
      </c>
      <c r="AE236" s="3"/>
      <c r="AF236" s="3">
        <f t="shared" si="63"/>
        <v>0</v>
      </c>
    </row>
    <row r="237" spans="5:32" x14ac:dyDescent="0.45">
      <c r="E237" s="29" t="str">
        <f>IF(G237="Y",#REF!,"")</f>
        <v/>
      </c>
      <c r="L237" s="29" t="str">
        <f t="shared" si="64"/>
        <v/>
      </c>
      <c r="M237" s="29" t="str">
        <f t="shared" si="65"/>
        <v/>
      </c>
      <c r="N237" s="29" t="str">
        <f t="shared" si="66"/>
        <v/>
      </c>
      <c r="O237" s="29" t="str">
        <f t="shared" si="67"/>
        <v/>
      </c>
      <c r="P237" s="33" t="str">
        <f t="shared" si="68"/>
        <v/>
      </c>
      <c r="AE237" s="3"/>
      <c r="AF237" s="3">
        <f t="shared" si="63"/>
        <v>0</v>
      </c>
    </row>
    <row r="238" spans="5:32" x14ac:dyDescent="0.45">
      <c r="E238" s="29" t="str">
        <f>IF(G238="Y",#REF!,"")</f>
        <v/>
      </c>
      <c r="L238" s="29" t="str">
        <f t="shared" si="64"/>
        <v/>
      </c>
      <c r="M238" s="29" t="str">
        <f t="shared" si="65"/>
        <v/>
      </c>
      <c r="N238" s="29" t="str">
        <f t="shared" si="66"/>
        <v/>
      </c>
      <c r="O238" s="29" t="str">
        <f t="shared" si="67"/>
        <v/>
      </c>
      <c r="P238" s="33" t="str">
        <f t="shared" si="68"/>
        <v/>
      </c>
      <c r="AE238" s="3"/>
      <c r="AF238" s="3">
        <f t="shared" si="63"/>
        <v>0</v>
      </c>
    </row>
    <row r="239" spans="5:32" x14ac:dyDescent="0.45">
      <c r="E239" s="29" t="str">
        <f>IF(G239="Y",#REF!,"")</f>
        <v/>
      </c>
      <c r="L239" s="29" t="str">
        <f t="shared" si="64"/>
        <v/>
      </c>
      <c r="M239" s="29" t="str">
        <f t="shared" si="65"/>
        <v/>
      </c>
      <c r="N239" s="29" t="str">
        <f t="shared" si="66"/>
        <v/>
      </c>
      <c r="O239" s="29" t="str">
        <f t="shared" si="67"/>
        <v/>
      </c>
      <c r="P239" s="33" t="str">
        <f t="shared" si="68"/>
        <v/>
      </c>
      <c r="AE239" s="3"/>
      <c r="AF239" s="3">
        <f t="shared" si="63"/>
        <v>0</v>
      </c>
    </row>
    <row r="240" spans="5:32" x14ac:dyDescent="0.45">
      <c r="E240" s="29" t="str">
        <f>IF(G240="Y",#REF!,"")</f>
        <v/>
      </c>
      <c r="L240" s="29" t="str">
        <f t="shared" si="64"/>
        <v/>
      </c>
      <c r="M240" s="29" t="str">
        <f t="shared" si="65"/>
        <v/>
      </c>
      <c r="N240" s="29" t="str">
        <f t="shared" si="66"/>
        <v/>
      </c>
      <c r="O240" s="29" t="str">
        <f t="shared" si="67"/>
        <v/>
      </c>
      <c r="P240" s="33" t="str">
        <f t="shared" si="68"/>
        <v/>
      </c>
      <c r="AE240" s="3"/>
      <c r="AF240" s="3">
        <f t="shared" si="63"/>
        <v>0</v>
      </c>
    </row>
    <row r="241" spans="5:32" x14ac:dyDescent="0.45">
      <c r="E241" s="29" t="str">
        <f>IF(G241="Y",#REF!,"")</f>
        <v/>
      </c>
      <c r="L241" s="29" t="str">
        <f t="shared" si="64"/>
        <v/>
      </c>
      <c r="M241" s="29" t="str">
        <f t="shared" si="65"/>
        <v/>
      </c>
      <c r="N241" s="29" t="str">
        <f t="shared" si="66"/>
        <v/>
      </c>
      <c r="O241" s="29" t="str">
        <f t="shared" si="67"/>
        <v/>
      </c>
      <c r="P241" s="33" t="str">
        <f t="shared" si="68"/>
        <v/>
      </c>
      <c r="AE241" s="3"/>
      <c r="AF241" s="3">
        <f t="shared" si="63"/>
        <v>0</v>
      </c>
    </row>
    <row r="242" spans="5:32" x14ac:dyDescent="0.45">
      <c r="E242" s="29" t="str">
        <f>IF(G242="Y",#REF!,"")</f>
        <v/>
      </c>
      <c r="L242" s="29" t="str">
        <f t="shared" si="64"/>
        <v/>
      </c>
      <c r="M242" s="29" t="str">
        <f t="shared" si="65"/>
        <v/>
      </c>
      <c r="N242" s="29" t="str">
        <f t="shared" si="66"/>
        <v/>
      </c>
      <c r="O242" s="29" t="str">
        <f t="shared" si="67"/>
        <v/>
      </c>
      <c r="P242" s="33" t="str">
        <f t="shared" si="68"/>
        <v/>
      </c>
      <c r="AE242" s="3"/>
      <c r="AF242" s="3">
        <f t="shared" si="63"/>
        <v>0</v>
      </c>
    </row>
    <row r="243" spans="5:32" x14ac:dyDescent="0.45">
      <c r="E243" s="29" t="str">
        <f>IF(G243="Y",#REF!,"")</f>
        <v/>
      </c>
      <c r="L243" s="29" t="str">
        <f t="shared" si="64"/>
        <v/>
      </c>
      <c r="M243" s="29" t="str">
        <f t="shared" si="65"/>
        <v/>
      </c>
      <c r="N243" s="29" t="str">
        <f t="shared" si="66"/>
        <v/>
      </c>
      <c r="O243" s="29" t="str">
        <f t="shared" si="67"/>
        <v/>
      </c>
      <c r="P243" s="33" t="str">
        <f t="shared" si="68"/>
        <v/>
      </c>
      <c r="AE243" s="3"/>
      <c r="AF243" s="3">
        <f t="shared" si="63"/>
        <v>0</v>
      </c>
    </row>
    <row r="244" spans="5:32" x14ac:dyDescent="0.45">
      <c r="E244" s="29" t="str">
        <f>IF(G244="Y",#REF!,"")</f>
        <v/>
      </c>
      <c r="L244" s="29" t="str">
        <f t="shared" si="64"/>
        <v/>
      </c>
      <c r="M244" s="29" t="str">
        <f t="shared" si="65"/>
        <v/>
      </c>
      <c r="N244" s="29" t="str">
        <f t="shared" si="66"/>
        <v/>
      </c>
      <c r="O244" s="29" t="str">
        <f t="shared" si="67"/>
        <v/>
      </c>
      <c r="P244" s="33" t="str">
        <f t="shared" si="68"/>
        <v/>
      </c>
      <c r="AE244" s="3"/>
      <c r="AF244" s="3">
        <f t="shared" si="63"/>
        <v>0</v>
      </c>
    </row>
    <row r="245" spans="5:32" x14ac:dyDescent="0.45">
      <c r="E245" s="29" t="str">
        <f>IF(G245="Y",#REF!,"")</f>
        <v/>
      </c>
      <c r="L245" s="29" t="str">
        <f t="shared" si="64"/>
        <v/>
      </c>
      <c r="M245" s="29" t="str">
        <f t="shared" si="65"/>
        <v/>
      </c>
      <c r="N245" s="29" t="str">
        <f t="shared" si="66"/>
        <v/>
      </c>
      <c r="O245" s="29" t="str">
        <f t="shared" si="67"/>
        <v/>
      </c>
      <c r="P245" s="33" t="str">
        <f t="shared" si="68"/>
        <v/>
      </c>
      <c r="AE245" s="3"/>
      <c r="AF245" s="3">
        <f t="shared" si="63"/>
        <v>0</v>
      </c>
    </row>
    <row r="246" spans="5:32" x14ac:dyDescent="0.45">
      <c r="E246" s="29" t="str">
        <f>IF(G246="Y",#REF!,"")</f>
        <v/>
      </c>
      <c r="L246" s="29" t="str">
        <f t="shared" si="64"/>
        <v/>
      </c>
      <c r="M246" s="29" t="str">
        <f t="shared" si="65"/>
        <v/>
      </c>
      <c r="N246" s="29" t="str">
        <f t="shared" si="66"/>
        <v/>
      </c>
      <c r="O246" s="29" t="str">
        <f t="shared" si="67"/>
        <v/>
      </c>
      <c r="P246" s="33" t="str">
        <f t="shared" si="68"/>
        <v/>
      </c>
      <c r="AE246" s="3"/>
      <c r="AF246" s="3">
        <f t="shared" si="63"/>
        <v>0</v>
      </c>
    </row>
    <row r="247" spans="5:32" x14ac:dyDescent="0.45">
      <c r="E247" s="29" t="str">
        <f>IF(G247="Y",#REF!,"")</f>
        <v/>
      </c>
      <c r="L247" s="29" t="str">
        <f t="shared" si="64"/>
        <v/>
      </c>
      <c r="M247" s="29" t="str">
        <f t="shared" si="65"/>
        <v/>
      </c>
      <c r="N247" s="29" t="str">
        <f t="shared" si="66"/>
        <v/>
      </c>
      <c r="O247" s="29" t="str">
        <f t="shared" si="67"/>
        <v/>
      </c>
      <c r="P247" s="33" t="str">
        <f t="shared" si="68"/>
        <v/>
      </c>
      <c r="AE247" s="3"/>
      <c r="AF247" s="3">
        <f t="shared" si="63"/>
        <v>0</v>
      </c>
    </row>
    <row r="248" spans="5:32" x14ac:dyDescent="0.45">
      <c r="E248" s="29" t="str">
        <f>IF(G248="Y",#REF!,"")</f>
        <v/>
      </c>
      <c r="L248" s="29" t="str">
        <f t="shared" si="64"/>
        <v/>
      </c>
      <c r="M248" s="29" t="str">
        <f t="shared" si="65"/>
        <v/>
      </c>
      <c r="N248" s="29" t="str">
        <f t="shared" si="66"/>
        <v/>
      </c>
      <c r="O248" s="29" t="str">
        <f t="shared" si="67"/>
        <v/>
      </c>
      <c r="P248" s="33" t="str">
        <f t="shared" si="68"/>
        <v/>
      </c>
      <c r="AE248" s="3"/>
      <c r="AF248" s="3">
        <f t="shared" si="63"/>
        <v>0</v>
      </c>
    </row>
    <row r="249" spans="5:32" x14ac:dyDescent="0.45">
      <c r="E249" s="29" t="str">
        <f>IF(G249="Y",#REF!,"")</f>
        <v/>
      </c>
      <c r="L249" s="29" t="str">
        <f t="shared" si="64"/>
        <v/>
      </c>
      <c r="M249" s="29" t="str">
        <f t="shared" si="65"/>
        <v/>
      </c>
      <c r="N249" s="29" t="str">
        <f t="shared" si="66"/>
        <v/>
      </c>
      <c r="O249" s="29" t="str">
        <f t="shared" si="67"/>
        <v/>
      </c>
      <c r="P249" s="33" t="str">
        <f t="shared" si="68"/>
        <v/>
      </c>
      <c r="AE249" s="3"/>
      <c r="AF249" s="3">
        <f t="shared" si="63"/>
        <v>0</v>
      </c>
    </row>
    <row r="250" spans="5:32" x14ac:dyDescent="0.45">
      <c r="E250" s="29" t="str">
        <f>IF(G250="Y",#REF!,"")</f>
        <v/>
      </c>
      <c r="L250" s="29" t="str">
        <f t="shared" si="64"/>
        <v/>
      </c>
      <c r="M250" s="29" t="str">
        <f t="shared" si="65"/>
        <v/>
      </c>
      <c r="N250" s="29" t="str">
        <f t="shared" si="66"/>
        <v/>
      </c>
      <c r="O250" s="29" t="str">
        <f t="shared" si="67"/>
        <v/>
      </c>
      <c r="P250" s="33" t="str">
        <f t="shared" si="68"/>
        <v/>
      </c>
      <c r="AE250" s="3"/>
      <c r="AF250" s="3">
        <f t="shared" si="63"/>
        <v>0</v>
      </c>
    </row>
    <row r="251" spans="5:32" x14ac:dyDescent="0.45">
      <c r="E251" s="29" t="str">
        <f>IF(G251="Y",#REF!,"")</f>
        <v/>
      </c>
      <c r="L251" s="29" t="str">
        <f t="shared" si="64"/>
        <v/>
      </c>
      <c r="M251" s="29" t="str">
        <f t="shared" si="65"/>
        <v/>
      </c>
      <c r="N251" s="29" t="str">
        <f t="shared" si="66"/>
        <v/>
      </c>
      <c r="O251" s="29" t="str">
        <f t="shared" si="67"/>
        <v/>
      </c>
      <c r="P251" s="33" t="str">
        <f t="shared" si="68"/>
        <v/>
      </c>
      <c r="AE251" s="3"/>
      <c r="AF251" s="3">
        <f t="shared" si="63"/>
        <v>0</v>
      </c>
    </row>
    <row r="252" spans="5:32" x14ac:dyDescent="0.45">
      <c r="E252" s="29" t="str">
        <f>IF(G252="Y",#REF!,"")</f>
        <v/>
      </c>
      <c r="L252" s="29" t="str">
        <f t="shared" si="64"/>
        <v/>
      </c>
      <c r="M252" s="29" t="str">
        <f t="shared" si="65"/>
        <v/>
      </c>
      <c r="N252" s="29" t="str">
        <f t="shared" si="66"/>
        <v/>
      </c>
      <c r="O252" s="29" t="str">
        <f t="shared" si="67"/>
        <v/>
      </c>
      <c r="P252" s="33" t="str">
        <f t="shared" si="68"/>
        <v/>
      </c>
      <c r="AE252" s="3"/>
      <c r="AF252" s="3">
        <f t="shared" si="63"/>
        <v>0</v>
      </c>
    </row>
    <row r="253" spans="5:32" x14ac:dyDescent="0.45">
      <c r="E253" s="29" t="str">
        <f>IF(G253="Y",#REF!,"")</f>
        <v/>
      </c>
      <c r="L253" s="29" t="str">
        <f t="shared" si="64"/>
        <v/>
      </c>
      <c r="M253" s="29" t="str">
        <f t="shared" si="65"/>
        <v/>
      </c>
      <c r="N253" s="29" t="str">
        <f t="shared" si="66"/>
        <v/>
      </c>
      <c r="O253" s="29" t="str">
        <f t="shared" si="67"/>
        <v/>
      </c>
      <c r="P253" s="33" t="str">
        <f t="shared" si="68"/>
        <v/>
      </c>
      <c r="AE253" s="3"/>
      <c r="AF253" s="3">
        <f t="shared" si="63"/>
        <v>0</v>
      </c>
    </row>
    <row r="254" spans="5:32" x14ac:dyDescent="0.45">
      <c r="E254" s="29" t="str">
        <f>IF(G254="Y",#REF!,"")</f>
        <v/>
      </c>
      <c r="L254" s="29" t="str">
        <f t="shared" si="64"/>
        <v/>
      </c>
      <c r="M254" s="29" t="str">
        <f t="shared" si="65"/>
        <v/>
      </c>
      <c r="N254" s="29" t="str">
        <f t="shared" si="66"/>
        <v/>
      </c>
      <c r="O254" s="29" t="str">
        <f t="shared" si="67"/>
        <v/>
      </c>
      <c r="P254" s="33" t="str">
        <f t="shared" si="68"/>
        <v/>
      </c>
      <c r="AE254" s="3"/>
      <c r="AF254" s="3">
        <f t="shared" si="63"/>
        <v>0</v>
      </c>
    </row>
    <row r="255" spans="5:32" x14ac:dyDescent="0.45">
      <c r="E255" s="29" t="str">
        <f>IF(G255="Y",#REF!,"")</f>
        <v/>
      </c>
      <c r="L255" s="29" t="str">
        <f t="shared" si="64"/>
        <v/>
      </c>
      <c r="M255" s="29" t="str">
        <f t="shared" si="65"/>
        <v/>
      </c>
      <c r="N255" s="29" t="str">
        <f t="shared" si="66"/>
        <v/>
      </c>
      <c r="O255" s="29" t="str">
        <f t="shared" si="67"/>
        <v/>
      </c>
      <c r="P255" s="33" t="str">
        <f t="shared" si="68"/>
        <v/>
      </c>
      <c r="AE255" s="3"/>
      <c r="AF255" s="3">
        <f t="shared" si="63"/>
        <v>0</v>
      </c>
    </row>
    <row r="256" spans="5:32" x14ac:dyDescent="0.45">
      <c r="E256" s="29" t="str">
        <f>IF(G256="Y",#REF!,"")</f>
        <v/>
      </c>
      <c r="L256" s="29" t="str">
        <f t="shared" si="64"/>
        <v/>
      </c>
      <c r="M256" s="29" t="str">
        <f t="shared" si="65"/>
        <v/>
      </c>
      <c r="N256" s="29" t="str">
        <f t="shared" si="66"/>
        <v/>
      </c>
      <c r="O256" s="29" t="str">
        <f t="shared" si="67"/>
        <v/>
      </c>
      <c r="P256" s="33" t="str">
        <f t="shared" si="68"/>
        <v/>
      </c>
      <c r="AE256" s="3"/>
      <c r="AF256" s="3">
        <f t="shared" si="63"/>
        <v>0</v>
      </c>
    </row>
    <row r="257" spans="5:32" x14ac:dyDescent="0.45">
      <c r="E257" s="29" t="str">
        <f>IF(G257="Y",#REF!,"")</f>
        <v/>
      </c>
      <c r="L257" s="29" t="str">
        <f t="shared" si="64"/>
        <v/>
      </c>
      <c r="M257" s="29" t="str">
        <f t="shared" si="65"/>
        <v/>
      </c>
      <c r="N257" s="29" t="str">
        <f t="shared" si="66"/>
        <v/>
      </c>
      <c r="O257" s="29" t="str">
        <f t="shared" si="67"/>
        <v/>
      </c>
      <c r="P257" s="33" t="str">
        <f t="shared" si="68"/>
        <v/>
      </c>
      <c r="AE257" s="3"/>
      <c r="AF257" s="3">
        <f t="shared" si="63"/>
        <v>0</v>
      </c>
    </row>
    <row r="258" spans="5:32" x14ac:dyDescent="0.45">
      <c r="E258" s="29" t="str">
        <f>IF(G258="Y",#REF!,"")</f>
        <v/>
      </c>
      <c r="L258" s="29" t="str">
        <f t="shared" si="64"/>
        <v/>
      </c>
      <c r="M258" s="29" t="str">
        <f t="shared" si="65"/>
        <v/>
      </c>
      <c r="N258" s="29" t="str">
        <f t="shared" si="66"/>
        <v/>
      </c>
      <c r="O258" s="29" t="str">
        <f t="shared" si="67"/>
        <v/>
      </c>
      <c r="P258" s="33" t="str">
        <f t="shared" si="68"/>
        <v/>
      </c>
      <c r="AE258" s="3"/>
      <c r="AF258" s="3">
        <f t="shared" si="63"/>
        <v>0</v>
      </c>
    </row>
    <row r="259" spans="5:32" x14ac:dyDescent="0.45">
      <c r="E259" s="29" t="str">
        <f>IF(G259="Y",#REF!,"")</f>
        <v/>
      </c>
      <c r="L259" s="29" t="str">
        <f t="shared" si="64"/>
        <v/>
      </c>
      <c r="M259" s="29" t="str">
        <f t="shared" si="65"/>
        <v/>
      </c>
      <c r="N259" s="29" t="str">
        <f t="shared" si="66"/>
        <v/>
      </c>
      <c r="O259" s="29" t="str">
        <f t="shared" si="67"/>
        <v/>
      </c>
      <c r="P259" s="33" t="str">
        <f t="shared" si="68"/>
        <v/>
      </c>
      <c r="AE259" s="3"/>
      <c r="AF259" s="3">
        <f t="shared" si="63"/>
        <v>0</v>
      </c>
    </row>
    <row r="260" spans="5:32" x14ac:dyDescent="0.45">
      <c r="E260" s="29" t="str">
        <f>IF(G260="Y",#REF!,"")</f>
        <v/>
      </c>
      <c r="L260" s="29" t="str">
        <f t="shared" ref="L260:L323" si="69">IF(G260="Y", (P260*E260),(""))</f>
        <v/>
      </c>
      <c r="M260" s="29" t="str">
        <f t="shared" ref="M260:M323" si="70">IF(G260="Y", (L260*2),(""))</f>
        <v/>
      </c>
      <c r="N260" s="29" t="str">
        <f t="shared" ref="N260:N323" si="71">IF(G260="Y", (L260*3),(""))</f>
        <v/>
      </c>
      <c r="O260" s="29" t="str">
        <f t="shared" ref="O260:O323" si="72">IF(G260="Y", (L260*4),(""))</f>
        <v/>
      </c>
      <c r="P260" s="33" t="str">
        <f t="shared" ref="P260:P323" si="73">IF(Q260&gt;0,((AcctSize/Q260)/H260),(""))</f>
        <v/>
      </c>
      <c r="AE260" s="3"/>
      <c r="AF260" s="3">
        <f t="shared" ref="AF260:AF323" si="74">IF(F260="L",(K260-H260),(H260-K260))</f>
        <v>0</v>
      </c>
    </row>
    <row r="261" spans="5:32" x14ac:dyDescent="0.45">
      <c r="E261" s="29" t="str">
        <f>IF(G261="Y",#REF!,"")</f>
        <v/>
      </c>
      <c r="L261" s="29" t="str">
        <f t="shared" si="69"/>
        <v/>
      </c>
      <c r="M261" s="29" t="str">
        <f t="shared" si="70"/>
        <v/>
      </c>
      <c r="N261" s="29" t="str">
        <f t="shared" si="71"/>
        <v/>
      </c>
      <c r="O261" s="29" t="str">
        <f t="shared" si="72"/>
        <v/>
      </c>
      <c r="P261" s="33" t="str">
        <f t="shared" si="73"/>
        <v/>
      </c>
      <c r="AE261" s="3"/>
      <c r="AF261" s="3">
        <f t="shared" si="74"/>
        <v>0</v>
      </c>
    </row>
    <row r="262" spans="5:32" x14ac:dyDescent="0.45">
      <c r="E262" s="29" t="str">
        <f>IF(G262="Y",#REF!,"")</f>
        <v/>
      </c>
      <c r="L262" s="29" t="str">
        <f t="shared" si="69"/>
        <v/>
      </c>
      <c r="M262" s="29" t="str">
        <f t="shared" si="70"/>
        <v/>
      </c>
      <c r="N262" s="29" t="str">
        <f t="shared" si="71"/>
        <v/>
      </c>
      <c r="O262" s="29" t="str">
        <f t="shared" si="72"/>
        <v/>
      </c>
      <c r="P262" s="33" t="str">
        <f t="shared" si="73"/>
        <v/>
      </c>
      <c r="AE262" s="3"/>
      <c r="AF262" s="3">
        <f t="shared" si="74"/>
        <v>0</v>
      </c>
    </row>
    <row r="263" spans="5:32" x14ac:dyDescent="0.45">
      <c r="E263" s="29" t="str">
        <f>IF(G263="Y",#REF!,"")</f>
        <v/>
      </c>
      <c r="L263" s="29" t="str">
        <f t="shared" si="69"/>
        <v/>
      </c>
      <c r="M263" s="29" t="str">
        <f t="shared" si="70"/>
        <v/>
      </c>
      <c r="N263" s="29" t="str">
        <f t="shared" si="71"/>
        <v/>
      </c>
      <c r="O263" s="29" t="str">
        <f t="shared" si="72"/>
        <v/>
      </c>
      <c r="P263" s="33" t="str">
        <f t="shared" si="73"/>
        <v/>
      </c>
      <c r="AE263" s="3"/>
      <c r="AF263" s="3">
        <f t="shared" si="74"/>
        <v>0</v>
      </c>
    </row>
    <row r="264" spans="5:32" x14ac:dyDescent="0.45">
      <c r="E264" s="29" t="str">
        <f>IF(G264="Y",#REF!,"")</f>
        <v/>
      </c>
      <c r="L264" s="29" t="str">
        <f t="shared" si="69"/>
        <v/>
      </c>
      <c r="M264" s="29" t="str">
        <f t="shared" si="70"/>
        <v/>
      </c>
      <c r="N264" s="29" t="str">
        <f t="shared" si="71"/>
        <v/>
      </c>
      <c r="O264" s="29" t="str">
        <f t="shared" si="72"/>
        <v/>
      </c>
      <c r="P264" s="33" t="str">
        <f t="shared" si="73"/>
        <v/>
      </c>
      <c r="AE264" s="3"/>
      <c r="AF264" s="3">
        <f t="shared" si="74"/>
        <v>0</v>
      </c>
    </row>
    <row r="265" spans="5:32" x14ac:dyDescent="0.45">
      <c r="E265" s="29" t="str">
        <f>IF(G265="Y",#REF!,"")</f>
        <v/>
      </c>
      <c r="L265" s="29" t="str">
        <f t="shared" si="69"/>
        <v/>
      </c>
      <c r="M265" s="29" t="str">
        <f t="shared" si="70"/>
        <v/>
      </c>
      <c r="N265" s="29" t="str">
        <f t="shared" si="71"/>
        <v/>
      </c>
      <c r="O265" s="29" t="str">
        <f t="shared" si="72"/>
        <v/>
      </c>
      <c r="P265" s="33" t="str">
        <f t="shared" si="73"/>
        <v/>
      </c>
      <c r="AE265" s="3"/>
      <c r="AF265" s="3">
        <f t="shared" si="74"/>
        <v>0</v>
      </c>
    </row>
    <row r="266" spans="5:32" x14ac:dyDescent="0.45">
      <c r="E266" s="29" t="str">
        <f>IF(G266="Y",#REF!,"")</f>
        <v/>
      </c>
      <c r="L266" s="29" t="str">
        <f t="shared" si="69"/>
        <v/>
      </c>
      <c r="M266" s="29" t="str">
        <f t="shared" si="70"/>
        <v/>
      </c>
      <c r="N266" s="29" t="str">
        <f t="shared" si="71"/>
        <v/>
      </c>
      <c r="O266" s="29" t="str">
        <f t="shared" si="72"/>
        <v/>
      </c>
      <c r="P266" s="33" t="str">
        <f t="shared" si="73"/>
        <v/>
      </c>
      <c r="AE266" s="3"/>
      <c r="AF266" s="3">
        <f t="shared" si="74"/>
        <v>0</v>
      </c>
    </row>
    <row r="267" spans="5:32" x14ac:dyDescent="0.45">
      <c r="E267" s="29" t="str">
        <f>IF(G267="Y",#REF!,"")</f>
        <v/>
      </c>
      <c r="L267" s="29" t="str">
        <f t="shared" si="69"/>
        <v/>
      </c>
      <c r="M267" s="29" t="str">
        <f t="shared" si="70"/>
        <v/>
      </c>
      <c r="N267" s="29" t="str">
        <f t="shared" si="71"/>
        <v/>
      </c>
      <c r="O267" s="29" t="str">
        <f t="shared" si="72"/>
        <v/>
      </c>
      <c r="P267" s="33" t="str">
        <f t="shared" si="73"/>
        <v/>
      </c>
      <c r="AE267" s="3"/>
      <c r="AF267" s="3">
        <f t="shared" si="74"/>
        <v>0</v>
      </c>
    </row>
    <row r="268" spans="5:32" x14ac:dyDescent="0.45">
      <c r="E268" s="29" t="str">
        <f>IF(G268="Y",#REF!,"")</f>
        <v/>
      </c>
      <c r="L268" s="29" t="str">
        <f t="shared" si="69"/>
        <v/>
      </c>
      <c r="M268" s="29" t="str">
        <f t="shared" si="70"/>
        <v/>
      </c>
      <c r="N268" s="29" t="str">
        <f t="shared" si="71"/>
        <v/>
      </c>
      <c r="O268" s="29" t="str">
        <f t="shared" si="72"/>
        <v/>
      </c>
      <c r="P268" s="33" t="str">
        <f t="shared" si="73"/>
        <v/>
      </c>
      <c r="AE268" s="3"/>
      <c r="AF268" s="3">
        <f t="shared" si="74"/>
        <v>0</v>
      </c>
    </row>
    <row r="269" spans="5:32" x14ac:dyDescent="0.45">
      <c r="E269" s="29" t="str">
        <f>IF(G269="Y",#REF!,"")</f>
        <v/>
      </c>
      <c r="L269" s="29" t="str">
        <f t="shared" si="69"/>
        <v/>
      </c>
      <c r="M269" s="29" t="str">
        <f t="shared" si="70"/>
        <v/>
      </c>
      <c r="N269" s="29" t="str">
        <f t="shared" si="71"/>
        <v/>
      </c>
      <c r="O269" s="29" t="str">
        <f t="shared" si="72"/>
        <v/>
      </c>
      <c r="P269" s="33" t="str">
        <f t="shared" si="73"/>
        <v/>
      </c>
      <c r="AE269" s="3"/>
      <c r="AF269" s="3">
        <f t="shared" si="74"/>
        <v>0</v>
      </c>
    </row>
    <row r="270" spans="5:32" x14ac:dyDescent="0.45">
      <c r="E270" s="29" t="str">
        <f>IF(G270="Y",#REF!,"")</f>
        <v/>
      </c>
      <c r="L270" s="29" t="str">
        <f t="shared" si="69"/>
        <v/>
      </c>
      <c r="M270" s="29" t="str">
        <f t="shared" si="70"/>
        <v/>
      </c>
      <c r="N270" s="29" t="str">
        <f t="shared" si="71"/>
        <v/>
      </c>
      <c r="O270" s="29" t="str">
        <f t="shared" si="72"/>
        <v/>
      </c>
      <c r="P270" s="33" t="str">
        <f t="shared" si="73"/>
        <v/>
      </c>
      <c r="AE270" s="3"/>
      <c r="AF270" s="3">
        <f t="shared" si="74"/>
        <v>0</v>
      </c>
    </row>
    <row r="271" spans="5:32" x14ac:dyDescent="0.45">
      <c r="E271" s="29" t="str">
        <f>IF(G271="Y",#REF!,"")</f>
        <v/>
      </c>
      <c r="L271" s="29" t="str">
        <f t="shared" si="69"/>
        <v/>
      </c>
      <c r="M271" s="29" t="str">
        <f t="shared" si="70"/>
        <v/>
      </c>
      <c r="N271" s="29" t="str">
        <f t="shared" si="71"/>
        <v/>
      </c>
      <c r="O271" s="29" t="str">
        <f t="shared" si="72"/>
        <v/>
      </c>
      <c r="P271" s="33" t="str">
        <f t="shared" si="73"/>
        <v/>
      </c>
      <c r="AE271" s="3"/>
      <c r="AF271" s="3">
        <f t="shared" si="74"/>
        <v>0</v>
      </c>
    </row>
    <row r="272" spans="5:32" x14ac:dyDescent="0.45">
      <c r="E272" s="29" t="str">
        <f>IF(G272="Y",#REF!,"")</f>
        <v/>
      </c>
      <c r="L272" s="29" t="str">
        <f t="shared" si="69"/>
        <v/>
      </c>
      <c r="M272" s="29" t="str">
        <f t="shared" si="70"/>
        <v/>
      </c>
      <c r="N272" s="29" t="str">
        <f t="shared" si="71"/>
        <v/>
      </c>
      <c r="O272" s="29" t="str">
        <f t="shared" si="72"/>
        <v/>
      </c>
      <c r="P272" s="33" t="str">
        <f t="shared" si="73"/>
        <v/>
      </c>
      <c r="AE272" s="3"/>
      <c r="AF272" s="3">
        <f t="shared" si="74"/>
        <v>0</v>
      </c>
    </row>
    <row r="273" spans="5:32" x14ac:dyDescent="0.45">
      <c r="E273" s="29" t="str">
        <f>IF(G273="Y",#REF!,"")</f>
        <v/>
      </c>
      <c r="L273" s="29" t="str">
        <f t="shared" si="69"/>
        <v/>
      </c>
      <c r="M273" s="29" t="str">
        <f t="shared" si="70"/>
        <v/>
      </c>
      <c r="N273" s="29" t="str">
        <f t="shared" si="71"/>
        <v/>
      </c>
      <c r="O273" s="29" t="str">
        <f t="shared" si="72"/>
        <v/>
      </c>
      <c r="P273" s="33" t="str">
        <f t="shared" si="73"/>
        <v/>
      </c>
      <c r="AE273" s="3"/>
      <c r="AF273" s="3">
        <f t="shared" si="74"/>
        <v>0</v>
      </c>
    </row>
    <row r="274" spans="5:32" x14ac:dyDescent="0.45">
      <c r="E274" s="29" t="str">
        <f>IF(G274="Y",#REF!,"")</f>
        <v/>
      </c>
      <c r="L274" s="29" t="str">
        <f t="shared" si="69"/>
        <v/>
      </c>
      <c r="M274" s="29" t="str">
        <f t="shared" si="70"/>
        <v/>
      </c>
      <c r="N274" s="29" t="str">
        <f t="shared" si="71"/>
        <v/>
      </c>
      <c r="O274" s="29" t="str">
        <f t="shared" si="72"/>
        <v/>
      </c>
      <c r="P274" s="33" t="str">
        <f t="shared" si="73"/>
        <v/>
      </c>
      <c r="AE274" s="3"/>
      <c r="AF274" s="3">
        <f t="shared" si="74"/>
        <v>0</v>
      </c>
    </row>
    <row r="275" spans="5:32" x14ac:dyDescent="0.45">
      <c r="E275" s="29" t="str">
        <f>IF(G275="Y",#REF!,"")</f>
        <v/>
      </c>
      <c r="L275" s="29" t="str">
        <f t="shared" si="69"/>
        <v/>
      </c>
      <c r="M275" s="29" t="str">
        <f t="shared" si="70"/>
        <v/>
      </c>
      <c r="N275" s="29" t="str">
        <f t="shared" si="71"/>
        <v/>
      </c>
      <c r="O275" s="29" t="str">
        <f t="shared" si="72"/>
        <v/>
      </c>
      <c r="P275" s="33" t="str">
        <f t="shared" si="73"/>
        <v/>
      </c>
      <c r="AE275" s="3"/>
      <c r="AF275" s="3">
        <f t="shared" si="74"/>
        <v>0</v>
      </c>
    </row>
    <row r="276" spans="5:32" x14ac:dyDescent="0.45">
      <c r="E276" s="29" t="str">
        <f>IF(G276="Y",#REF!,"")</f>
        <v/>
      </c>
      <c r="L276" s="29" t="str">
        <f t="shared" si="69"/>
        <v/>
      </c>
      <c r="M276" s="29" t="str">
        <f t="shared" si="70"/>
        <v/>
      </c>
      <c r="N276" s="29" t="str">
        <f t="shared" si="71"/>
        <v/>
      </c>
      <c r="O276" s="29" t="str">
        <f t="shared" si="72"/>
        <v/>
      </c>
      <c r="P276" s="33" t="str">
        <f t="shared" si="73"/>
        <v/>
      </c>
      <c r="AE276" s="3"/>
      <c r="AF276" s="3">
        <f t="shared" si="74"/>
        <v>0</v>
      </c>
    </row>
    <row r="277" spans="5:32" x14ac:dyDescent="0.45">
      <c r="E277" s="29" t="str">
        <f>IF(G277="Y",#REF!,"")</f>
        <v/>
      </c>
      <c r="L277" s="29" t="str">
        <f t="shared" si="69"/>
        <v/>
      </c>
      <c r="M277" s="29" t="str">
        <f t="shared" si="70"/>
        <v/>
      </c>
      <c r="N277" s="29" t="str">
        <f t="shared" si="71"/>
        <v/>
      </c>
      <c r="O277" s="29" t="str">
        <f t="shared" si="72"/>
        <v/>
      </c>
      <c r="P277" s="33" t="str">
        <f t="shared" si="73"/>
        <v/>
      </c>
      <c r="AE277" s="3"/>
      <c r="AF277" s="3">
        <f t="shared" si="74"/>
        <v>0</v>
      </c>
    </row>
    <row r="278" spans="5:32" x14ac:dyDescent="0.45">
      <c r="E278" s="29" t="str">
        <f>IF(G278="Y",#REF!,"")</f>
        <v/>
      </c>
      <c r="L278" s="29" t="str">
        <f t="shared" si="69"/>
        <v/>
      </c>
      <c r="M278" s="29" t="str">
        <f t="shared" si="70"/>
        <v/>
      </c>
      <c r="N278" s="29" t="str">
        <f t="shared" si="71"/>
        <v/>
      </c>
      <c r="O278" s="29" t="str">
        <f t="shared" si="72"/>
        <v/>
      </c>
      <c r="P278" s="33" t="str">
        <f t="shared" si="73"/>
        <v/>
      </c>
      <c r="AE278" s="3"/>
      <c r="AF278" s="3">
        <f t="shared" si="74"/>
        <v>0</v>
      </c>
    </row>
    <row r="279" spans="5:32" x14ac:dyDescent="0.45">
      <c r="E279" s="29" t="str">
        <f>IF(G279="Y",#REF!,"")</f>
        <v/>
      </c>
      <c r="L279" s="29" t="str">
        <f t="shared" si="69"/>
        <v/>
      </c>
      <c r="M279" s="29" t="str">
        <f t="shared" si="70"/>
        <v/>
      </c>
      <c r="N279" s="29" t="str">
        <f t="shared" si="71"/>
        <v/>
      </c>
      <c r="O279" s="29" t="str">
        <f t="shared" si="72"/>
        <v/>
      </c>
      <c r="P279" s="33" t="str">
        <f t="shared" si="73"/>
        <v/>
      </c>
      <c r="AE279" s="3"/>
      <c r="AF279" s="3">
        <f t="shared" si="74"/>
        <v>0</v>
      </c>
    </row>
    <row r="280" spans="5:32" x14ac:dyDescent="0.45">
      <c r="E280" s="29" t="str">
        <f>IF(G280="Y",#REF!,"")</f>
        <v/>
      </c>
      <c r="L280" s="29" t="str">
        <f t="shared" si="69"/>
        <v/>
      </c>
      <c r="M280" s="29" t="str">
        <f t="shared" si="70"/>
        <v/>
      </c>
      <c r="N280" s="29" t="str">
        <f t="shared" si="71"/>
        <v/>
      </c>
      <c r="O280" s="29" t="str">
        <f t="shared" si="72"/>
        <v/>
      </c>
      <c r="P280" s="33" t="str">
        <f t="shared" si="73"/>
        <v/>
      </c>
      <c r="AE280" s="3"/>
      <c r="AF280" s="3">
        <f t="shared" si="74"/>
        <v>0</v>
      </c>
    </row>
    <row r="281" spans="5:32" x14ac:dyDescent="0.45">
      <c r="E281" s="29" t="str">
        <f>IF(G281="Y",#REF!,"")</f>
        <v/>
      </c>
      <c r="L281" s="29" t="str">
        <f t="shared" si="69"/>
        <v/>
      </c>
      <c r="M281" s="29" t="str">
        <f t="shared" si="70"/>
        <v/>
      </c>
      <c r="N281" s="29" t="str">
        <f t="shared" si="71"/>
        <v/>
      </c>
      <c r="O281" s="29" t="str">
        <f t="shared" si="72"/>
        <v/>
      </c>
      <c r="P281" s="33" t="str">
        <f t="shared" si="73"/>
        <v/>
      </c>
      <c r="AE281" s="3"/>
      <c r="AF281" s="3">
        <f t="shared" si="74"/>
        <v>0</v>
      </c>
    </row>
    <row r="282" spans="5:32" x14ac:dyDescent="0.45">
      <c r="E282" s="29" t="str">
        <f>IF(G282="Y",#REF!,"")</f>
        <v/>
      </c>
      <c r="L282" s="29" t="str">
        <f t="shared" si="69"/>
        <v/>
      </c>
      <c r="M282" s="29" t="str">
        <f t="shared" si="70"/>
        <v/>
      </c>
      <c r="N282" s="29" t="str">
        <f t="shared" si="71"/>
        <v/>
      </c>
      <c r="O282" s="29" t="str">
        <f t="shared" si="72"/>
        <v/>
      </c>
      <c r="P282" s="33" t="str">
        <f t="shared" si="73"/>
        <v/>
      </c>
      <c r="AE282" s="3"/>
      <c r="AF282" s="3">
        <f t="shared" si="74"/>
        <v>0</v>
      </c>
    </row>
    <row r="283" spans="5:32" x14ac:dyDescent="0.45">
      <c r="E283" s="29" t="str">
        <f>IF(G283="Y",#REF!,"")</f>
        <v/>
      </c>
      <c r="L283" s="29" t="str">
        <f t="shared" si="69"/>
        <v/>
      </c>
      <c r="M283" s="29" t="str">
        <f t="shared" si="70"/>
        <v/>
      </c>
      <c r="N283" s="29" t="str">
        <f t="shared" si="71"/>
        <v/>
      </c>
      <c r="O283" s="29" t="str">
        <f t="shared" si="72"/>
        <v/>
      </c>
      <c r="P283" s="33" t="str">
        <f t="shared" si="73"/>
        <v/>
      </c>
      <c r="AE283" s="3"/>
      <c r="AF283" s="3">
        <f t="shared" si="74"/>
        <v>0</v>
      </c>
    </row>
    <row r="284" spans="5:32" x14ac:dyDescent="0.45">
      <c r="E284" s="29" t="str">
        <f>IF(G284="Y",#REF!,"")</f>
        <v/>
      </c>
      <c r="L284" s="29" t="str">
        <f t="shared" si="69"/>
        <v/>
      </c>
      <c r="M284" s="29" t="str">
        <f t="shared" si="70"/>
        <v/>
      </c>
      <c r="N284" s="29" t="str">
        <f t="shared" si="71"/>
        <v/>
      </c>
      <c r="O284" s="29" t="str">
        <f t="shared" si="72"/>
        <v/>
      </c>
      <c r="P284" s="33" t="str">
        <f t="shared" si="73"/>
        <v/>
      </c>
      <c r="AE284" s="3"/>
      <c r="AF284" s="3">
        <f t="shared" si="74"/>
        <v>0</v>
      </c>
    </row>
    <row r="285" spans="5:32" x14ac:dyDescent="0.45">
      <c r="E285" s="29" t="str">
        <f>IF(G285="Y",#REF!,"")</f>
        <v/>
      </c>
      <c r="L285" s="29" t="str">
        <f t="shared" si="69"/>
        <v/>
      </c>
      <c r="M285" s="29" t="str">
        <f t="shared" si="70"/>
        <v/>
      </c>
      <c r="N285" s="29" t="str">
        <f t="shared" si="71"/>
        <v/>
      </c>
      <c r="O285" s="29" t="str">
        <f t="shared" si="72"/>
        <v/>
      </c>
      <c r="P285" s="33" t="str">
        <f t="shared" si="73"/>
        <v/>
      </c>
      <c r="AE285" s="3"/>
      <c r="AF285" s="3">
        <f t="shared" si="74"/>
        <v>0</v>
      </c>
    </row>
    <row r="286" spans="5:32" x14ac:dyDescent="0.45">
      <c r="E286" s="29" t="str">
        <f>IF(G286="Y",#REF!,"")</f>
        <v/>
      </c>
      <c r="L286" s="29" t="str">
        <f t="shared" si="69"/>
        <v/>
      </c>
      <c r="M286" s="29" t="str">
        <f t="shared" si="70"/>
        <v/>
      </c>
      <c r="N286" s="29" t="str">
        <f t="shared" si="71"/>
        <v/>
      </c>
      <c r="O286" s="29" t="str">
        <f t="shared" si="72"/>
        <v/>
      </c>
      <c r="P286" s="33" t="str">
        <f t="shared" si="73"/>
        <v/>
      </c>
      <c r="AE286" s="3"/>
      <c r="AF286" s="3">
        <f t="shared" si="74"/>
        <v>0</v>
      </c>
    </row>
    <row r="287" spans="5:32" x14ac:dyDescent="0.45">
      <c r="E287" s="29" t="str">
        <f>IF(G287="Y",#REF!,"")</f>
        <v/>
      </c>
      <c r="L287" s="29" t="str">
        <f t="shared" si="69"/>
        <v/>
      </c>
      <c r="M287" s="29" t="str">
        <f t="shared" si="70"/>
        <v/>
      </c>
      <c r="N287" s="29" t="str">
        <f t="shared" si="71"/>
        <v/>
      </c>
      <c r="O287" s="29" t="str">
        <f t="shared" si="72"/>
        <v/>
      </c>
      <c r="P287" s="33" t="str">
        <f t="shared" si="73"/>
        <v/>
      </c>
      <c r="AE287" s="3"/>
      <c r="AF287" s="3">
        <f t="shared" si="74"/>
        <v>0</v>
      </c>
    </row>
    <row r="288" spans="5:32" x14ac:dyDescent="0.45">
      <c r="E288" s="29" t="str">
        <f>IF(G288="Y",#REF!,"")</f>
        <v/>
      </c>
      <c r="L288" s="29" t="str">
        <f t="shared" si="69"/>
        <v/>
      </c>
      <c r="M288" s="29" t="str">
        <f t="shared" si="70"/>
        <v/>
      </c>
      <c r="N288" s="29" t="str">
        <f t="shared" si="71"/>
        <v/>
      </c>
      <c r="O288" s="29" t="str">
        <f t="shared" si="72"/>
        <v/>
      </c>
      <c r="P288" s="33" t="str">
        <f t="shared" si="73"/>
        <v/>
      </c>
      <c r="AE288" s="3"/>
      <c r="AF288" s="3">
        <f t="shared" si="74"/>
        <v>0</v>
      </c>
    </row>
    <row r="289" spans="5:32" x14ac:dyDescent="0.45">
      <c r="E289" s="29" t="str">
        <f>IF(G289="Y",#REF!,"")</f>
        <v/>
      </c>
      <c r="L289" s="29" t="str">
        <f t="shared" si="69"/>
        <v/>
      </c>
      <c r="M289" s="29" t="str">
        <f t="shared" si="70"/>
        <v/>
      </c>
      <c r="N289" s="29" t="str">
        <f t="shared" si="71"/>
        <v/>
      </c>
      <c r="O289" s="29" t="str">
        <f t="shared" si="72"/>
        <v/>
      </c>
      <c r="P289" s="33" t="str">
        <f t="shared" si="73"/>
        <v/>
      </c>
      <c r="AE289" s="3"/>
      <c r="AF289" s="3">
        <f t="shared" si="74"/>
        <v>0</v>
      </c>
    </row>
    <row r="290" spans="5:32" x14ac:dyDescent="0.45">
      <c r="E290" s="29" t="str">
        <f>IF(G290="Y",#REF!,"")</f>
        <v/>
      </c>
      <c r="L290" s="29" t="str">
        <f t="shared" si="69"/>
        <v/>
      </c>
      <c r="M290" s="29" t="str">
        <f t="shared" si="70"/>
        <v/>
      </c>
      <c r="N290" s="29" t="str">
        <f t="shared" si="71"/>
        <v/>
      </c>
      <c r="O290" s="29" t="str">
        <f t="shared" si="72"/>
        <v/>
      </c>
      <c r="P290" s="33" t="str">
        <f t="shared" si="73"/>
        <v/>
      </c>
      <c r="AE290" s="3"/>
      <c r="AF290" s="3">
        <f t="shared" si="74"/>
        <v>0</v>
      </c>
    </row>
    <row r="291" spans="5:32" x14ac:dyDescent="0.45">
      <c r="E291" s="29" t="str">
        <f>IF(G291="Y",#REF!,"")</f>
        <v/>
      </c>
      <c r="L291" s="29" t="str">
        <f t="shared" si="69"/>
        <v/>
      </c>
      <c r="M291" s="29" t="str">
        <f t="shared" si="70"/>
        <v/>
      </c>
      <c r="N291" s="29" t="str">
        <f t="shared" si="71"/>
        <v/>
      </c>
      <c r="O291" s="29" t="str">
        <f t="shared" si="72"/>
        <v/>
      </c>
      <c r="P291" s="33" t="str">
        <f t="shared" si="73"/>
        <v/>
      </c>
      <c r="AE291" s="3"/>
      <c r="AF291" s="3">
        <f t="shared" si="74"/>
        <v>0</v>
      </c>
    </row>
    <row r="292" spans="5:32" x14ac:dyDescent="0.45">
      <c r="E292" s="29" t="str">
        <f>IF(G292="Y",#REF!,"")</f>
        <v/>
      </c>
      <c r="L292" s="29" t="str">
        <f t="shared" si="69"/>
        <v/>
      </c>
      <c r="M292" s="29" t="str">
        <f t="shared" si="70"/>
        <v/>
      </c>
      <c r="N292" s="29" t="str">
        <f t="shared" si="71"/>
        <v/>
      </c>
      <c r="O292" s="29" t="str">
        <f t="shared" si="72"/>
        <v/>
      </c>
      <c r="P292" s="33" t="str">
        <f t="shared" si="73"/>
        <v/>
      </c>
      <c r="AE292" s="3"/>
      <c r="AF292" s="3">
        <f t="shared" si="74"/>
        <v>0</v>
      </c>
    </row>
    <row r="293" spans="5:32" x14ac:dyDescent="0.45">
      <c r="E293" s="29" t="str">
        <f>IF(G293="Y",#REF!,"")</f>
        <v/>
      </c>
      <c r="L293" s="29" t="str">
        <f t="shared" si="69"/>
        <v/>
      </c>
      <c r="M293" s="29" t="str">
        <f t="shared" si="70"/>
        <v/>
      </c>
      <c r="N293" s="29" t="str">
        <f t="shared" si="71"/>
        <v/>
      </c>
      <c r="O293" s="29" t="str">
        <f t="shared" si="72"/>
        <v/>
      </c>
      <c r="P293" s="33" t="str">
        <f t="shared" si="73"/>
        <v/>
      </c>
      <c r="AE293" s="3"/>
      <c r="AF293" s="3">
        <f t="shared" si="74"/>
        <v>0</v>
      </c>
    </row>
    <row r="294" spans="5:32" x14ac:dyDescent="0.45">
      <c r="E294" s="29" t="str">
        <f>IF(G294="Y",#REF!,"")</f>
        <v/>
      </c>
      <c r="L294" s="29" t="str">
        <f t="shared" si="69"/>
        <v/>
      </c>
      <c r="M294" s="29" t="str">
        <f t="shared" si="70"/>
        <v/>
      </c>
      <c r="N294" s="29" t="str">
        <f t="shared" si="71"/>
        <v/>
      </c>
      <c r="O294" s="29" t="str">
        <f t="shared" si="72"/>
        <v/>
      </c>
      <c r="P294" s="33" t="str">
        <f t="shared" si="73"/>
        <v/>
      </c>
      <c r="AE294" s="3"/>
      <c r="AF294" s="3">
        <f t="shared" si="74"/>
        <v>0</v>
      </c>
    </row>
    <row r="295" spans="5:32" x14ac:dyDescent="0.45">
      <c r="E295" s="29" t="str">
        <f>IF(G295="Y",#REF!,"")</f>
        <v/>
      </c>
      <c r="L295" s="29" t="str">
        <f t="shared" si="69"/>
        <v/>
      </c>
      <c r="M295" s="29" t="str">
        <f t="shared" si="70"/>
        <v/>
      </c>
      <c r="N295" s="29" t="str">
        <f t="shared" si="71"/>
        <v/>
      </c>
      <c r="O295" s="29" t="str">
        <f t="shared" si="72"/>
        <v/>
      </c>
      <c r="P295" s="33" t="str">
        <f t="shared" si="73"/>
        <v/>
      </c>
      <c r="AE295" s="3"/>
      <c r="AF295" s="3">
        <f t="shared" si="74"/>
        <v>0</v>
      </c>
    </row>
    <row r="296" spans="5:32" x14ac:dyDescent="0.45">
      <c r="E296" s="29" t="str">
        <f>IF(G296="Y",#REF!,"")</f>
        <v/>
      </c>
      <c r="L296" s="29" t="str">
        <f t="shared" si="69"/>
        <v/>
      </c>
      <c r="M296" s="29" t="str">
        <f t="shared" si="70"/>
        <v/>
      </c>
      <c r="N296" s="29" t="str">
        <f t="shared" si="71"/>
        <v/>
      </c>
      <c r="O296" s="29" t="str">
        <f t="shared" si="72"/>
        <v/>
      </c>
      <c r="P296" s="33" t="str">
        <f t="shared" si="73"/>
        <v/>
      </c>
      <c r="AE296" s="3"/>
      <c r="AF296" s="3">
        <f t="shared" si="74"/>
        <v>0</v>
      </c>
    </row>
    <row r="297" spans="5:32" x14ac:dyDescent="0.45">
      <c r="E297" s="29" t="str">
        <f>IF(G297="Y",#REF!,"")</f>
        <v/>
      </c>
      <c r="L297" s="29" t="str">
        <f t="shared" si="69"/>
        <v/>
      </c>
      <c r="M297" s="29" t="str">
        <f t="shared" si="70"/>
        <v/>
      </c>
      <c r="N297" s="29" t="str">
        <f t="shared" si="71"/>
        <v/>
      </c>
      <c r="O297" s="29" t="str">
        <f t="shared" si="72"/>
        <v/>
      </c>
      <c r="P297" s="33" t="str">
        <f t="shared" si="73"/>
        <v/>
      </c>
      <c r="AE297" s="3"/>
      <c r="AF297" s="3">
        <f t="shared" si="74"/>
        <v>0</v>
      </c>
    </row>
    <row r="298" spans="5:32" x14ac:dyDescent="0.45">
      <c r="E298" s="29" t="str">
        <f>IF(G298="Y",#REF!,"")</f>
        <v/>
      </c>
      <c r="L298" s="29" t="str">
        <f t="shared" si="69"/>
        <v/>
      </c>
      <c r="M298" s="29" t="str">
        <f t="shared" si="70"/>
        <v/>
      </c>
      <c r="N298" s="29" t="str">
        <f t="shared" si="71"/>
        <v/>
      </c>
      <c r="O298" s="29" t="str">
        <f t="shared" si="72"/>
        <v/>
      </c>
      <c r="P298" s="33" t="str">
        <f t="shared" si="73"/>
        <v/>
      </c>
      <c r="AE298" s="3"/>
      <c r="AF298" s="3">
        <f t="shared" si="74"/>
        <v>0</v>
      </c>
    </row>
    <row r="299" spans="5:32" x14ac:dyDescent="0.45">
      <c r="E299" s="29" t="str">
        <f>IF(G299="Y",#REF!,"")</f>
        <v/>
      </c>
      <c r="L299" s="29" t="str">
        <f t="shared" si="69"/>
        <v/>
      </c>
      <c r="M299" s="29" t="str">
        <f t="shared" si="70"/>
        <v/>
      </c>
      <c r="N299" s="29" t="str">
        <f t="shared" si="71"/>
        <v/>
      </c>
      <c r="O299" s="29" t="str">
        <f t="shared" si="72"/>
        <v/>
      </c>
      <c r="P299" s="33" t="str">
        <f t="shared" si="73"/>
        <v/>
      </c>
      <c r="AE299" s="3"/>
      <c r="AF299" s="3">
        <f t="shared" si="74"/>
        <v>0</v>
      </c>
    </row>
    <row r="300" spans="5:32" x14ac:dyDescent="0.45">
      <c r="E300" s="29" t="str">
        <f>IF(G300="Y",#REF!,"")</f>
        <v/>
      </c>
      <c r="L300" s="29" t="str">
        <f t="shared" si="69"/>
        <v/>
      </c>
      <c r="M300" s="29" t="str">
        <f t="shared" si="70"/>
        <v/>
      </c>
      <c r="N300" s="29" t="str">
        <f t="shared" si="71"/>
        <v/>
      </c>
      <c r="O300" s="29" t="str">
        <f t="shared" si="72"/>
        <v/>
      </c>
      <c r="P300" s="33" t="str">
        <f t="shared" si="73"/>
        <v/>
      </c>
      <c r="AE300" s="3"/>
      <c r="AF300" s="3">
        <f t="shared" si="74"/>
        <v>0</v>
      </c>
    </row>
    <row r="301" spans="5:32" x14ac:dyDescent="0.45">
      <c r="E301" s="29" t="str">
        <f>IF(G301="Y",#REF!,"")</f>
        <v/>
      </c>
      <c r="L301" s="29" t="str">
        <f t="shared" si="69"/>
        <v/>
      </c>
      <c r="M301" s="29" t="str">
        <f t="shared" si="70"/>
        <v/>
      </c>
      <c r="N301" s="29" t="str">
        <f t="shared" si="71"/>
        <v/>
      </c>
      <c r="O301" s="29" t="str">
        <f t="shared" si="72"/>
        <v/>
      </c>
      <c r="P301" s="33" t="str">
        <f t="shared" si="73"/>
        <v/>
      </c>
      <c r="AE301" s="3"/>
      <c r="AF301" s="3">
        <f t="shared" si="74"/>
        <v>0</v>
      </c>
    </row>
    <row r="302" spans="5:32" x14ac:dyDescent="0.45">
      <c r="E302" s="29" t="str">
        <f>IF(G302="Y",#REF!,"")</f>
        <v/>
      </c>
      <c r="L302" s="29" t="str">
        <f t="shared" si="69"/>
        <v/>
      </c>
      <c r="M302" s="29" t="str">
        <f t="shared" si="70"/>
        <v/>
      </c>
      <c r="N302" s="29" t="str">
        <f t="shared" si="71"/>
        <v/>
      </c>
      <c r="O302" s="29" t="str">
        <f t="shared" si="72"/>
        <v/>
      </c>
      <c r="P302" s="33" t="str">
        <f t="shared" si="73"/>
        <v/>
      </c>
      <c r="AE302" s="3"/>
      <c r="AF302" s="3">
        <f t="shared" si="74"/>
        <v>0</v>
      </c>
    </row>
    <row r="303" spans="5:32" x14ac:dyDescent="0.45">
      <c r="E303" s="29" t="str">
        <f>IF(G303="Y",#REF!,"")</f>
        <v/>
      </c>
      <c r="L303" s="29" t="str">
        <f t="shared" si="69"/>
        <v/>
      </c>
      <c r="M303" s="29" t="str">
        <f t="shared" si="70"/>
        <v/>
      </c>
      <c r="N303" s="29" t="str">
        <f t="shared" si="71"/>
        <v/>
      </c>
      <c r="O303" s="29" t="str">
        <f t="shared" si="72"/>
        <v/>
      </c>
      <c r="P303" s="33" t="str">
        <f t="shared" si="73"/>
        <v/>
      </c>
      <c r="AE303" s="3"/>
      <c r="AF303" s="3">
        <f t="shared" si="74"/>
        <v>0</v>
      </c>
    </row>
    <row r="304" spans="5:32" x14ac:dyDescent="0.45">
      <c r="E304" s="29" t="str">
        <f>IF(G304="Y",#REF!,"")</f>
        <v/>
      </c>
      <c r="L304" s="29" t="str">
        <f t="shared" si="69"/>
        <v/>
      </c>
      <c r="M304" s="29" t="str">
        <f t="shared" si="70"/>
        <v/>
      </c>
      <c r="N304" s="29" t="str">
        <f t="shared" si="71"/>
        <v/>
      </c>
      <c r="O304" s="29" t="str">
        <f t="shared" si="72"/>
        <v/>
      </c>
      <c r="P304" s="33" t="str">
        <f t="shared" si="73"/>
        <v/>
      </c>
      <c r="AE304" s="3"/>
      <c r="AF304" s="3">
        <f t="shared" si="74"/>
        <v>0</v>
      </c>
    </row>
    <row r="305" spans="5:32" x14ac:dyDescent="0.45">
      <c r="E305" s="29" t="str">
        <f>IF(G305="Y",#REF!,"")</f>
        <v/>
      </c>
      <c r="L305" s="29" t="str">
        <f t="shared" si="69"/>
        <v/>
      </c>
      <c r="M305" s="29" t="str">
        <f t="shared" si="70"/>
        <v/>
      </c>
      <c r="N305" s="29" t="str">
        <f t="shared" si="71"/>
        <v/>
      </c>
      <c r="O305" s="29" t="str">
        <f t="shared" si="72"/>
        <v/>
      </c>
      <c r="P305" s="33" t="str">
        <f t="shared" si="73"/>
        <v/>
      </c>
      <c r="AE305" s="3"/>
      <c r="AF305" s="3">
        <f t="shared" si="74"/>
        <v>0</v>
      </c>
    </row>
    <row r="306" spans="5:32" x14ac:dyDescent="0.45">
      <c r="E306" s="29" t="str">
        <f>IF(G306="Y",#REF!,"")</f>
        <v/>
      </c>
      <c r="L306" s="29" t="str">
        <f t="shared" si="69"/>
        <v/>
      </c>
      <c r="M306" s="29" t="str">
        <f t="shared" si="70"/>
        <v/>
      </c>
      <c r="N306" s="29" t="str">
        <f t="shared" si="71"/>
        <v/>
      </c>
      <c r="O306" s="29" t="str">
        <f t="shared" si="72"/>
        <v/>
      </c>
      <c r="P306" s="33" t="str">
        <f t="shared" si="73"/>
        <v/>
      </c>
      <c r="AE306" s="3"/>
      <c r="AF306" s="3">
        <f t="shared" si="74"/>
        <v>0</v>
      </c>
    </row>
    <row r="307" spans="5:32" x14ac:dyDescent="0.45">
      <c r="E307" s="29" t="str">
        <f>IF(G307="Y",#REF!,"")</f>
        <v/>
      </c>
      <c r="L307" s="29" t="str">
        <f t="shared" si="69"/>
        <v/>
      </c>
      <c r="M307" s="29" t="str">
        <f t="shared" si="70"/>
        <v/>
      </c>
      <c r="N307" s="29" t="str">
        <f t="shared" si="71"/>
        <v/>
      </c>
      <c r="O307" s="29" t="str">
        <f t="shared" si="72"/>
        <v/>
      </c>
      <c r="P307" s="33" t="str">
        <f t="shared" si="73"/>
        <v/>
      </c>
      <c r="AE307" s="3"/>
      <c r="AF307" s="3">
        <f t="shared" si="74"/>
        <v>0</v>
      </c>
    </row>
    <row r="308" spans="5:32" x14ac:dyDescent="0.45">
      <c r="E308" s="29" t="str">
        <f>IF(G308="Y",#REF!,"")</f>
        <v/>
      </c>
      <c r="L308" s="29" t="str">
        <f t="shared" si="69"/>
        <v/>
      </c>
      <c r="M308" s="29" t="str">
        <f t="shared" si="70"/>
        <v/>
      </c>
      <c r="N308" s="29" t="str">
        <f t="shared" si="71"/>
        <v/>
      </c>
      <c r="O308" s="29" t="str">
        <f t="shared" si="72"/>
        <v/>
      </c>
      <c r="P308" s="33" t="str">
        <f t="shared" si="73"/>
        <v/>
      </c>
      <c r="AE308" s="3"/>
      <c r="AF308" s="3">
        <f t="shared" si="74"/>
        <v>0</v>
      </c>
    </row>
    <row r="309" spans="5:32" x14ac:dyDescent="0.45">
      <c r="E309" s="29" t="str">
        <f>IF(G309="Y",#REF!,"")</f>
        <v/>
      </c>
      <c r="L309" s="29" t="str">
        <f t="shared" si="69"/>
        <v/>
      </c>
      <c r="M309" s="29" t="str">
        <f t="shared" si="70"/>
        <v/>
      </c>
      <c r="N309" s="29" t="str">
        <f t="shared" si="71"/>
        <v/>
      </c>
      <c r="O309" s="29" t="str">
        <f t="shared" si="72"/>
        <v/>
      </c>
      <c r="P309" s="33" t="str">
        <f t="shared" si="73"/>
        <v/>
      </c>
      <c r="AE309" s="3"/>
      <c r="AF309" s="3">
        <f t="shared" si="74"/>
        <v>0</v>
      </c>
    </row>
    <row r="310" spans="5:32" x14ac:dyDescent="0.45">
      <c r="E310" s="29" t="str">
        <f>IF(G310="Y",#REF!,"")</f>
        <v/>
      </c>
      <c r="L310" s="29" t="str">
        <f t="shared" si="69"/>
        <v/>
      </c>
      <c r="M310" s="29" t="str">
        <f t="shared" si="70"/>
        <v/>
      </c>
      <c r="N310" s="29" t="str">
        <f t="shared" si="71"/>
        <v/>
      </c>
      <c r="O310" s="29" t="str">
        <f t="shared" si="72"/>
        <v/>
      </c>
      <c r="P310" s="33" t="str">
        <f t="shared" si="73"/>
        <v/>
      </c>
      <c r="AE310" s="3"/>
      <c r="AF310" s="3">
        <f t="shared" si="74"/>
        <v>0</v>
      </c>
    </row>
    <row r="311" spans="5:32" x14ac:dyDescent="0.45">
      <c r="E311" s="29" t="str">
        <f>IF(G311="Y",#REF!,"")</f>
        <v/>
      </c>
      <c r="L311" s="29" t="str">
        <f t="shared" si="69"/>
        <v/>
      </c>
      <c r="M311" s="29" t="str">
        <f t="shared" si="70"/>
        <v/>
      </c>
      <c r="N311" s="29" t="str">
        <f t="shared" si="71"/>
        <v/>
      </c>
      <c r="O311" s="29" t="str">
        <f t="shared" si="72"/>
        <v/>
      </c>
      <c r="P311" s="33" t="str">
        <f t="shared" si="73"/>
        <v/>
      </c>
      <c r="AE311" s="3"/>
      <c r="AF311" s="3">
        <f t="shared" si="74"/>
        <v>0</v>
      </c>
    </row>
    <row r="312" spans="5:32" x14ac:dyDescent="0.45">
      <c r="E312" s="29" t="str">
        <f>IF(G312="Y",#REF!,"")</f>
        <v/>
      </c>
      <c r="L312" s="29" t="str">
        <f t="shared" si="69"/>
        <v/>
      </c>
      <c r="M312" s="29" t="str">
        <f t="shared" si="70"/>
        <v/>
      </c>
      <c r="N312" s="29" t="str">
        <f t="shared" si="71"/>
        <v/>
      </c>
      <c r="O312" s="29" t="str">
        <f t="shared" si="72"/>
        <v/>
      </c>
      <c r="P312" s="33" t="str">
        <f t="shared" si="73"/>
        <v/>
      </c>
      <c r="AE312" s="3"/>
      <c r="AF312" s="3">
        <f t="shared" si="74"/>
        <v>0</v>
      </c>
    </row>
    <row r="313" spans="5:32" x14ac:dyDescent="0.45">
      <c r="E313" s="29" t="str">
        <f>IF(G313="Y",#REF!,"")</f>
        <v/>
      </c>
      <c r="L313" s="29" t="str">
        <f t="shared" si="69"/>
        <v/>
      </c>
      <c r="M313" s="29" t="str">
        <f t="shared" si="70"/>
        <v/>
      </c>
      <c r="N313" s="29" t="str">
        <f t="shared" si="71"/>
        <v/>
      </c>
      <c r="O313" s="29" t="str">
        <f t="shared" si="72"/>
        <v/>
      </c>
      <c r="P313" s="33" t="str">
        <f t="shared" si="73"/>
        <v/>
      </c>
      <c r="AE313" s="3"/>
      <c r="AF313" s="3">
        <f t="shared" si="74"/>
        <v>0</v>
      </c>
    </row>
    <row r="314" spans="5:32" x14ac:dyDescent="0.45">
      <c r="E314" s="29" t="str">
        <f>IF(G314="Y",#REF!,"")</f>
        <v/>
      </c>
      <c r="L314" s="29" t="str">
        <f t="shared" si="69"/>
        <v/>
      </c>
      <c r="M314" s="29" t="str">
        <f t="shared" si="70"/>
        <v/>
      </c>
      <c r="N314" s="29" t="str">
        <f t="shared" si="71"/>
        <v/>
      </c>
      <c r="O314" s="29" t="str">
        <f t="shared" si="72"/>
        <v/>
      </c>
      <c r="P314" s="33" t="str">
        <f t="shared" si="73"/>
        <v/>
      </c>
      <c r="AE314" s="3"/>
      <c r="AF314" s="3">
        <f t="shared" si="74"/>
        <v>0</v>
      </c>
    </row>
    <row r="315" spans="5:32" x14ac:dyDescent="0.45">
      <c r="E315" s="29" t="str">
        <f>IF(G315="Y",#REF!,"")</f>
        <v/>
      </c>
      <c r="L315" s="29" t="str">
        <f t="shared" si="69"/>
        <v/>
      </c>
      <c r="M315" s="29" t="str">
        <f t="shared" si="70"/>
        <v/>
      </c>
      <c r="N315" s="29" t="str">
        <f t="shared" si="71"/>
        <v/>
      </c>
      <c r="O315" s="29" t="str">
        <f t="shared" si="72"/>
        <v/>
      </c>
      <c r="P315" s="33" t="str">
        <f t="shared" si="73"/>
        <v/>
      </c>
      <c r="AE315" s="3"/>
      <c r="AF315" s="3">
        <f t="shared" si="74"/>
        <v>0</v>
      </c>
    </row>
    <row r="316" spans="5:32" x14ac:dyDescent="0.45">
      <c r="E316" s="29" t="str">
        <f>IF(G316="Y",#REF!,"")</f>
        <v/>
      </c>
      <c r="L316" s="29" t="str">
        <f t="shared" si="69"/>
        <v/>
      </c>
      <c r="M316" s="29" t="str">
        <f t="shared" si="70"/>
        <v/>
      </c>
      <c r="N316" s="29" t="str">
        <f t="shared" si="71"/>
        <v/>
      </c>
      <c r="O316" s="29" t="str">
        <f t="shared" si="72"/>
        <v/>
      </c>
      <c r="P316" s="33" t="str">
        <f t="shared" si="73"/>
        <v/>
      </c>
      <c r="AE316" s="3"/>
      <c r="AF316" s="3">
        <f t="shared" si="74"/>
        <v>0</v>
      </c>
    </row>
    <row r="317" spans="5:32" x14ac:dyDescent="0.45">
      <c r="E317" s="29" t="str">
        <f>IF(G317="Y",#REF!,"")</f>
        <v/>
      </c>
      <c r="L317" s="29" t="str">
        <f t="shared" si="69"/>
        <v/>
      </c>
      <c r="M317" s="29" t="str">
        <f t="shared" si="70"/>
        <v/>
      </c>
      <c r="N317" s="29" t="str">
        <f t="shared" si="71"/>
        <v/>
      </c>
      <c r="O317" s="29" t="str">
        <f t="shared" si="72"/>
        <v/>
      </c>
      <c r="P317" s="33" t="str">
        <f t="shared" si="73"/>
        <v/>
      </c>
      <c r="AE317" s="3"/>
      <c r="AF317" s="3">
        <f t="shared" si="74"/>
        <v>0</v>
      </c>
    </row>
    <row r="318" spans="5:32" x14ac:dyDescent="0.45">
      <c r="E318" s="29" t="str">
        <f>IF(G318="Y",#REF!,"")</f>
        <v/>
      </c>
      <c r="L318" s="29" t="str">
        <f t="shared" si="69"/>
        <v/>
      </c>
      <c r="M318" s="29" t="str">
        <f t="shared" si="70"/>
        <v/>
      </c>
      <c r="N318" s="29" t="str">
        <f t="shared" si="71"/>
        <v/>
      </c>
      <c r="O318" s="29" t="str">
        <f t="shared" si="72"/>
        <v/>
      </c>
      <c r="P318" s="33" t="str">
        <f t="shared" si="73"/>
        <v/>
      </c>
      <c r="AE318" s="3"/>
      <c r="AF318" s="3">
        <f t="shared" si="74"/>
        <v>0</v>
      </c>
    </row>
    <row r="319" spans="5:32" x14ac:dyDescent="0.45">
      <c r="E319" s="29" t="str">
        <f>IF(G319="Y",#REF!,"")</f>
        <v/>
      </c>
      <c r="L319" s="29" t="str">
        <f t="shared" si="69"/>
        <v/>
      </c>
      <c r="M319" s="29" t="str">
        <f t="shared" si="70"/>
        <v/>
      </c>
      <c r="N319" s="29" t="str">
        <f t="shared" si="71"/>
        <v/>
      </c>
      <c r="O319" s="29" t="str">
        <f t="shared" si="72"/>
        <v/>
      </c>
      <c r="P319" s="33" t="str">
        <f t="shared" si="73"/>
        <v/>
      </c>
      <c r="AE319" s="3"/>
      <c r="AF319" s="3">
        <f t="shared" si="74"/>
        <v>0</v>
      </c>
    </row>
    <row r="320" spans="5:32" x14ac:dyDescent="0.45">
      <c r="E320" s="29" t="str">
        <f>IF(G320="Y",#REF!,"")</f>
        <v/>
      </c>
      <c r="L320" s="29" t="str">
        <f t="shared" si="69"/>
        <v/>
      </c>
      <c r="M320" s="29" t="str">
        <f t="shared" si="70"/>
        <v/>
      </c>
      <c r="N320" s="29" t="str">
        <f t="shared" si="71"/>
        <v/>
      </c>
      <c r="O320" s="29" t="str">
        <f t="shared" si="72"/>
        <v/>
      </c>
      <c r="P320" s="33" t="str">
        <f t="shared" si="73"/>
        <v/>
      </c>
      <c r="AE320" s="3"/>
      <c r="AF320" s="3">
        <f t="shared" si="74"/>
        <v>0</v>
      </c>
    </row>
    <row r="321" spans="5:32" x14ac:dyDescent="0.45">
      <c r="E321" s="29" t="str">
        <f>IF(G321="Y",#REF!,"")</f>
        <v/>
      </c>
      <c r="L321" s="29" t="str">
        <f t="shared" si="69"/>
        <v/>
      </c>
      <c r="M321" s="29" t="str">
        <f t="shared" si="70"/>
        <v/>
      </c>
      <c r="N321" s="29" t="str">
        <f t="shared" si="71"/>
        <v/>
      </c>
      <c r="O321" s="29" t="str">
        <f t="shared" si="72"/>
        <v/>
      </c>
      <c r="P321" s="33" t="str">
        <f t="shared" si="73"/>
        <v/>
      </c>
      <c r="AE321" s="3"/>
      <c r="AF321" s="3">
        <f t="shared" si="74"/>
        <v>0</v>
      </c>
    </row>
    <row r="322" spans="5:32" x14ac:dyDescent="0.45">
      <c r="E322" s="29" t="str">
        <f>IF(G322="Y",#REF!,"")</f>
        <v/>
      </c>
      <c r="L322" s="29" t="str">
        <f t="shared" si="69"/>
        <v/>
      </c>
      <c r="M322" s="29" t="str">
        <f t="shared" si="70"/>
        <v/>
      </c>
      <c r="N322" s="29" t="str">
        <f t="shared" si="71"/>
        <v/>
      </c>
      <c r="O322" s="29" t="str">
        <f t="shared" si="72"/>
        <v/>
      </c>
      <c r="P322" s="33" t="str">
        <f t="shared" si="73"/>
        <v/>
      </c>
      <c r="AE322" s="3"/>
      <c r="AF322" s="3">
        <f t="shared" si="74"/>
        <v>0</v>
      </c>
    </row>
    <row r="323" spans="5:32" x14ac:dyDescent="0.45">
      <c r="E323" s="29" t="str">
        <f>IF(G323="Y",#REF!,"")</f>
        <v/>
      </c>
      <c r="L323" s="29" t="str">
        <f t="shared" si="69"/>
        <v/>
      </c>
      <c r="M323" s="29" t="str">
        <f t="shared" si="70"/>
        <v/>
      </c>
      <c r="N323" s="29" t="str">
        <f t="shared" si="71"/>
        <v/>
      </c>
      <c r="O323" s="29" t="str">
        <f t="shared" si="72"/>
        <v/>
      </c>
      <c r="P323" s="33" t="str">
        <f t="shared" si="73"/>
        <v/>
      </c>
      <c r="AE323" s="3"/>
      <c r="AF323" s="3">
        <f t="shared" si="74"/>
        <v>0</v>
      </c>
    </row>
    <row r="324" spans="5:32" x14ac:dyDescent="0.45">
      <c r="E324" s="29" t="str">
        <f>IF(G324="Y",#REF!,"")</f>
        <v/>
      </c>
      <c r="L324" s="29" t="str">
        <f t="shared" ref="L324:L387" si="75">IF(G324="Y", (P324*E324),(""))</f>
        <v/>
      </c>
      <c r="M324" s="29" t="str">
        <f t="shared" ref="M324:M387" si="76">IF(G324="Y", (L324*2),(""))</f>
        <v/>
      </c>
      <c r="N324" s="29" t="str">
        <f t="shared" ref="N324:N387" si="77">IF(G324="Y", (L324*3),(""))</f>
        <v/>
      </c>
      <c r="O324" s="29" t="str">
        <f t="shared" ref="O324:O387" si="78">IF(G324="Y", (L324*4),(""))</f>
        <v/>
      </c>
      <c r="P324" s="33" t="str">
        <f t="shared" ref="P324:P387" si="79">IF(Q324&gt;0,((AcctSize/Q324)/H324),(""))</f>
        <v/>
      </c>
      <c r="AE324" s="3"/>
      <c r="AF324" s="3">
        <f t="shared" ref="AF324:AF387" si="80">IF(F324="L",(K324-H324),(H324-K324))</f>
        <v>0</v>
      </c>
    </row>
    <row r="325" spans="5:32" x14ac:dyDescent="0.45">
      <c r="E325" s="29" t="str">
        <f>IF(G325="Y",#REF!,"")</f>
        <v/>
      </c>
      <c r="L325" s="29" t="str">
        <f t="shared" si="75"/>
        <v/>
      </c>
      <c r="M325" s="29" t="str">
        <f t="shared" si="76"/>
        <v/>
      </c>
      <c r="N325" s="29" t="str">
        <f t="shared" si="77"/>
        <v/>
      </c>
      <c r="O325" s="29" t="str">
        <f t="shared" si="78"/>
        <v/>
      </c>
      <c r="P325" s="33" t="str">
        <f t="shared" si="79"/>
        <v/>
      </c>
      <c r="AE325" s="3"/>
      <c r="AF325" s="3">
        <f t="shared" si="80"/>
        <v>0</v>
      </c>
    </row>
    <row r="326" spans="5:32" x14ac:dyDescent="0.45">
      <c r="E326" s="29" t="str">
        <f>IF(G326="Y",#REF!,"")</f>
        <v/>
      </c>
      <c r="L326" s="29" t="str">
        <f t="shared" si="75"/>
        <v/>
      </c>
      <c r="M326" s="29" t="str">
        <f t="shared" si="76"/>
        <v/>
      </c>
      <c r="N326" s="29" t="str">
        <f t="shared" si="77"/>
        <v/>
      </c>
      <c r="O326" s="29" t="str">
        <f t="shared" si="78"/>
        <v/>
      </c>
      <c r="P326" s="33" t="str">
        <f t="shared" si="79"/>
        <v/>
      </c>
      <c r="AE326" s="3"/>
      <c r="AF326" s="3">
        <f t="shared" si="80"/>
        <v>0</v>
      </c>
    </row>
    <row r="327" spans="5:32" x14ac:dyDescent="0.45">
      <c r="E327" s="29" t="str">
        <f>IF(G327="Y",#REF!,"")</f>
        <v/>
      </c>
      <c r="L327" s="29" t="str">
        <f t="shared" si="75"/>
        <v/>
      </c>
      <c r="M327" s="29" t="str">
        <f t="shared" si="76"/>
        <v/>
      </c>
      <c r="N327" s="29" t="str">
        <f t="shared" si="77"/>
        <v/>
      </c>
      <c r="O327" s="29" t="str">
        <f t="shared" si="78"/>
        <v/>
      </c>
      <c r="P327" s="33" t="str">
        <f t="shared" si="79"/>
        <v/>
      </c>
      <c r="AE327" s="3"/>
      <c r="AF327" s="3">
        <f t="shared" si="80"/>
        <v>0</v>
      </c>
    </row>
    <row r="328" spans="5:32" x14ac:dyDescent="0.45">
      <c r="E328" s="29" t="str">
        <f>IF(G328="Y",#REF!,"")</f>
        <v/>
      </c>
      <c r="L328" s="29" t="str">
        <f t="shared" si="75"/>
        <v/>
      </c>
      <c r="M328" s="29" t="str">
        <f t="shared" si="76"/>
        <v/>
      </c>
      <c r="N328" s="29" t="str">
        <f t="shared" si="77"/>
        <v/>
      </c>
      <c r="O328" s="29" t="str">
        <f t="shared" si="78"/>
        <v/>
      </c>
      <c r="P328" s="33" t="str">
        <f t="shared" si="79"/>
        <v/>
      </c>
      <c r="AE328" s="3"/>
      <c r="AF328" s="3">
        <f t="shared" si="80"/>
        <v>0</v>
      </c>
    </row>
    <row r="329" spans="5:32" x14ac:dyDescent="0.45">
      <c r="E329" s="29" t="str">
        <f>IF(G329="Y",#REF!,"")</f>
        <v/>
      </c>
      <c r="L329" s="29" t="str">
        <f t="shared" si="75"/>
        <v/>
      </c>
      <c r="M329" s="29" t="str">
        <f t="shared" si="76"/>
        <v/>
      </c>
      <c r="N329" s="29" t="str">
        <f t="shared" si="77"/>
        <v/>
      </c>
      <c r="O329" s="29" t="str">
        <f t="shared" si="78"/>
        <v/>
      </c>
      <c r="P329" s="33" t="str">
        <f t="shared" si="79"/>
        <v/>
      </c>
      <c r="AE329" s="3"/>
      <c r="AF329" s="3">
        <f t="shared" si="80"/>
        <v>0</v>
      </c>
    </row>
    <row r="330" spans="5:32" x14ac:dyDescent="0.45">
      <c r="E330" s="29" t="str">
        <f>IF(G330="Y",#REF!,"")</f>
        <v/>
      </c>
      <c r="L330" s="29" t="str">
        <f t="shared" si="75"/>
        <v/>
      </c>
      <c r="M330" s="29" t="str">
        <f t="shared" si="76"/>
        <v/>
      </c>
      <c r="N330" s="29" t="str">
        <f t="shared" si="77"/>
        <v/>
      </c>
      <c r="O330" s="29" t="str">
        <f t="shared" si="78"/>
        <v/>
      </c>
      <c r="P330" s="33" t="str">
        <f t="shared" si="79"/>
        <v/>
      </c>
      <c r="AE330" s="3"/>
      <c r="AF330" s="3">
        <f t="shared" si="80"/>
        <v>0</v>
      </c>
    </row>
    <row r="331" spans="5:32" x14ac:dyDescent="0.45">
      <c r="E331" s="29" t="str">
        <f>IF(G331="Y",#REF!,"")</f>
        <v/>
      </c>
      <c r="L331" s="29" t="str">
        <f t="shared" si="75"/>
        <v/>
      </c>
      <c r="M331" s="29" t="str">
        <f t="shared" si="76"/>
        <v/>
      </c>
      <c r="N331" s="29" t="str">
        <f t="shared" si="77"/>
        <v/>
      </c>
      <c r="O331" s="29" t="str">
        <f t="shared" si="78"/>
        <v/>
      </c>
      <c r="P331" s="33" t="str">
        <f t="shared" si="79"/>
        <v/>
      </c>
      <c r="AE331" s="3"/>
      <c r="AF331" s="3">
        <f t="shared" si="80"/>
        <v>0</v>
      </c>
    </row>
    <row r="332" spans="5:32" x14ac:dyDescent="0.45">
      <c r="E332" s="29" t="str">
        <f>IF(G332="Y",#REF!,"")</f>
        <v/>
      </c>
      <c r="L332" s="29" t="str">
        <f t="shared" si="75"/>
        <v/>
      </c>
      <c r="M332" s="29" t="str">
        <f t="shared" si="76"/>
        <v/>
      </c>
      <c r="N332" s="29" t="str">
        <f t="shared" si="77"/>
        <v/>
      </c>
      <c r="O332" s="29" t="str">
        <f t="shared" si="78"/>
        <v/>
      </c>
      <c r="P332" s="33" t="str">
        <f t="shared" si="79"/>
        <v/>
      </c>
      <c r="AE332" s="3"/>
      <c r="AF332" s="3">
        <f t="shared" si="80"/>
        <v>0</v>
      </c>
    </row>
    <row r="333" spans="5:32" x14ac:dyDescent="0.45">
      <c r="E333" s="29" t="str">
        <f>IF(G333="Y",#REF!,"")</f>
        <v/>
      </c>
      <c r="L333" s="29" t="str">
        <f t="shared" si="75"/>
        <v/>
      </c>
      <c r="M333" s="29" t="str">
        <f t="shared" si="76"/>
        <v/>
      </c>
      <c r="N333" s="29" t="str">
        <f t="shared" si="77"/>
        <v/>
      </c>
      <c r="O333" s="29" t="str">
        <f t="shared" si="78"/>
        <v/>
      </c>
      <c r="P333" s="33" t="str">
        <f t="shared" si="79"/>
        <v/>
      </c>
      <c r="AE333" s="3"/>
      <c r="AF333" s="3">
        <f t="shared" si="80"/>
        <v>0</v>
      </c>
    </row>
    <row r="334" spans="5:32" x14ac:dyDescent="0.45">
      <c r="E334" s="29" t="str">
        <f>IF(G334="Y",#REF!,"")</f>
        <v/>
      </c>
      <c r="L334" s="29" t="str">
        <f t="shared" si="75"/>
        <v/>
      </c>
      <c r="M334" s="29" t="str">
        <f t="shared" si="76"/>
        <v/>
      </c>
      <c r="N334" s="29" t="str">
        <f t="shared" si="77"/>
        <v/>
      </c>
      <c r="O334" s="29" t="str">
        <f t="shared" si="78"/>
        <v/>
      </c>
      <c r="P334" s="33" t="str">
        <f t="shared" si="79"/>
        <v/>
      </c>
      <c r="AE334" s="3"/>
      <c r="AF334" s="3">
        <f t="shared" si="80"/>
        <v>0</v>
      </c>
    </row>
    <row r="335" spans="5:32" x14ac:dyDescent="0.45">
      <c r="E335" s="29" t="str">
        <f>IF(G335="Y",#REF!,"")</f>
        <v/>
      </c>
      <c r="L335" s="29" t="str">
        <f t="shared" si="75"/>
        <v/>
      </c>
      <c r="M335" s="29" t="str">
        <f t="shared" si="76"/>
        <v/>
      </c>
      <c r="N335" s="29" t="str">
        <f t="shared" si="77"/>
        <v/>
      </c>
      <c r="O335" s="29" t="str">
        <f t="shared" si="78"/>
        <v/>
      </c>
      <c r="P335" s="33" t="str">
        <f t="shared" si="79"/>
        <v/>
      </c>
      <c r="AE335" s="3"/>
      <c r="AF335" s="3">
        <f t="shared" si="80"/>
        <v>0</v>
      </c>
    </row>
    <row r="336" spans="5:32" x14ac:dyDescent="0.45">
      <c r="E336" s="29" t="str">
        <f>IF(G336="Y",#REF!,"")</f>
        <v/>
      </c>
      <c r="L336" s="29" t="str">
        <f t="shared" si="75"/>
        <v/>
      </c>
      <c r="M336" s="29" t="str">
        <f t="shared" si="76"/>
        <v/>
      </c>
      <c r="N336" s="29" t="str">
        <f t="shared" si="77"/>
        <v/>
      </c>
      <c r="O336" s="29" t="str">
        <f t="shared" si="78"/>
        <v/>
      </c>
      <c r="P336" s="33" t="str">
        <f t="shared" si="79"/>
        <v/>
      </c>
      <c r="AE336" s="3"/>
      <c r="AF336" s="3">
        <f t="shared" si="80"/>
        <v>0</v>
      </c>
    </row>
    <row r="337" spans="5:32" x14ac:dyDescent="0.45">
      <c r="E337" s="29" t="str">
        <f>IF(G337="Y",#REF!,"")</f>
        <v/>
      </c>
      <c r="L337" s="29" t="str">
        <f t="shared" si="75"/>
        <v/>
      </c>
      <c r="M337" s="29" t="str">
        <f t="shared" si="76"/>
        <v/>
      </c>
      <c r="N337" s="29" t="str">
        <f t="shared" si="77"/>
        <v/>
      </c>
      <c r="O337" s="29" t="str">
        <f t="shared" si="78"/>
        <v/>
      </c>
      <c r="P337" s="33" t="str">
        <f t="shared" si="79"/>
        <v/>
      </c>
      <c r="AE337" s="3"/>
      <c r="AF337" s="3">
        <f t="shared" si="80"/>
        <v>0</v>
      </c>
    </row>
    <row r="338" spans="5:32" x14ac:dyDescent="0.45">
      <c r="E338" s="29" t="str">
        <f>IF(G338="Y",#REF!,"")</f>
        <v/>
      </c>
      <c r="L338" s="29" t="str">
        <f t="shared" si="75"/>
        <v/>
      </c>
      <c r="M338" s="29" t="str">
        <f t="shared" si="76"/>
        <v/>
      </c>
      <c r="N338" s="29" t="str">
        <f t="shared" si="77"/>
        <v/>
      </c>
      <c r="O338" s="29" t="str">
        <f t="shared" si="78"/>
        <v/>
      </c>
      <c r="P338" s="33" t="str">
        <f t="shared" si="79"/>
        <v/>
      </c>
      <c r="AE338" s="3"/>
      <c r="AF338" s="3">
        <f t="shared" si="80"/>
        <v>0</v>
      </c>
    </row>
    <row r="339" spans="5:32" x14ac:dyDescent="0.45">
      <c r="E339" s="29" t="str">
        <f>IF(G339="Y",#REF!,"")</f>
        <v/>
      </c>
      <c r="L339" s="29" t="str">
        <f t="shared" si="75"/>
        <v/>
      </c>
      <c r="M339" s="29" t="str">
        <f t="shared" si="76"/>
        <v/>
      </c>
      <c r="N339" s="29" t="str">
        <f t="shared" si="77"/>
        <v/>
      </c>
      <c r="O339" s="29" t="str">
        <f t="shared" si="78"/>
        <v/>
      </c>
      <c r="P339" s="33" t="str">
        <f t="shared" si="79"/>
        <v/>
      </c>
      <c r="AE339" s="3"/>
      <c r="AF339" s="3">
        <f t="shared" si="80"/>
        <v>0</v>
      </c>
    </row>
    <row r="340" spans="5:32" x14ac:dyDescent="0.45">
      <c r="E340" s="29" t="str">
        <f>IF(G340="Y",#REF!,"")</f>
        <v/>
      </c>
      <c r="L340" s="29" t="str">
        <f t="shared" si="75"/>
        <v/>
      </c>
      <c r="M340" s="29" t="str">
        <f t="shared" si="76"/>
        <v/>
      </c>
      <c r="N340" s="29" t="str">
        <f t="shared" si="77"/>
        <v/>
      </c>
      <c r="O340" s="29" t="str">
        <f t="shared" si="78"/>
        <v/>
      </c>
      <c r="P340" s="33" t="str">
        <f t="shared" si="79"/>
        <v/>
      </c>
      <c r="AE340" s="3"/>
      <c r="AF340" s="3">
        <f t="shared" si="80"/>
        <v>0</v>
      </c>
    </row>
    <row r="341" spans="5:32" x14ac:dyDescent="0.45">
      <c r="E341" s="29" t="str">
        <f>IF(G341="Y",#REF!,"")</f>
        <v/>
      </c>
      <c r="L341" s="29" t="str">
        <f t="shared" si="75"/>
        <v/>
      </c>
      <c r="M341" s="29" t="str">
        <f t="shared" si="76"/>
        <v/>
      </c>
      <c r="N341" s="29" t="str">
        <f t="shared" si="77"/>
        <v/>
      </c>
      <c r="O341" s="29" t="str">
        <f t="shared" si="78"/>
        <v/>
      </c>
      <c r="P341" s="33" t="str">
        <f t="shared" si="79"/>
        <v/>
      </c>
      <c r="AE341" s="3"/>
      <c r="AF341" s="3">
        <f t="shared" si="80"/>
        <v>0</v>
      </c>
    </row>
    <row r="342" spans="5:32" x14ac:dyDescent="0.45">
      <c r="E342" s="29" t="str">
        <f>IF(G342="Y",#REF!,"")</f>
        <v/>
      </c>
      <c r="L342" s="29" t="str">
        <f t="shared" si="75"/>
        <v/>
      </c>
      <c r="M342" s="29" t="str">
        <f t="shared" si="76"/>
        <v/>
      </c>
      <c r="N342" s="29" t="str">
        <f t="shared" si="77"/>
        <v/>
      </c>
      <c r="O342" s="29" t="str">
        <f t="shared" si="78"/>
        <v/>
      </c>
      <c r="P342" s="33" t="str">
        <f t="shared" si="79"/>
        <v/>
      </c>
      <c r="AE342" s="3"/>
      <c r="AF342" s="3">
        <f t="shared" si="80"/>
        <v>0</v>
      </c>
    </row>
    <row r="343" spans="5:32" x14ac:dyDescent="0.45">
      <c r="E343" s="29" t="str">
        <f>IF(G343="Y",#REF!,"")</f>
        <v/>
      </c>
      <c r="L343" s="29" t="str">
        <f t="shared" si="75"/>
        <v/>
      </c>
      <c r="M343" s="29" t="str">
        <f t="shared" si="76"/>
        <v/>
      </c>
      <c r="N343" s="29" t="str">
        <f t="shared" si="77"/>
        <v/>
      </c>
      <c r="O343" s="29" t="str">
        <f t="shared" si="78"/>
        <v/>
      </c>
      <c r="P343" s="33" t="str">
        <f t="shared" si="79"/>
        <v/>
      </c>
      <c r="AE343" s="3"/>
      <c r="AF343" s="3">
        <f t="shared" si="80"/>
        <v>0</v>
      </c>
    </row>
    <row r="344" spans="5:32" x14ac:dyDescent="0.45">
      <c r="E344" s="29" t="str">
        <f>IF(G344="Y",#REF!,"")</f>
        <v/>
      </c>
      <c r="L344" s="29" t="str">
        <f t="shared" si="75"/>
        <v/>
      </c>
      <c r="M344" s="29" t="str">
        <f t="shared" si="76"/>
        <v/>
      </c>
      <c r="N344" s="29" t="str">
        <f t="shared" si="77"/>
        <v/>
      </c>
      <c r="O344" s="29" t="str">
        <f t="shared" si="78"/>
        <v/>
      </c>
      <c r="P344" s="33" t="str">
        <f t="shared" si="79"/>
        <v/>
      </c>
      <c r="AE344" s="3"/>
      <c r="AF344" s="3">
        <f t="shared" si="80"/>
        <v>0</v>
      </c>
    </row>
    <row r="345" spans="5:32" x14ac:dyDescent="0.45">
      <c r="E345" s="29" t="str">
        <f>IF(G345="Y",#REF!,"")</f>
        <v/>
      </c>
      <c r="L345" s="29" t="str">
        <f t="shared" si="75"/>
        <v/>
      </c>
      <c r="M345" s="29" t="str">
        <f t="shared" si="76"/>
        <v/>
      </c>
      <c r="N345" s="29" t="str">
        <f t="shared" si="77"/>
        <v/>
      </c>
      <c r="O345" s="29" t="str">
        <f t="shared" si="78"/>
        <v/>
      </c>
      <c r="P345" s="33" t="str">
        <f t="shared" si="79"/>
        <v/>
      </c>
      <c r="AE345" s="3"/>
      <c r="AF345" s="3">
        <f t="shared" si="80"/>
        <v>0</v>
      </c>
    </row>
    <row r="346" spans="5:32" x14ac:dyDescent="0.45">
      <c r="E346" s="29" t="str">
        <f>IF(G346="Y",#REF!,"")</f>
        <v/>
      </c>
      <c r="L346" s="29" t="str">
        <f t="shared" si="75"/>
        <v/>
      </c>
      <c r="M346" s="29" t="str">
        <f t="shared" si="76"/>
        <v/>
      </c>
      <c r="N346" s="29" t="str">
        <f t="shared" si="77"/>
        <v/>
      </c>
      <c r="O346" s="29" t="str">
        <f t="shared" si="78"/>
        <v/>
      </c>
      <c r="P346" s="33" t="str">
        <f t="shared" si="79"/>
        <v/>
      </c>
      <c r="AE346" s="3"/>
      <c r="AF346" s="3">
        <f t="shared" si="80"/>
        <v>0</v>
      </c>
    </row>
    <row r="347" spans="5:32" x14ac:dyDescent="0.45">
      <c r="E347" s="29" t="str">
        <f>IF(G347="Y",#REF!,"")</f>
        <v/>
      </c>
      <c r="L347" s="29" t="str">
        <f t="shared" si="75"/>
        <v/>
      </c>
      <c r="M347" s="29" t="str">
        <f t="shared" si="76"/>
        <v/>
      </c>
      <c r="N347" s="29" t="str">
        <f t="shared" si="77"/>
        <v/>
      </c>
      <c r="O347" s="29" t="str">
        <f t="shared" si="78"/>
        <v/>
      </c>
      <c r="P347" s="33" t="str">
        <f t="shared" si="79"/>
        <v/>
      </c>
      <c r="AE347" s="3"/>
      <c r="AF347" s="3">
        <f t="shared" si="80"/>
        <v>0</v>
      </c>
    </row>
    <row r="348" spans="5:32" x14ac:dyDescent="0.45">
      <c r="E348" s="29" t="str">
        <f>IF(G348="Y",#REF!,"")</f>
        <v/>
      </c>
      <c r="L348" s="29" t="str">
        <f t="shared" si="75"/>
        <v/>
      </c>
      <c r="M348" s="29" t="str">
        <f t="shared" si="76"/>
        <v/>
      </c>
      <c r="N348" s="29" t="str">
        <f t="shared" si="77"/>
        <v/>
      </c>
      <c r="O348" s="29" t="str">
        <f t="shared" si="78"/>
        <v/>
      </c>
      <c r="P348" s="33" t="str">
        <f t="shared" si="79"/>
        <v/>
      </c>
      <c r="AE348" s="3"/>
      <c r="AF348" s="3">
        <f t="shared" si="80"/>
        <v>0</v>
      </c>
    </row>
    <row r="349" spans="5:32" x14ac:dyDescent="0.45">
      <c r="E349" s="29" t="str">
        <f>IF(G349="Y",#REF!,"")</f>
        <v/>
      </c>
      <c r="L349" s="29" t="str">
        <f t="shared" si="75"/>
        <v/>
      </c>
      <c r="M349" s="29" t="str">
        <f t="shared" si="76"/>
        <v/>
      </c>
      <c r="N349" s="29" t="str">
        <f t="shared" si="77"/>
        <v/>
      </c>
      <c r="O349" s="29" t="str">
        <f t="shared" si="78"/>
        <v/>
      </c>
      <c r="P349" s="33" t="str">
        <f t="shared" si="79"/>
        <v/>
      </c>
      <c r="AE349" s="3"/>
      <c r="AF349" s="3">
        <f t="shared" si="80"/>
        <v>0</v>
      </c>
    </row>
    <row r="350" spans="5:32" x14ac:dyDescent="0.45">
      <c r="E350" s="29" t="str">
        <f>IF(G350="Y",#REF!,"")</f>
        <v/>
      </c>
      <c r="L350" s="29" t="str">
        <f t="shared" si="75"/>
        <v/>
      </c>
      <c r="M350" s="29" t="str">
        <f t="shared" si="76"/>
        <v/>
      </c>
      <c r="N350" s="29" t="str">
        <f t="shared" si="77"/>
        <v/>
      </c>
      <c r="O350" s="29" t="str">
        <f t="shared" si="78"/>
        <v/>
      </c>
      <c r="P350" s="33" t="str">
        <f t="shared" si="79"/>
        <v/>
      </c>
      <c r="AE350" s="3"/>
      <c r="AF350" s="3">
        <f t="shared" si="80"/>
        <v>0</v>
      </c>
    </row>
    <row r="351" spans="5:32" x14ac:dyDescent="0.45">
      <c r="E351" s="29" t="str">
        <f>IF(G351="Y",#REF!,"")</f>
        <v/>
      </c>
      <c r="L351" s="29" t="str">
        <f t="shared" si="75"/>
        <v/>
      </c>
      <c r="M351" s="29" t="str">
        <f t="shared" si="76"/>
        <v/>
      </c>
      <c r="N351" s="29" t="str">
        <f t="shared" si="77"/>
        <v/>
      </c>
      <c r="O351" s="29" t="str">
        <f t="shared" si="78"/>
        <v/>
      </c>
      <c r="P351" s="33" t="str">
        <f t="shared" si="79"/>
        <v/>
      </c>
      <c r="AE351" s="3"/>
      <c r="AF351" s="3">
        <f t="shared" si="80"/>
        <v>0</v>
      </c>
    </row>
    <row r="352" spans="5:32" x14ac:dyDescent="0.45">
      <c r="E352" s="29" t="str">
        <f>IF(G352="Y",#REF!,"")</f>
        <v/>
      </c>
      <c r="L352" s="29" t="str">
        <f t="shared" si="75"/>
        <v/>
      </c>
      <c r="M352" s="29" t="str">
        <f t="shared" si="76"/>
        <v/>
      </c>
      <c r="N352" s="29" t="str">
        <f t="shared" si="77"/>
        <v/>
      </c>
      <c r="O352" s="29" t="str">
        <f t="shared" si="78"/>
        <v/>
      </c>
      <c r="P352" s="33" t="str">
        <f t="shared" si="79"/>
        <v/>
      </c>
      <c r="AE352" s="3"/>
      <c r="AF352" s="3">
        <f t="shared" si="80"/>
        <v>0</v>
      </c>
    </row>
    <row r="353" spans="5:32" x14ac:dyDescent="0.45">
      <c r="E353" s="29" t="str">
        <f>IF(G353="Y",#REF!,"")</f>
        <v/>
      </c>
      <c r="L353" s="29" t="str">
        <f t="shared" si="75"/>
        <v/>
      </c>
      <c r="M353" s="29" t="str">
        <f t="shared" si="76"/>
        <v/>
      </c>
      <c r="N353" s="29" t="str">
        <f t="shared" si="77"/>
        <v/>
      </c>
      <c r="O353" s="29" t="str">
        <f t="shared" si="78"/>
        <v/>
      </c>
      <c r="P353" s="33" t="str">
        <f t="shared" si="79"/>
        <v/>
      </c>
      <c r="AE353" s="3"/>
      <c r="AF353" s="3">
        <f t="shared" si="80"/>
        <v>0</v>
      </c>
    </row>
    <row r="354" spans="5:32" x14ac:dyDescent="0.45">
      <c r="E354" s="29" t="str">
        <f>IF(G354="Y",#REF!,"")</f>
        <v/>
      </c>
      <c r="L354" s="29" t="str">
        <f t="shared" si="75"/>
        <v/>
      </c>
      <c r="M354" s="29" t="str">
        <f t="shared" si="76"/>
        <v/>
      </c>
      <c r="N354" s="29" t="str">
        <f t="shared" si="77"/>
        <v/>
      </c>
      <c r="O354" s="29" t="str">
        <f t="shared" si="78"/>
        <v/>
      </c>
      <c r="P354" s="33" t="str">
        <f t="shared" si="79"/>
        <v/>
      </c>
      <c r="AE354" s="3"/>
      <c r="AF354" s="3">
        <f t="shared" si="80"/>
        <v>0</v>
      </c>
    </row>
    <row r="355" spans="5:32" x14ac:dyDescent="0.45">
      <c r="E355" s="29" t="str">
        <f>IF(G355="Y",#REF!,"")</f>
        <v/>
      </c>
      <c r="L355" s="29" t="str">
        <f t="shared" si="75"/>
        <v/>
      </c>
      <c r="M355" s="29" t="str">
        <f t="shared" si="76"/>
        <v/>
      </c>
      <c r="N355" s="29" t="str">
        <f t="shared" si="77"/>
        <v/>
      </c>
      <c r="O355" s="29" t="str">
        <f t="shared" si="78"/>
        <v/>
      </c>
      <c r="P355" s="33" t="str">
        <f t="shared" si="79"/>
        <v/>
      </c>
      <c r="AE355" s="3"/>
      <c r="AF355" s="3">
        <f t="shared" si="80"/>
        <v>0</v>
      </c>
    </row>
    <row r="356" spans="5:32" x14ac:dyDescent="0.45">
      <c r="E356" s="29" t="str">
        <f>IF(G356="Y",#REF!,"")</f>
        <v/>
      </c>
      <c r="L356" s="29" t="str">
        <f t="shared" si="75"/>
        <v/>
      </c>
      <c r="M356" s="29" t="str">
        <f t="shared" si="76"/>
        <v/>
      </c>
      <c r="N356" s="29" t="str">
        <f t="shared" si="77"/>
        <v/>
      </c>
      <c r="O356" s="29" t="str">
        <f t="shared" si="78"/>
        <v/>
      </c>
      <c r="P356" s="33" t="str">
        <f t="shared" si="79"/>
        <v/>
      </c>
      <c r="AE356" s="3"/>
      <c r="AF356" s="3">
        <f t="shared" si="80"/>
        <v>0</v>
      </c>
    </row>
    <row r="357" spans="5:32" x14ac:dyDescent="0.45">
      <c r="E357" s="29" t="str">
        <f>IF(G357="Y",#REF!,"")</f>
        <v/>
      </c>
      <c r="L357" s="29" t="str">
        <f t="shared" si="75"/>
        <v/>
      </c>
      <c r="M357" s="29" t="str">
        <f t="shared" si="76"/>
        <v/>
      </c>
      <c r="N357" s="29" t="str">
        <f t="shared" si="77"/>
        <v/>
      </c>
      <c r="O357" s="29" t="str">
        <f t="shared" si="78"/>
        <v/>
      </c>
      <c r="P357" s="33" t="str">
        <f t="shared" si="79"/>
        <v/>
      </c>
      <c r="AE357" s="3"/>
      <c r="AF357" s="3">
        <f t="shared" si="80"/>
        <v>0</v>
      </c>
    </row>
    <row r="358" spans="5:32" x14ac:dyDescent="0.45">
      <c r="E358" s="29" t="str">
        <f>IF(G358="Y",#REF!,"")</f>
        <v/>
      </c>
      <c r="L358" s="29" t="str">
        <f t="shared" si="75"/>
        <v/>
      </c>
      <c r="M358" s="29" t="str">
        <f t="shared" si="76"/>
        <v/>
      </c>
      <c r="N358" s="29" t="str">
        <f t="shared" si="77"/>
        <v/>
      </c>
      <c r="O358" s="29" t="str">
        <f t="shared" si="78"/>
        <v/>
      </c>
      <c r="P358" s="33" t="str">
        <f t="shared" si="79"/>
        <v/>
      </c>
      <c r="AE358" s="3"/>
      <c r="AF358" s="3">
        <f t="shared" si="80"/>
        <v>0</v>
      </c>
    </row>
    <row r="359" spans="5:32" x14ac:dyDescent="0.45">
      <c r="E359" s="29" t="str">
        <f>IF(G359="Y",#REF!,"")</f>
        <v/>
      </c>
      <c r="L359" s="29" t="str">
        <f t="shared" si="75"/>
        <v/>
      </c>
      <c r="M359" s="29" t="str">
        <f t="shared" si="76"/>
        <v/>
      </c>
      <c r="N359" s="29" t="str">
        <f t="shared" si="77"/>
        <v/>
      </c>
      <c r="O359" s="29" t="str">
        <f t="shared" si="78"/>
        <v/>
      </c>
      <c r="P359" s="33" t="str">
        <f t="shared" si="79"/>
        <v/>
      </c>
      <c r="AE359" s="3"/>
      <c r="AF359" s="3">
        <f t="shared" si="80"/>
        <v>0</v>
      </c>
    </row>
    <row r="360" spans="5:32" x14ac:dyDescent="0.45">
      <c r="E360" s="29" t="str">
        <f>IF(G360="Y",#REF!,"")</f>
        <v/>
      </c>
      <c r="L360" s="29" t="str">
        <f t="shared" si="75"/>
        <v/>
      </c>
      <c r="M360" s="29" t="str">
        <f t="shared" si="76"/>
        <v/>
      </c>
      <c r="N360" s="29" t="str">
        <f t="shared" si="77"/>
        <v/>
      </c>
      <c r="O360" s="29" t="str">
        <f t="shared" si="78"/>
        <v/>
      </c>
      <c r="P360" s="33" t="str">
        <f t="shared" si="79"/>
        <v/>
      </c>
      <c r="AE360" s="3"/>
      <c r="AF360" s="3">
        <f t="shared" si="80"/>
        <v>0</v>
      </c>
    </row>
    <row r="361" spans="5:32" x14ac:dyDescent="0.45">
      <c r="E361" s="29" t="str">
        <f>IF(G361="Y",#REF!,"")</f>
        <v/>
      </c>
      <c r="L361" s="29" t="str">
        <f t="shared" si="75"/>
        <v/>
      </c>
      <c r="M361" s="29" t="str">
        <f t="shared" si="76"/>
        <v/>
      </c>
      <c r="N361" s="29" t="str">
        <f t="shared" si="77"/>
        <v/>
      </c>
      <c r="O361" s="29" t="str">
        <f t="shared" si="78"/>
        <v/>
      </c>
      <c r="P361" s="33" t="str">
        <f t="shared" si="79"/>
        <v/>
      </c>
      <c r="AE361" s="3"/>
      <c r="AF361" s="3">
        <f t="shared" si="80"/>
        <v>0</v>
      </c>
    </row>
    <row r="362" spans="5:32" x14ac:dyDescent="0.45">
      <c r="E362" s="29" t="str">
        <f>IF(G362="Y",#REF!,"")</f>
        <v/>
      </c>
      <c r="L362" s="29" t="str">
        <f t="shared" si="75"/>
        <v/>
      </c>
      <c r="M362" s="29" t="str">
        <f t="shared" si="76"/>
        <v/>
      </c>
      <c r="N362" s="29" t="str">
        <f t="shared" si="77"/>
        <v/>
      </c>
      <c r="O362" s="29" t="str">
        <f t="shared" si="78"/>
        <v/>
      </c>
      <c r="P362" s="33" t="str">
        <f t="shared" si="79"/>
        <v/>
      </c>
      <c r="AE362" s="3"/>
      <c r="AF362" s="3">
        <f t="shared" si="80"/>
        <v>0</v>
      </c>
    </row>
    <row r="363" spans="5:32" x14ac:dyDescent="0.45">
      <c r="E363" s="29" t="str">
        <f>IF(G363="Y",#REF!,"")</f>
        <v/>
      </c>
      <c r="L363" s="29" t="str">
        <f t="shared" si="75"/>
        <v/>
      </c>
      <c r="M363" s="29" t="str">
        <f t="shared" si="76"/>
        <v/>
      </c>
      <c r="N363" s="29" t="str">
        <f t="shared" si="77"/>
        <v/>
      </c>
      <c r="O363" s="29" t="str">
        <f t="shared" si="78"/>
        <v/>
      </c>
      <c r="P363" s="33" t="str">
        <f t="shared" si="79"/>
        <v/>
      </c>
      <c r="AE363" s="3"/>
      <c r="AF363" s="3">
        <f t="shared" si="80"/>
        <v>0</v>
      </c>
    </row>
    <row r="364" spans="5:32" x14ac:dyDescent="0.45">
      <c r="E364" s="29" t="str">
        <f>IF(G364="Y",#REF!,"")</f>
        <v/>
      </c>
      <c r="L364" s="29" t="str">
        <f t="shared" si="75"/>
        <v/>
      </c>
      <c r="M364" s="29" t="str">
        <f t="shared" si="76"/>
        <v/>
      </c>
      <c r="N364" s="29" t="str">
        <f t="shared" si="77"/>
        <v/>
      </c>
      <c r="O364" s="29" t="str">
        <f t="shared" si="78"/>
        <v/>
      </c>
      <c r="P364" s="33" t="str">
        <f t="shared" si="79"/>
        <v/>
      </c>
      <c r="AE364" s="3"/>
      <c r="AF364" s="3">
        <f t="shared" si="80"/>
        <v>0</v>
      </c>
    </row>
    <row r="365" spans="5:32" x14ac:dyDescent="0.45">
      <c r="E365" s="29" t="str">
        <f>IF(G365="Y",#REF!,"")</f>
        <v/>
      </c>
      <c r="L365" s="29" t="str">
        <f t="shared" si="75"/>
        <v/>
      </c>
      <c r="M365" s="29" t="str">
        <f t="shared" si="76"/>
        <v/>
      </c>
      <c r="N365" s="29" t="str">
        <f t="shared" si="77"/>
        <v/>
      </c>
      <c r="O365" s="29" t="str">
        <f t="shared" si="78"/>
        <v/>
      </c>
      <c r="P365" s="33" t="str">
        <f t="shared" si="79"/>
        <v/>
      </c>
      <c r="AE365" s="3"/>
      <c r="AF365" s="3">
        <f t="shared" si="80"/>
        <v>0</v>
      </c>
    </row>
    <row r="366" spans="5:32" x14ac:dyDescent="0.45">
      <c r="E366" s="29" t="str">
        <f>IF(G366="Y",#REF!,"")</f>
        <v/>
      </c>
      <c r="L366" s="29" t="str">
        <f t="shared" si="75"/>
        <v/>
      </c>
      <c r="M366" s="29" t="str">
        <f t="shared" si="76"/>
        <v/>
      </c>
      <c r="N366" s="29" t="str">
        <f t="shared" si="77"/>
        <v/>
      </c>
      <c r="O366" s="29" t="str">
        <f t="shared" si="78"/>
        <v/>
      </c>
      <c r="P366" s="33" t="str">
        <f t="shared" si="79"/>
        <v/>
      </c>
      <c r="AE366" s="3"/>
      <c r="AF366" s="3">
        <f t="shared" si="80"/>
        <v>0</v>
      </c>
    </row>
    <row r="367" spans="5:32" x14ac:dyDescent="0.45">
      <c r="E367" s="29" t="str">
        <f>IF(G367="Y",#REF!,"")</f>
        <v/>
      </c>
      <c r="L367" s="29" t="str">
        <f t="shared" si="75"/>
        <v/>
      </c>
      <c r="M367" s="29" t="str">
        <f t="shared" si="76"/>
        <v/>
      </c>
      <c r="N367" s="29" t="str">
        <f t="shared" si="77"/>
        <v/>
      </c>
      <c r="O367" s="29" t="str">
        <f t="shared" si="78"/>
        <v/>
      </c>
      <c r="P367" s="33" t="str">
        <f t="shared" si="79"/>
        <v/>
      </c>
      <c r="AE367" s="3"/>
      <c r="AF367" s="3">
        <f t="shared" si="80"/>
        <v>0</v>
      </c>
    </row>
    <row r="368" spans="5:32" x14ac:dyDescent="0.45">
      <c r="E368" s="29" t="str">
        <f>IF(G368="Y",#REF!,"")</f>
        <v/>
      </c>
      <c r="L368" s="29" t="str">
        <f t="shared" si="75"/>
        <v/>
      </c>
      <c r="M368" s="29" t="str">
        <f t="shared" si="76"/>
        <v/>
      </c>
      <c r="N368" s="29" t="str">
        <f t="shared" si="77"/>
        <v/>
      </c>
      <c r="O368" s="29" t="str">
        <f t="shared" si="78"/>
        <v/>
      </c>
      <c r="P368" s="33" t="str">
        <f t="shared" si="79"/>
        <v/>
      </c>
      <c r="AE368" s="3"/>
      <c r="AF368" s="3">
        <f t="shared" si="80"/>
        <v>0</v>
      </c>
    </row>
    <row r="369" spans="5:32" x14ac:dyDescent="0.45">
      <c r="E369" s="29" t="str">
        <f>IF(G369="Y",#REF!,"")</f>
        <v/>
      </c>
      <c r="L369" s="29" t="str">
        <f t="shared" si="75"/>
        <v/>
      </c>
      <c r="M369" s="29" t="str">
        <f t="shared" si="76"/>
        <v/>
      </c>
      <c r="N369" s="29" t="str">
        <f t="shared" si="77"/>
        <v/>
      </c>
      <c r="O369" s="29" t="str">
        <f t="shared" si="78"/>
        <v/>
      </c>
      <c r="P369" s="33" t="str">
        <f t="shared" si="79"/>
        <v/>
      </c>
      <c r="AE369" s="3"/>
      <c r="AF369" s="3">
        <f t="shared" si="80"/>
        <v>0</v>
      </c>
    </row>
    <row r="370" spans="5:32" x14ac:dyDescent="0.45">
      <c r="E370" s="29" t="str">
        <f>IF(G370="Y",#REF!,"")</f>
        <v/>
      </c>
      <c r="L370" s="29" t="str">
        <f t="shared" si="75"/>
        <v/>
      </c>
      <c r="M370" s="29" t="str">
        <f t="shared" si="76"/>
        <v/>
      </c>
      <c r="N370" s="29" t="str">
        <f t="shared" si="77"/>
        <v/>
      </c>
      <c r="O370" s="29" t="str">
        <f t="shared" si="78"/>
        <v/>
      </c>
      <c r="P370" s="33" t="str">
        <f t="shared" si="79"/>
        <v/>
      </c>
      <c r="AE370" s="3"/>
      <c r="AF370" s="3">
        <f t="shared" si="80"/>
        <v>0</v>
      </c>
    </row>
    <row r="371" spans="5:32" x14ac:dyDescent="0.45">
      <c r="E371" s="29" t="str">
        <f>IF(G371="Y",#REF!,"")</f>
        <v/>
      </c>
      <c r="L371" s="29" t="str">
        <f t="shared" si="75"/>
        <v/>
      </c>
      <c r="M371" s="29" t="str">
        <f t="shared" si="76"/>
        <v/>
      </c>
      <c r="N371" s="29" t="str">
        <f t="shared" si="77"/>
        <v/>
      </c>
      <c r="O371" s="29" t="str">
        <f t="shared" si="78"/>
        <v/>
      </c>
      <c r="P371" s="33" t="str">
        <f t="shared" si="79"/>
        <v/>
      </c>
      <c r="AE371" s="3"/>
      <c r="AF371" s="3">
        <f t="shared" si="80"/>
        <v>0</v>
      </c>
    </row>
    <row r="372" spans="5:32" x14ac:dyDescent="0.45">
      <c r="E372" s="29" t="str">
        <f>IF(G372="Y",#REF!,"")</f>
        <v/>
      </c>
      <c r="L372" s="29" t="str">
        <f t="shared" si="75"/>
        <v/>
      </c>
      <c r="M372" s="29" t="str">
        <f t="shared" si="76"/>
        <v/>
      </c>
      <c r="N372" s="29" t="str">
        <f t="shared" si="77"/>
        <v/>
      </c>
      <c r="O372" s="29" t="str">
        <f t="shared" si="78"/>
        <v/>
      </c>
      <c r="P372" s="33" t="str">
        <f t="shared" si="79"/>
        <v/>
      </c>
      <c r="AE372" s="3"/>
      <c r="AF372" s="3">
        <f t="shared" si="80"/>
        <v>0</v>
      </c>
    </row>
    <row r="373" spans="5:32" x14ac:dyDescent="0.45">
      <c r="E373" s="29" t="str">
        <f>IF(G373="Y",#REF!,"")</f>
        <v/>
      </c>
      <c r="L373" s="29" t="str">
        <f t="shared" si="75"/>
        <v/>
      </c>
      <c r="M373" s="29" t="str">
        <f t="shared" si="76"/>
        <v/>
      </c>
      <c r="N373" s="29" t="str">
        <f t="shared" si="77"/>
        <v/>
      </c>
      <c r="O373" s="29" t="str">
        <f t="shared" si="78"/>
        <v/>
      </c>
      <c r="P373" s="33" t="str">
        <f t="shared" si="79"/>
        <v/>
      </c>
      <c r="AE373" s="3"/>
      <c r="AF373" s="3">
        <f t="shared" si="80"/>
        <v>0</v>
      </c>
    </row>
    <row r="374" spans="5:32" x14ac:dyDescent="0.45">
      <c r="E374" s="29" t="str">
        <f>IF(G374="Y",#REF!,"")</f>
        <v/>
      </c>
      <c r="L374" s="29" t="str">
        <f t="shared" si="75"/>
        <v/>
      </c>
      <c r="M374" s="29" t="str">
        <f t="shared" si="76"/>
        <v/>
      </c>
      <c r="N374" s="29" t="str">
        <f t="shared" si="77"/>
        <v/>
      </c>
      <c r="O374" s="29" t="str">
        <f t="shared" si="78"/>
        <v/>
      </c>
      <c r="P374" s="33" t="str">
        <f t="shared" si="79"/>
        <v/>
      </c>
      <c r="AE374" s="3"/>
      <c r="AF374" s="3">
        <f t="shared" si="80"/>
        <v>0</v>
      </c>
    </row>
    <row r="375" spans="5:32" x14ac:dyDescent="0.45">
      <c r="E375" s="29" t="str">
        <f>IF(G375="Y",#REF!,"")</f>
        <v/>
      </c>
      <c r="L375" s="29" t="str">
        <f t="shared" si="75"/>
        <v/>
      </c>
      <c r="M375" s="29" t="str">
        <f t="shared" si="76"/>
        <v/>
      </c>
      <c r="N375" s="29" t="str">
        <f t="shared" si="77"/>
        <v/>
      </c>
      <c r="O375" s="29" t="str">
        <f t="shared" si="78"/>
        <v/>
      </c>
      <c r="P375" s="33" t="str">
        <f t="shared" si="79"/>
        <v/>
      </c>
      <c r="AE375" s="3"/>
      <c r="AF375" s="3">
        <f t="shared" si="80"/>
        <v>0</v>
      </c>
    </row>
    <row r="376" spans="5:32" x14ac:dyDescent="0.45">
      <c r="E376" s="29" t="str">
        <f>IF(G376="Y",#REF!,"")</f>
        <v/>
      </c>
      <c r="L376" s="29" t="str">
        <f t="shared" si="75"/>
        <v/>
      </c>
      <c r="M376" s="29" t="str">
        <f t="shared" si="76"/>
        <v/>
      </c>
      <c r="N376" s="29" t="str">
        <f t="shared" si="77"/>
        <v/>
      </c>
      <c r="O376" s="29" t="str">
        <f t="shared" si="78"/>
        <v/>
      </c>
      <c r="P376" s="33" t="str">
        <f t="shared" si="79"/>
        <v/>
      </c>
      <c r="AE376" s="3"/>
      <c r="AF376" s="3">
        <f t="shared" si="80"/>
        <v>0</v>
      </c>
    </row>
    <row r="377" spans="5:32" x14ac:dyDescent="0.45">
      <c r="E377" s="29" t="str">
        <f>IF(G377="Y",#REF!,"")</f>
        <v/>
      </c>
      <c r="L377" s="29" t="str">
        <f t="shared" si="75"/>
        <v/>
      </c>
      <c r="M377" s="29" t="str">
        <f t="shared" si="76"/>
        <v/>
      </c>
      <c r="N377" s="29" t="str">
        <f t="shared" si="77"/>
        <v/>
      </c>
      <c r="O377" s="29" t="str">
        <f t="shared" si="78"/>
        <v/>
      </c>
      <c r="P377" s="33" t="str">
        <f t="shared" si="79"/>
        <v/>
      </c>
      <c r="AE377" s="3"/>
      <c r="AF377" s="3">
        <f t="shared" si="80"/>
        <v>0</v>
      </c>
    </row>
    <row r="378" spans="5:32" x14ac:dyDescent="0.45">
      <c r="E378" s="29" t="str">
        <f>IF(G378="Y",#REF!,"")</f>
        <v/>
      </c>
      <c r="L378" s="29" t="str">
        <f t="shared" si="75"/>
        <v/>
      </c>
      <c r="M378" s="29" t="str">
        <f t="shared" si="76"/>
        <v/>
      </c>
      <c r="N378" s="29" t="str">
        <f t="shared" si="77"/>
        <v/>
      </c>
      <c r="O378" s="29" t="str">
        <f t="shared" si="78"/>
        <v/>
      </c>
      <c r="P378" s="33" t="str">
        <f t="shared" si="79"/>
        <v/>
      </c>
      <c r="AE378" s="3"/>
      <c r="AF378" s="3">
        <f t="shared" si="80"/>
        <v>0</v>
      </c>
    </row>
    <row r="379" spans="5:32" x14ac:dyDescent="0.45">
      <c r="E379" s="29" t="str">
        <f>IF(G379="Y",#REF!,"")</f>
        <v/>
      </c>
      <c r="L379" s="29" t="str">
        <f t="shared" si="75"/>
        <v/>
      </c>
      <c r="M379" s="29" t="str">
        <f t="shared" si="76"/>
        <v/>
      </c>
      <c r="N379" s="29" t="str">
        <f t="shared" si="77"/>
        <v/>
      </c>
      <c r="O379" s="29" t="str">
        <f t="shared" si="78"/>
        <v/>
      </c>
      <c r="P379" s="33" t="str">
        <f t="shared" si="79"/>
        <v/>
      </c>
      <c r="AE379" s="3"/>
      <c r="AF379" s="3">
        <f t="shared" si="80"/>
        <v>0</v>
      </c>
    </row>
    <row r="380" spans="5:32" x14ac:dyDescent="0.45">
      <c r="E380" s="29" t="str">
        <f>IF(G380="Y",#REF!,"")</f>
        <v/>
      </c>
      <c r="L380" s="29" t="str">
        <f t="shared" si="75"/>
        <v/>
      </c>
      <c r="M380" s="29" t="str">
        <f t="shared" si="76"/>
        <v/>
      </c>
      <c r="N380" s="29" t="str">
        <f t="shared" si="77"/>
        <v/>
      </c>
      <c r="O380" s="29" t="str">
        <f t="shared" si="78"/>
        <v/>
      </c>
      <c r="P380" s="33" t="str">
        <f t="shared" si="79"/>
        <v/>
      </c>
      <c r="AE380" s="3"/>
      <c r="AF380" s="3">
        <f t="shared" si="80"/>
        <v>0</v>
      </c>
    </row>
    <row r="381" spans="5:32" x14ac:dyDescent="0.45">
      <c r="E381" s="29" t="str">
        <f>IF(G381="Y",#REF!,"")</f>
        <v/>
      </c>
      <c r="L381" s="29" t="str">
        <f t="shared" si="75"/>
        <v/>
      </c>
      <c r="M381" s="29" t="str">
        <f t="shared" si="76"/>
        <v/>
      </c>
      <c r="N381" s="29" t="str">
        <f t="shared" si="77"/>
        <v/>
      </c>
      <c r="O381" s="29" t="str">
        <f t="shared" si="78"/>
        <v/>
      </c>
      <c r="P381" s="33" t="str">
        <f t="shared" si="79"/>
        <v/>
      </c>
      <c r="AE381" s="3"/>
      <c r="AF381" s="3">
        <f t="shared" si="80"/>
        <v>0</v>
      </c>
    </row>
    <row r="382" spans="5:32" x14ac:dyDescent="0.45">
      <c r="E382" s="29" t="str">
        <f>IF(G382="Y",#REF!,"")</f>
        <v/>
      </c>
      <c r="L382" s="29" t="str">
        <f t="shared" si="75"/>
        <v/>
      </c>
      <c r="M382" s="29" t="str">
        <f t="shared" si="76"/>
        <v/>
      </c>
      <c r="N382" s="29" t="str">
        <f t="shared" si="77"/>
        <v/>
      </c>
      <c r="O382" s="29" t="str">
        <f t="shared" si="78"/>
        <v/>
      </c>
      <c r="P382" s="33" t="str">
        <f t="shared" si="79"/>
        <v/>
      </c>
      <c r="AE382" s="3"/>
      <c r="AF382" s="3">
        <f t="shared" si="80"/>
        <v>0</v>
      </c>
    </row>
    <row r="383" spans="5:32" x14ac:dyDescent="0.45">
      <c r="E383" s="29" t="str">
        <f>IF(G383="Y",#REF!,"")</f>
        <v/>
      </c>
      <c r="L383" s="29" t="str">
        <f t="shared" si="75"/>
        <v/>
      </c>
      <c r="M383" s="29" t="str">
        <f t="shared" si="76"/>
        <v/>
      </c>
      <c r="N383" s="29" t="str">
        <f t="shared" si="77"/>
        <v/>
      </c>
      <c r="O383" s="29" t="str">
        <f t="shared" si="78"/>
        <v/>
      </c>
      <c r="P383" s="33" t="str">
        <f t="shared" si="79"/>
        <v/>
      </c>
      <c r="AE383" s="3"/>
      <c r="AF383" s="3">
        <f t="shared" si="80"/>
        <v>0</v>
      </c>
    </row>
    <row r="384" spans="5:32" x14ac:dyDescent="0.45">
      <c r="E384" s="29" t="str">
        <f>IF(G384="Y",#REF!,"")</f>
        <v/>
      </c>
      <c r="L384" s="29" t="str">
        <f t="shared" si="75"/>
        <v/>
      </c>
      <c r="M384" s="29" t="str">
        <f t="shared" si="76"/>
        <v/>
      </c>
      <c r="N384" s="29" t="str">
        <f t="shared" si="77"/>
        <v/>
      </c>
      <c r="O384" s="29" t="str">
        <f t="shared" si="78"/>
        <v/>
      </c>
      <c r="P384" s="33" t="str">
        <f t="shared" si="79"/>
        <v/>
      </c>
      <c r="AE384" s="3"/>
      <c r="AF384" s="3">
        <f t="shared" si="80"/>
        <v>0</v>
      </c>
    </row>
    <row r="385" spans="5:32" x14ac:dyDescent="0.45">
      <c r="E385" s="29" t="str">
        <f>IF(G385="Y",#REF!,"")</f>
        <v/>
      </c>
      <c r="L385" s="29" t="str">
        <f t="shared" si="75"/>
        <v/>
      </c>
      <c r="M385" s="29" t="str">
        <f t="shared" si="76"/>
        <v/>
      </c>
      <c r="N385" s="29" t="str">
        <f t="shared" si="77"/>
        <v/>
      </c>
      <c r="O385" s="29" t="str">
        <f t="shared" si="78"/>
        <v/>
      </c>
      <c r="P385" s="33" t="str">
        <f t="shared" si="79"/>
        <v/>
      </c>
      <c r="AE385" s="3"/>
      <c r="AF385" s="3">
        <f t="shared" si="80"/>
        <v>0</v>
      </c>
    </row>
    <row r="386" spans="5:32" x14ac:dyDescent="0.45">
      <c r="E386" s="29" t="str">
        <f>IF(G386="Y",#REF!,"")</f>
        <v/>
      </c>
      <c r="L386" s="29" t="str">
        <f t="shared" si="75"/>
        <v/>
      </c>
      <c r="M386" s="29" t="str">
        <f t="shared" si="76"/>
        <v/>
      </c>
      <c r="N386" s="29" t="str">
        <f t="shared" si="77"/>
        <v/>
      </c>
      <c r="O386" s="29" t="str">
        <f t="shared" si="78"/>
        <v/>
      </c>
      <c r="P386" s="33" t="str">
        <f t="shared" si="79"/>
        <v/>
      </c>
      <c r="AE386" s="3"/>
      <c r="AF386" s="3">
        <f t="shared" si="80"/>
        <v>0</v>
      </c>
    </row>
    <row r="387" spans="5:32" x14ac:dyDescent="0.45">
      <c r="E387" s="29" t="str">
        <f>IF(G387="Y",#REF!,"")</f>
        <v/>
      </c>
      <c r="L387" s="29" t="str">
        <f t="shared" si="75"/>
        <v/>
      </c>
      <c r="M387" s="29" t="str">
        <f t="shared" si="76"/>
        <v/>
      </c>
      <c r="N387" s="29" t="str">
        <f t="shared" si="77"/>
        <v/>
      </c>
      <c r="O387" s="29" t="str">
        <f t="shared" si="78"/>
        <v/>
      </c>
      <c r="P387" s="33" t="str">
        <f t="shared" si="79"/>
        <v/>
      </c>
      <c r="AE387" s="3"/>
      <c r="AF387" s="3">
        <f t="shared" si="80"/>
        <v>0</v>
      </c>
    </row>
    <row r="388" spans="5:32" x14ac:dyDescent="0.45">
      <c r="E388" s="29" t="str">
        <f>IF(G388="Y",#REF!,"")</f>
        <v/>
      </c>
      <c r="L388" s="29" t="str">
        <f t="shared" ref="L388:L451" si="81">IF(G388="Y", (P388*E388),(""))</f>
        <v/>
      </c>
      <c r="M388" s="29" t="str">
        <f t="shared" ref="M388:M451" si="82">IF(G388="Y", (L388*2),(""))</f>
        <v/>
      </c>
      <c r="N388" s="29" t="str">
        <f t="shared" ref="N388:N451" si="83">IF(G388="Y", (L388*3),(""))</f>
        <v/>
      </c>
      <c r="O388" s="29" t="str">
        <f t="shared" ref="O388:O451" si="84">IF(G388="Y", (L388*4),(""))</f>
        <v/>
      </c>
      <c r="P388" s="33" t="str">
        <f t="shared" ref="P388:P451" si="85">IF(Q388&gt;0,((AcctSize/Q388)/H388),(""))</f>
        <v/>
      </c>
      <c r="AE388" s="3"/>
      <c r="AF388" s="3">
        <f t="shared" ref="AF388:AF451" si="86">IF(F388="L",(K388-H388),(H388-K388))</f>
        <v>0</v>
      </c>
    </row>
    <row r="389" spans="5:32" x14ac:dyDescent="0.45">
      <c r="E389" s="29" t="str">
        <f>IF(G389="Y",#REF!,"")</f>
        <v/>
      </c>
      <c r="L389" s="29" t="str">
        <f t="shared" si="81"/>
        <v/>
      </c>
      <c r="M389" s="29" t="str">
        <f t="shared" si="82"/>
        <v/>
      </c>
      <c r="N389" s="29" t="str">
        <f t="shared" si="83"/>
        <v/>
      </c>
      <c r="O389" s="29" t="str">
        <f t="shared" si="84"/>
        <v/>
      </c>
      <c r="P389" s="33" t="str">
        <f t="shared" si="85"/>
        <v/>
      </c>
      <c r="AE389" s="3"/>
      <c r="AF389" s="3">
        <f t="shared" si="86"/>
        <v>0</v>
      </c>
    </row>
    <row r="390" spans="5:32" x14ac:dyDescent="0.45">
      <c r="E390" s="29" t="str">
        <f>IF(G390="Y",#REF!,"")</f>
        <v/>
      </c>
      <c r="L390" s="29" t="str">
        <f t="shared" si="81"/>
        <v/>
      </c>
      <c r="M390" s="29" t="str">
        <f t="shared" si="82"/>
        <v/>
      </c>
      <c r="N390" s="29" t="str">
        <f t="shared" si="83"/>
        <v/>
      </c>
      <c r="O390" s="29" t="str">
        <f t="shared" si="84"/>
        <v/>
      </c>
      <c r="P390" s="33" t="str">
        <f t="shared" si="85"/>
        <v/>
      </c>
      <c r="AE390" s="3"/>
      <c r="AF390" s="3">
        <f t="shared" si="86"/>
        <v>0</v>
      </c>
    </row>
    <row r="391" spans="5:32" x14ac:dyDescent="0.45">
      <c r="E391" s="29" t="str">
        <f>IF(G391="Y",#REF!,"")</f>
        <v/>
      </c>
      <c r="L391" s="29" t="str">
        <f t="shared" si="81"/>
        <v/>
      </c>
      <c r="M391" s="29" t="str">
        <f t="shared" si="82"/>
        <v/>
      </c>
      <c r="N391" s="29" t="str">
        <f t="shared" si="83"/>
        <v/>
      </c>
      <c r="O391" s="29" t="str">
        <f t="shared" si="84"/>
        <v/>
      </c>
      <c r="P391" s="33" t="str">
        <f t="shared" si="85"/>
        <v/>
      </c>
      <c r="AE391" s="3"/>
      <c r="AF391" s="3">
        <f t="shared" si="86"/>
        <v>0</v>
      </c>
    </row>
    <row r="392" spans="5:32" x14ac:dyDescent="0.45">
      <c r="E392" s="29" t="str">
        <f>IF(G392="Y",#REF!,"")</f>
        <v/>
      </c>
      <c r="L392" s="29" t="str">
        <f t="shared" si="81"/>
        <v/>
      </c>
      <c r="M392" s="29" t="str">
        <f t="shared" si="82"/>
        <v/>
      </c>
      <c r="N392" s="29" t="str">
        <f t="shared" si="83"/>
        <v/>
      </c>
      <c r="O392" s="29" t="str">
        <f t="shared" si="84"/>
        <v/>
      </c>
      <c r="P392" s="33" t="str">
        <f t="shared" si="85"/>
        <v/>
      </c>
      <c r="AE392" s="3"/>
      <c r="AF392" s="3">
        <f t="shared" si="86"/>
        <v>0</v>
      </c>
    </row>
    <row r="393" spans="5:32" x14ac:dyDescent="0.45">
      <c r="E393" s="29" t="str">
        <f>IF(G393="Y",#REF!,"")</f>
        <v/>
      </c>
      <c r="L393" s="29" t="str">
        <f t="shared" si="81"/>
        <v/>
      </c>
      <c r="M393" s="29" t="str">
        <f t="shared" si="82"/>
        <v/>
      </c>
      <c r="N393" s="29" t="str">
        <f t="shared" si="83"/>
        <v/>
      </c>
      <c r="O393" s="29" t="str">
        <f t="shared" si="84"/>
        <v/>
      </c>
      <c r="P393" s="33" t="str">
        <f t="shared" si="85"/>
        <v/>
      </c>
      <c r="AE393" s="3"/>
      <c r="AF393" s="3">
        <f t="shared" si="86"/>
        <v>0</v>
      </c>
    </row>
    <row r="394" spans="5:32" x14ac:dyDescent="0.45">
      <c r="E394" s="29" t="str">
        <f>IF(G394="Y",#REF!,"")</f>
        <v/>
      </c>
      <c r="L394" s="29" t="str">
        <f t="shared" si="81"/>
        <v/>
      </c>
      <c r="M394" s="29" t="str">
        <f t="shared" si="82"/>
        <v/>
      </c>
      <c r="N394" s="29" t="str">
        <f t="shared" si="83"/>
        <v/>
      </c>
      <c r="O394" s="29" t="str">
        <f t="shared" si="84"/>
        <v/>
      </c>
      <c r="P394" s="33" t="str">
        <f t="shared" si="85"/>
        <v/>
      </c>
      <c r="AE394" s="3"/>
      <c r="AF394" s="3">
        <f t="shared" si="86"/>
        <v>0</v>
      </c>
    </row>
    <row r="395" spans="5:32" x14ac:dyDescent="0.45">
      <c r="E395" s="29" t="str">
        <f>IF(G395="Y",#REF!,"")</f>
        <v/>
      </c>
      <c r="L395" s="29" t="str">
        <f t="shared" si="81"/>
        <v/>
      </c>
      <c r="M395" s="29" t="str">
        <f t="shared" si="82"/>
        <v/>
      </c>
      <c r="N395" s="29" t="str">
        <f t="shared" si="83"/>
        <v/>
      </c>
      <c r="O395" s="29" t="str">
        <f t="shared" si="84"/>
        <v/>
      </c>
      <c r="P395" s="33" t="str">
        <f t="shared" si="85"/>
        <v/>
      </c>
      <c r="AE395" s="3"/>
      <c r="AF395" s="3">
        <f t="shared" si="86"/>
        <v>0</v>
      </c>
    </row>
    <row r="396" spans="5:32" x14ac:dyDescent="0.45">
      <c r="E396" s="29" t="str">
        <f>IF(G396="Y",#REF!,"")</f>
        <v/>
      </c>
      <c r="L396" s="29" t="str">
        <f t="shared" si="81"/>
        <v/>
      </c>
      <c r="M396" s="29" t="str">
        <f t="shared" si="82"/>
        <v/>
      </c>
      <c r="N396" s="29" t="str">
        <f t="shared" si="83"/>
        <v/>
      </c>
      <c r="O396" s="29" t="str">
        <f t="shared" si="84"/>
        <v/>
      </c>
      <c r="P396" s="33" t="str">
        <f t="shared" si="85"/>
        <v/>
      </c>
      <c r="AE396" s="3"/>
      <c r="AF396" s="3">
        <f t="shared" si="86"/>
        <v>0</v>
      </c>
    </row>
    <row r="397" spans="5:32" x14ac:dyDescent="0.45">
      <c r="E397" s="29" t="str">
        <f>IF(G397="Y",#REF!,"")</f>
        <v/>
      </c>
      <c r="L397" s="29" t="str">
        <f t="shared" si="81"/>
        <v/>
      </c>
      <c r="M397" s="29" t="str">
        <f t="shared" si="82"/>
        <v/>
      </c>
      <c r="N397" s="29" t="str">
        <f t="shared" si="83"/>
        <v/>
      </c>
      <c r="O397" s="29" t="str">
        <f t="shared" si="84"/>
        <v/>
      </c>
      <c r="P397" s="33" t="str">
        <f t="shared" si="85"/>
        <v/>
      </c>
      <c r="AE397" s="3"/>
      <c r="AF397" s="3">
        <f t="shared" si="86"/>
        <v>0</v>
      </c>
    </row>
    <row r="398" spans="5:32" x14ac:dyDescent="0.45">
      <c r="E398" s="29" t="str">
        <f>IF(G398="Y",#REF!,"")</f>
        <v/>
      </c>
      <c r="L398" s="29" t="str">
        <f t="shared" si="81"/>
        <v/>
      </c>
      <c r="M398" s="29" t="str">
        <f t="shared" si="82"/>
        <v/>
      </c>
      <c r="N398" s="29" t="str">
        <f t="shared" si="83"/>
        <v/>
      </c>
      <c r="O398" s="29" t="str">
        <f t="shared" si="84"/>
        <v/>
      </c>
      <c r="P398" s="33" t="str">
        <f t="shared" si="85"/>
        <v/>
      </c>
      <c r="AE398" s="3"/>
      <c r="AF398" s="3">
        <f t="shared" si="86"/>
        <v>0</v>
      </c>
    </row>
    <row r="399" spans="5:32" x14ac:dyDescent="0.45">
      <c r="E399" s="29" t="str">
        <f>IF(G399="Y",#REF!,"")</f>
        <v/>
      </c>
      <c r="L399" s="29" t="str">
        <f t="shared" si="81"/>
        <v/>
      </c>
      <c r="M399" s="29" t="str">
        <f t="shared" si="82"/>
        <v/>
      </c>
      <c r="N399" s="29" t="str">
        <f t="shared" si="83"/>
        <v/>
      </c>
      <c r="O399" s="29" t="str">
        <f t="shared" si="84"/>
        <v/>
      </c>
      <c r="P399" s="33" t="str">
        <f t="shared" si="85"/>
        <v/>
      </c>
      <c r="AE399" s="3"/>
      <c r="AF399" s="3">
        <f t="shared" si="86"/>
        <v>0</v>
      </c>
    </row>
    <row r="400" spans="5:32" x14ac:dyDescent="0.45">
      <c r="E400" s="29" t="str">
        <f>IF(G400="Y",#REF!,"")</f>
        <v/>
      </c>
      <c r="L400" s="29" t="str">
        <f t="shared" si="81"/>
        <v/>
      </c>
      <c r="M400" s="29" t="str">
        <f t="shared" si="82"/>
        <v/>
      </c>
      <c r="N400" s="29" t="str">
        <f t="shared" si="83"/>
        <v/>
      </c>
      <c r="O400" s="29" t="str">
        <f t="shared" si="84"/>
        <v/>
      </c>
      <c r="P400" s="33" t="str">
        <f t="shared" si="85"/>
        <v/>
      </c>
      <c r="AE400" s="3"/>
      <c r="AF400" s="3">
        <f t="shared" si="86"/>
        <v>0</v>
      </c>
    </row>
    <row r="401" spans="5:32" x14ac:dyDescent="0.45">
      <c r="E401" s="29" t="str">
        <f>IF(G401="Y",#REF!,"")</f>
        <v/>
      </c>
      <c r="L401" s="29" t="str">
        <f t="shared" si="81"/>
        <v/>
      </c>
      <c r="M401" s="29" t="str">
        <f t="shared" si="82"/>
        <v/>
      </c>
      <c r="N401" s="29" t="str">
        <f t="shared" si="83"/>
        <v/>
      </c>
      <c r="O401" s="29" t="str">
        <f t="shared" si="84"/>
        <v/>
      </c>
      <c r="P401" s="33" t="str">
        <f t="shared" si="85"/>
        <v/>
      </c>
      <c r="AE401" s="3"/>
      <c r="AF401" s="3">
        <f t="shared" si="86"/>
        <v>0</v>
      </c>
    </row>
    <row r="402" spans="5:32" x14ac:dyDescent="0.45">
      <c r="E402" s="29" t="str">
        <f>IF(G402="Y",#REF!,"")</f>
        <v/>
      </c>
      <c r="L402" s="29" t="str">
        <f t="shared" si="81"/>
        <v/>
      </c>
      <c r="M402" s="29" t="str">
        <f t="shared" si="82"/>
        <v/>
      </c>
      <c r="N402" s="29" t="str">
        <f t="shared" si="83"/>
        <v/>
      </c>
      <c r="O402" s="29" t="str">
        <f t="shared" si="84"/>
        <v/>
      </c>
      <c r="P402" s="33" t="str">
        <f t="shared" si="85"/>
        <v/>
      </c>
      <c r="AE402" s="3"/>
      <c r="AF402" s="3">
        <f t="shared" si="86"/>
        <v>0</v>
      </c>
    </row>
    <row r="403" spans="5:32" x14ac:dyDescent="0.45">
      <c r="E403" s="29" t="str">
        <f>IF(G403="Y",#REF!,"")</f>
        <v/>
      </c>
      <c r="L403" s="29" t="str">
        <f t="shared" si="81"/>
        <v/>
      </c>
      <c r="M403" s="29" t="str">
        <f t="shared" si="82"/>
        <v/>
      </c>
      <c r="N403" s="29" t="str">
        <f t="shared" si="83"/>
        <v/>
      </c>
      <c r="O403" s="29" t="str">
        <f t="shared" si="84"/>
        <v/>
      </c>
      <c r="P403" s="33" t="str">
        <f t="shared" si="85"/>
        <v/>
      </c>
      <c r="AE403" s="3"/>
      <c r="AF403" s="3">
        <f t="shared" si="86"/>
        <v>0</v>
      </c>
    </row>
    <row r="404" spans="5:32" x14ac:dyDescent="0.45">
      <c r="E404" s="29" t="str">
        <f>IF(G404="Y",#REF!,"")</f>
        <v/>
      </c>
      <c r="L404" s="29" t="str">
        <f t="shared" si="81"/>
        <v/>
      </c>
      <c r="M404" s="29" t="str">
        <f t="shared" si="82"/>
        <v/>
      </c>
      <c r="N404" s="29" t="str">
        <f t="shared" si="83"/>
        <v/>
      </c>
      <c r="O404" s="29" t="str">
        <f t="shared" si="84"/>
        <v/>
      </c>
      <c r="P404" s="33" t="str">
        <f t="shared" si="85"/>
        <v/>
      </c>
      <c r="AE404" s="3"/>
      <c r="AF404" s="3">
        <f t="shared" si="86"/>
        <v>0</v>
      </c>
    </row>
    <row r="405" spans="5:32" x14ac:dyDescent="0.45">
      <c r="E405" s="29" t="str">
        <f>IF(G405="Y",#REF!,"")</f>
        <v/>
      </c>
      <c r="L405" s="29" t="str">
        <f t="shared" si="81"/>
        <v/>
      </c>
      <c r="M405" s="29" t="str">
        <f t="shared" si="82"/>
        <v/>
      </c>
      <c r="N405" s="29" t="str">
        <f t="shared" si="83"/>
        <v/>
      </c>
      <c r="O405" s="29" t="str">
        <f t="shared" si="84"/>
        <v/>
      </c>
      <c r="P405" s="33" t="str">
        <f t="shared" si="85"/>
        <v/>
      </c>
      <c r="AE405" s="3"/>
      <c r="AF405" s="3">
        <f t="shared" si="86"/>
        <v>0</v>
      </c>
    </row>
    <row r="406" spans="5:32" x14ac:dyDescent="0.45">
      <c r="E406" s="29" t="str">
        <f>IF(G406="Y",#REF!,"")</f>
        <v/>
      </c>
      <c r="L406" s="29" t="str">
        <f t="shared" si="81"/>
        <v/>
      </c>
      <c r="M406" s="29" t="str">
        <f t="shared" si="82"/>
        <v/>
      </c>
      <c r="N406" s="29" t="str">
        <f t="shared" si="83"/>
        <v/>
      </c>
      <c r="O406" s="29" t="str">
        <f t="shared" si="84"/>
        <v/>
      </c>
      <c r="P406" s="33" t="str">
        <f t="shared" si="85"/>
        <v/>
      </c>
      <c r="AE406" s="3"/>
      <c r="AF406" s="3">
        <f t="shared" si="86"/>
        <v>0</v>
      </c>
    </row>
    <row r="407" spans="5:32" x14ac:dyDescent="0.45">
      <c r="E407" s="29" t="str">
        <f>IF(G407="Y",#REF!,"")</f>
        <v/>
      </c>
      <c r="L407" s="29" t="str">
        <f t="shared" si="81"/>
        <v/>
      </c>
      <c r="M407" s="29" t="str">
        <f t="shared" si="82"/>
        <v/>
      </c>
      <c r="N407" s="29" t="str">
        <f t="shared" si="83"/>
        <v/>
      </c>
      <c r="O407" s="29" t="str">
        <f t="shared" si="84"/>
        <v/>
      </c>
      <c r="P407" s="33" t="str">
        <f t="shared" si="85"/>
        <v/>
      </c>
      <c r="AE407" s="3"/>
      <c r="AF407" s="3">
        <f t="shared" si="86"/>
        <v>0</v>
      </c>
    </row>
    <row r="408" spans="5:32" x14ac:dyDescent="0.45">
      <c r="E408" s="29" t="str">
        <f>IF(G408="Y",#REF!,"")</f>
        <v/>
      </c>
      <c r="L408" s="29" t="str">
        <f t="shared" si="81"/>
        <v/>
      </c>
      <c r="M408" s="29" t="str">
        <f t="shared" si="82"/>
        <v/>
      </c>
      <c r="N408" s="29" t="str">
        <f t="shared" si="83"/>
        <v/>
      </c>
      <c r="O408" s="29" t="str">
        <f t="shared" si="84"/>
        <v/>
      </c>
      <c r="P408" s="33" t="str">
        <f t="shared" si="85"/>
        <v/>
      </c>
      <c r="AE408" s="3"/>
      <c r="AF408" s="3">
        <f t="shared" si="86"/>
        <v>0</v>
      </c>
    </row>
    <row r="409" spans="5:32" x14ac:dyDescent="0.45">
      <c r="E409" s="29" t="str">
        <f>IF(G409="Y",#REF!,"")</f>
        <v/>
      </c>
      <c r="L409" s="29" t="str">
        <f t="shared" si="81"/>
        <v/>
      </c>
      <c r="M409" s="29" t="str">
        <f t="shared" si="82"/>
        <v/>
      </c>
      <c r="N409" s="29" t="str">
        <f t="shared" si="83"/>
        <v/>
      </c>
      <c r="O409" s="29" t="str">
        <f t="shared" si="84"/>
        <v/>
      </c>
      <c r="P409" s="33" t="str">
        <f t="shared" si="85"/>
        <v/>
      </c>
      <c r="AE409" s="3"/>
      <c r="AF409" s="3">
        <f t="shared" si="86"/>
        <v>0</v>
      </c>
    </row>
    <row r="410" spans="5:32" x14ac:dyDescent="0.45">
      <c r="E410" s="29" t="str">
        <f>IF(G410="Y",#REF!,"")</f>
        <v/>
      </c>
      <c r="L410" s="29" t="str">
        <f t="shared" si="81"/>
        <v/>
      </c>
      <c r="M410" s="29" t="str">
        <f t="shared" si="82"/>
        <v/>
      </c>
      <c r="N410" s="29" t="str">
        <f t="shared" si="83"/>
        <v/>
      </c>
      <c r="O410" s="29" t="str">
        <f t="shared" si="84"/>
        <v/>
      </c>
      <c r="P410" s="33" t="str">
        <f t="shared" si="85"/>
        <v/>
      </c>
      <c r="AE410" s="3"/>
      <c r="AF410" s="3">
        <f t="shared" si="86"/>
        <v>0</v>
      </c>
    </row>
    <row r="411" spans="5:32" x14ac:dyDescent="0.45">
      <c r="E411" s="29" t="str">
        <f>IF(G411="Y",#REF!,"")</f>
        <v/>
      </c>
      <c r="L411" s="29" t="str">
        <f t="shared" si="81"/>
        <v/>
      </c>
      <c r="M411" s="29" t="str">
        <f t="shared" si="82"/>
        <v/>
      </c>
      <c r="N411" s="29" t="str">
        <f t="shared" si="83"/>
        <v/>
      </c>
      <c r="O411" s="29" t="str">
        <f t="shared" si="84"/>
        <v/>
      </c>
      <c r="P411" s="33" t="str">
        <f t="shared" si="85"/>
        <v/>
      </c>
      <c r="AE411" s="3"/>
      <c r="AF411" s="3">
        <f t="shared" si="86"/>
        <v>0</v>
      </c>
    </row>
    <row r="412" spans="5:32" x14ac:dyDescent="0.45">
      <c r="E412" s="29" t="str">
        <f>IF(G412="Y",#REF!,"")</f>
        <v/>
      </c>
      <c r="L412" s="29" t="str">
        <f t="shared" si="81"/>
        <v/>
      </c>
      <c r="M412" s="29" t="str">
        <f t="shared" si="82"/>
        <v/>
      </c>
      <c r="N412" s="29" t="str">
        <f t="shared" si="83"/>
        <v/>
      </c>
      <c r="O412" s="29" t="str">
        <f t="shared" si="84"/>
        <v/>
      </c>
      <c r="P412" s="33" t="str">
        <f t="shared" si="85"/>
        <v/>
      </c>
      <c r="AE412" s="3"/>
      <c r="AF412" s="3">
        <f t="shared" si="86"/>
        <v>0</v>
      </c>
    </row>
    <row r="413" spans="5:32" x14ac:dyDescent="0.45">
      <c r="E413" s="29" t="str">
        <f>IF(G413="Y",#REF!,"")</f>
        <v/>
      </c>
      <c r="L413" s="29" t="str">
        <f t="shared" si="81"/>
        <v/>
      </c>
      <c r="M413" s="29" t="str">
        <f t="shared" si="82"/>
        <v/>
      </c>
      <c r="N413" s="29" t="str">
        <f t="shared" si="83"/>
        <v/>
      </c>
      <c r="O413" s="29" t="str">
        <f t="shared" si="84"/>
        <v/>
      </c>
      <c r="P413" s="33" t="str">
        <f t="shared" si="85"/>
        <v/>
      </c>
      <c r="AE413" s="3"/>
      <c r="AF413" s="3">
        <f t="shared" si="86"/>
        <v>0</v>
      </c>
    </row>
    <row r="414" spans="5:32" x14ac:dyDescent="0.45">
      <c r="E414" s="29" t="str">
        <f>IF(G414="Y",#REF!,"")</f>
        <v/>
      </c>
      <c r="L414" s="29" t="str">
        <f t="shared" si="81"/>
        <v/>
      </c>
      <c r="M414" s="29" t="str">
        <f t="shared" si="82"/>
        <v/>
      </c>
      <c r="N414" s="29" t="str">
        <f t="shared" si="83"/>
        <v/>
      </c>
      <c r="O414" s="29" t="str">
        <f t="shared" si="84"/>
        <v/>
      </c>
      <c r="P414" s="33" t="str">
        <f t="shared" si="85"/>
        <v/>
      </c>
      <c r="AE414" s="3"/>
      <c r="AF414" s="3">
        <f t="shared" si="86"/>
        <v>0</v>
      </c>
    </row>
    <row r="415" spans="5:32" x14ac:dyDescent="0.45">
      <c r="E415" s="29" t="str">
        <f>IF(G415="Y",#REF!,"")</f>
        <v/>
      </c>
      <c r="L415" s="29" t="str">
        <f t="shared" si="81"/>
        <v/>
      </c>
      <c r="M415" s="29" t="str">
        <f t="shared" si="82"/>
        <v/>
      </c>
      <c r="N415" s="29" t="str">
        <f t="shared" si="83"/>
        <v/>
      </c>
      <c r="O415" s="29" t="str">
        <f t="shared" si="84"/>
        <v/>
      </c>
      <c r="P415" s="33" t="str">
        <f t="shared" si="85"/>
        <v/>
      </c>
      <c r="AE415" s="3"/>
      <c r="AF415" s="3">
        <f t="shared" si="86"/>
        <v>0</v>
      </c>
    </row>
    <row r="416" spans="5:32" x14ac:dyDescent="0.45">
      <c r="E416" s="29" t="str">
        <f>IF(G416="Y",#REF!,"")</f>
        <v/>
      </c>
      <c r="L416" s="29" t="str">
        <f t="shared" si="81"/>
        <v/>
      </c>
      <c r="M416" s="29" t="str">
        <f t="shared" si="82"/>
        <v/>
      </c>
      <c r="N416" s="29" t="str">
        <f t="shared" si="83"/>
        <v/>
      </c>
      <c r="O416" s="29" t="str">
        <f t="shared" si="84"/>
        <v/>
      </c>
      <c r="P416" s="33" t="str">
        <f t="shared" si="85"/>
        <v/>
      </c>
      <c r="AE416" s="3"/>
      <c r="AF416" s="3">
        <f t="shared" si="86"/>
        <v>0</v>
      </c>
    </row>
    <row r="417" spans="5:32" x14ac:dyDescent="0.45">
      <c r="E417" s="29" t="str">
        <f>IF(G417="Y",#REF!,"")</f>
        <v/>
      </c>
      <c r="L417" s="29" t="str">
        <f t="shared" si="81"/>
        <v/>
      </c>
      <c r="M417" s="29" t="str">
        <f t="shared" si="82"/>
        <v/>
      </c>
      <c r="N417" s="29" t="str">
        <f t="shared" si="83"/>
        <v/>
      </c>
      <c r="O417" s="29" t="str">
        <f t="shared" si="84"/>
        <v/>
      </c>
      <c r="P417" s="33" t="str">
        <f t="shared" si="85"/>
        <v/>
      </c>
      <c r="AE417" s="3"/>
      <c r="AF417" s="3">
        <f t="shared" si="86"/>
        <v>0</v>
      </c>
    </row>
    <row r="418" spans="5:32" x14ac:dyDescent="0.45">
      <c r="E418" s="29" t="str">
        <f>IF(G418="Y",#REF!,"")</f>
        <v/>
      </c>
      <c r="L418" s="29" t="str">
        <f t="shared" si="81"/>
        <v/>
      </c>
      <c r="M418" s="29" t="str">
        <f t="shared" si="82"/>
        <v/>
      </c>
      <c r="N418" s="29" t="str">
        <f t="shared" si="83"/>
        <v/>
      </c>
      <c r="O418" s="29" t="str">
        <f t="shared" si="84"/>
        <v/>
      </c>
      <c r="P418" s="33" t="str">
        <f t="shared" si="85"/>
        <v/>
      </c>
      <c r="AE418" s="3"/>
      <c r="AF418" s="3">
        <f t="shared" si="86"/>
        <v>0</v>
      </c>
    </row>
    <row r="419" spans="5:32" x14ac:dyDescent="0.45">
      <c r="E419" s="29" t="str">
        <f>IF(G419="Y",#REF!,"")</f>
        <v/>
      </c>
      <c r="L419" s="29" t="str">
        <f t="shared" si="81"/>
        <v/>
      </c>
      <c r="M419" s="29" t="str">
        <f t="shared" si="82"/>
        <v/>
      </c>
      <c r="N419" s="29" t="str">
        <f t="shared" si="83"/>
        <v/>
      </c>
      <c r="O419" s="29" t="str">
        <f t="shared" si="84"/>
        <v/>
      </c>
      <c r="P419" s="33" t="str">
        <f t="shared" si="85"/>
        <v/>
      </c>
      <c r="AE419" s="3"/>
      <c r="AF419" s="3">
        <f t="shared" si="86"/>
        <v>0</v>
      </c>
    </row>
    <row r="420" spans="5:32" x14ac:dyDescent="0.45">
      <c r="E420" s="29" t="str">
        <f>IF(G420="Y",#REF!,"")</f>
        <v/>
      </c>
      <c r="L420" s="29" t="str">
        <f t="shared" si="81"/>
        <v/>
      </c>
      <c r="M420" s="29" t="str">
        <f t="shared" si="82"/>
        <v/>
      </c>
      <c r="N420" s="29" t="str">
        <f t="shared" si="83"/>
        <v/>
      </c>
      <c r="O420" s="29" t="str">
        <f t="shared" si="84"/>
        <v/>
      </c>
      <c r="P420" s="33" t="str">
        <f t="shared" si="85"/>
        <v/>
      </c>
      <c r="AE420" s="3"/>
      <c r="AF420" s="3">
        <f t="shared" si="86"/>
        <v>0</v>
      </c>
    </row>
    <row r="421" spans="5:32" x14ac:dyDescent="0.45">
      <c r="E421" s="29" t="str">
        <f>IF(G421="Y",#REF!,"")</f>
        <v/>
      </c>
      <c r="L421" s="29" t="str">
        <f t="shared" si="81"/>
        <v/>
      </c>
      <c r="M421" s="29" t="str">
        <f t="shared" si="82"/>
        <v/>
      </c>
      <c r="N421" s="29" t="str">
        <f t="shared" si="83"/>
        <v/>
      </c>
      <c r="O421" s="29" t="str">
        <f t="shared" si="84"/>
        <v/>
      </c>
      <c r="P421" s="33" t="str">
        <f t="shared" si="85"/>
        <v/>
      </c>
      <c r="AE421" s="3"/>
      <c r="AF421" s="3">
        <f t="shared" si="86"/>
        <v>0</v>
      </c>
    </row>
    <row r="422" spans="5:32" x14ac:dyDescent="0.45">
      <c r="E422" s="29" t="str">
        <f>IF(G422="Y",#REF!,"")</f>
        <v/>
      </c>
      <c r="L422" s="29" t="str">
        <f t="shared" si="81"/>
        <v/>
      </c>
      <c r="M422" s="29" t="str">
        <f t="shared" si="82"/>
        <v/>
      </c>
      <c r="N422" s="29" t="str">
        <f t="shared" si="83"/>
        <v/>
      </c>
      <c r="O422" s="29" t="str">
        <f t="shared" si="84"/>
        <v/>
      </c>
      <c r="P422" s="33" t="str">
        <f t="shared" si="85"/>
        <v/>
      </c>
      <c r="AE422" s="3"/>
      <c r="AF422" s="3">
        <f t="shared" si="86"/>
        <v>0</v>
      </c>
    </row>
    <row r="423" spans="5:32" x14ac:dyDescent="0.45">
      <c r="E423" s="29" t="str">
        <f>IF(G423="Y",#REF!,"")</f>
        <v/>
      </c>
      <c r="L423" s="29" t="str">
        <f t="shared" si="81"/>
        <v/>
      </c>
      <c r="M423" s="29" t="str">
        <f t="shared" si="82"/>
        <v/>
      </c>
      <c r="N423" s="29" t="str">
        <f t="shared" si="83"/>
        <v/>
      </c>
      <c r="O423" s="29" t="str">
        <f t="shared" si="84"/>
        <v/>
      </c>
      <c r="P423" s="33" t="str">
        <f t="shared" si="85"/>
        <v/>
      </c>
      <c r="AE423" s="3"/>
      <c r="AF423" s="3">
        <f t="shared" si="86"/>
        <v>0</v>
      </c>
    </row>
    <row r="424" spans="5:32" x14ac:dyDescent="0.45">
      <c r="E424" s="29" t="str">
        <f>IF(G424="Y",#REF!,"")</f>
        <v/>
      </c>
      <c r="L424" s="29" t="str">
        <f t="shared" si="81"/>
        <v/>
      </c>
      <c r="M424" s="29" t="str">
        <f t="shared" si="82"/>
        <v/>
      </c>
      <c r="N424" s="29" t="str">
        <f t="shared" si="83"/>
        <v/>
      </c>
      <c r="O424" s="29" t="str">
        <f t="shared" si="84"/>
        <v/>
      </c>
      <c r="P424" s="33" t="str">
        <f t="shared" si="85"/>
        <v/>
      </c>
      <c r="AE424" s="3"/>
      <c r="AF424" s="3">
        <f t="shared" si="86"/>
        <v>0</v>
      </c>
    </row>
    <row r="425" spans="5:32" x14ac:dyDescent="0.45">
      <c r="E425" s="29" t="str">
        <f>IF(G425="Y",#REF!,"")</f>
        <v/>
      </c>
      <c r="L425" s="29" t="str">
        <f t="shared" si="81"/>
        <v/>
      </c>
      <c r="M425" s="29" t="str">
        <f t="shared" si="82"/>
        <v/>
      </c>
      <c r="N425" s="29" t="str">
        <f t="shared" si="83"/>
        <v/>
      </c>
      <c r="O425" s="29" t="str">
        <f t="shared" si="84"/>
        <v/>
      </c>
      <c r="P425" s="33" t="str">
        <f t="shared" si="85"/>
        <v/>
      </c>
      <c r="AE425" s="3"/>
      <c r="AF425" s="3">
        <f t="shared" si="86"/>
        <v>0</v>
      </c>
    </row>
    <row r="426" spans="5:32" x14ac:dyDescent="0.45">
      <c r="E426" s="29" t="str">
        <f>IF(G426="Y",#REF!,"")</f>
        <v/>
      </c>
      <c r="L426" s="29" t="str">
        <f t="shared" si="81"/>
        <v/>
      </c>
      <c r="M426" s="29" t="str">
        <f t="shared" si="82"/>
        <v/>
      </c>
      <c r="N426" s="29" t="str">
        <f t="shared" si="83"/>
        <v/>
      </c>
      <c r="O426" s="29" t="str">
        <f t="shared" si="84"/>
        <v/>
      </c>
      <c r="P426" s="33" t="str">
        <f t="shared" si="85"/>
        <v/>
      </c>
      <c r="AE426" s="3"/>
      <c r="AF426" s="3">
        <f t="shared" si="86"/>
        <v>0</v>
      </c>
    </row>
    <row r="427" spans="5:32" x14ac:dyDescent="0.45">
      <c r="E427" s="29" t="str">
        <f>IF(G427="Y",#REF!,"")</f>
        <v/>
      </c>
      <c r="L427" s="29" t="str">
        <f t="shared" si="81"/>
        <v/>
      </c>
      <c r="M427" s="29" t="str">
        <f t="shared" si="82"/>
        <v/>
      </c>
      <c r="N427" s="29" t="str">
        <f t="shared" si="83"/>
        <v/>
      </c>
      <c r="O427" s="29" t="str">
        <f t="shared" si="84"/>
        <v/>
      </c>
      <c r="P427" s="33" t="str">
        <f t="shared" si="85"/>
        <v/>
      </c>
      <c r="AE427" s="3"/>
      <c r="AF427" s="3">
        <f t="shared" si="86"/>
        <v>0</v>
      </c>
    </row>
    <row r="428" spans="5:32" x14ac:dyDescent="0.45">
      <c r="E428" s="29" t="str">
        <f>IF(G428="Y",#REF!,"")</f>
        <v/>
      </c>
      <c r="L428" s="29" t="str">
        <f t="shared" si="81"/>
        <v/>
      </c>
      <c r="M428" s="29" t="str">
        <f t="shared" si="82"/>
        <v/>
      </c>
      <c r="N428" s="29" t="str">
        <f t="shared" si="83"/>
        <v/>
      </c>
      <c r="O428" s="29" t="str">
        <f t="shared" si="84"/>
        <v/>
      </c>
      <c r="P428" s="33" t="str">
        <f t="shared" si="85"/>
        <v/>
      </c>
      <c r="AE428" s="3"/>
      <c r="AF428" s="3">
        <f t="shared" si="86"/>
        <v>0</v>
      </c>
    </row>
    <row r="429" spans="5:32" x14ac:dyDescent="0.45">
      <c r="E429" s="29" t="str">
        <f>IF(G429="Y",#REF!,"")</f>
        <v/>
      </c>
      <c r="L429" s="29" t="str">
        <f t="shared" si="81"/>
        <v/>
      </c>
      <c r="M429" s="29" t="str">
        <f t="shared" si="82"/>
        <v/>
      </c>
      <c r="N429" s="29" t="str">
        <f t="shared" si="83"/>
        <v/>
      </c>
      <c r="O429" s="29" t="str">
        <f t="shared" si="84"/>
        <v/>
      </c>
      <c r="P429" s="33" t="str">
        <f t="shared" si="85"/>
        <v/>
      </c>
      <c r="AE429" s="3"/>
      <c r="AF429" s="3">
        <f t="shared" si="86"/>
        <v>0</v>
      </c>
    </row>
    <row r="430" spans="5:32" x14ac:dyDescent="0.45">
      <c r="E430" s="29" t="str">
        <f>IF(G430="Y",#REF!,"")</f>
        <v/>
      </c>
      <c r="L430" s="29" t="str">
        <f t="shared" si="81"/>
        <v/>
      </c>
      <c r="M430" s="29" t="str">
        <f t="shared" si="82"/>
        <v/>
      </c>
      <c r="N430" s="29" t="str">
        <f t="shared" si="83"/>
        <v/>
      </c>
      <c r="O430" s="29" t="str">
        <f t="shared" si="84"/>
        <v/>
      </c>
      <c r="P430" s="33" t="str">
        <f t="shared" si="85"/>
        <v/>
      </c>
      <c r="AE430" s="3"/>
      <c r="AF430" s="3">
        <f t="shared" si="86"/>
        <v>0</v>
      </c>
    </row>
    <row r="431" spans="5:32" x14ac:dyDescent="0.45">
      <c r="E431" s="29" t="str">
        <f>IF(G431="Y",#REF!,"")</f>
        <v/>
      </c>
      <c r="L431" s="29" t="str">
        <f t="shared" si="81"/>
        <v/>
      </c>
      <c r="M431" s="29" t="str">
        <f t="shared" si="82"/>
        <v/>
      </c>
      <c r="N431" s="29" t="str">
        <f t="shared" si="83"/>
        <v/>
      </c>
      <c r="O431" s="29" t="str">
        <f t="shared" si="84"/>
        <v/>
      </c>
      <c r="P431" s="33" t="str">
        <f t="shared" si="85"/>
        <v/>
      </c>
      <c r="AE431" s="3"/>
      <c r="AF431" s="3">
        <f t="shared" si="86"/>
        <v>0</v>
      </c>
    </row>
    <row r="432" spans="5:32" x14ac:dyDescent="0.45">
      <c r="E432" s="29" t="str">
        <f>IF(G432="Y",#REF!,"")</f>
        <v/>
      </c>
      <c r="L432" s="29" t="str">
        <f t="shared" si="81"/>
        <v/>
      </c>
      <c r="M432" s="29" t="str">
        <f t="shared" si="82"/>
        <v/>
      </c>
      <c r="N432" s="29" t="str">
        <f t="shared" si="83"/>
        <v/>
      </c>
      <c r="O432" s="29" t="str">
        <f t="shared" si="84"/>
        <v/>
      </c>
      <c r="P432" s="33" t="str">
        <f t="shared" si="85"/>
        <v/>
      </c>
      <c r="AE432" s="3"/>
      <c r="AF432" s="3">
        <f t="shared" si="86"/>
        <v>0</v>
      </c>
    </row>
    <row r="433" spans="5:32" x14ac:dyDescent="0.45">
      <c r="E433" s="29" t="str">
        <f>IF(G433="Y",#REF!,"")</f>
        <v/>
      </c>
      <c r="L433" s="29" t="str">
        <f t="shared" si="81"/>
        <v/>
      </c>
      <c r="M433" s="29" t="str">
        <f t="shared" si="82"/>
        <v/>
      </c>
      <c r="N433" s="29" t="str">
        <f t="shared" si="83"/>
        <v/>
      </c>
      <c r="O433" s="29" t="str">
        <f t="shared" si="84"/>
        <v/>
      </c>
      <c r="P433" s="33" t="str">
        <f t="shared" si="85"/>
        <v/>
      </c>
      <c r="AE433" s="3"/>
      <c r="AF433" s="3">
        <f t="shared" si="86"/>
        <v>0</v>
      </c>
    </row>
    <row r="434" spans="5:32" x14ac:dyDescent="0.45">
      <c r="E434" s="29" t="str">
        <f>IF(G434="Y",#REF!,"")</f>
        <v/>
      </c>
      <c r="L434" s="29" t="str">
        <f t="shared" si="81"/>
        <v/>
      </c>
      <c r="M434" s="29" t="str">
        <f t="shared" si="82"/>
        <v/>
      </c>
      <c r="N434" s="29" t="str">
        <f t="shared" si="83"/>
        <v/>
      </c>
      <c r="O434" s="29" t="str">
        <f t="shared" si="84"/>
        <v/>
      </c>
      <c r="P434" s="33" t="str">
        <f t="shared" si="85"/>
        <v/>
      </c>
      <c r="AE434" s="3"/>
      <c r="AF434" s="3">
        <f t="shared" si="86"/>
        <v>0</v>
      </c>
    </row>
    <row r="435" spans="5:32" x14ac:dyDescent="0.45">
      <c r="E435" s="29" t="str">
        <f>IF(G435="Y",#REF!,"")</f>
        <v/>
      </c>
      <c r="L435" s="29" t="str">
        <f t="shared" si="81"/>
        <v/>
      </c>
      <c r="M435" s="29" t="str">
        <f t="shared" si="82"/>
        <v/>
      </c>
      <c r="N435" s="29" t="str">
        <f t="shared" si="83"/>
        <v/>
      </c>
      <c r="O435" s="29" t="str">
        <f t="shared" si="84"/>
        <v/>
      </c>
      <c r="P435" s="33" t="str">
        <f t="shared" si="85"/>
        <v/>
      </c>
      <c r="AE435" s="3"/>
      <c r="AF435" s="3">
        <f t="shared" si="86"/>
        <v>0</v>
      </c>
    </row>
    <row r="436" spans="5:32" x14ac:dyDescent="0.45">
      <c r="E436" s="29" t="str">
        <f>IF(G436="Y",#REF!,"")</f>
        <v/>
      </c>
      <c r="L436" s="29" t="str">
        <f t="shared" si="81"/>
        <v/>
      </c>
      <c r="M436" s="29" t="str">
        <f t="shared" si="82"/>
        <v/>
      </c>
      <c r="N436" s="29" t="str">
        <f t="shared" si="83"/>
        <v/>
      </c>
      <c r="O436" s="29" t="str">
        <f t="shared" si="84"/>
        <v/>
      </c>
      <c r="P436" s="33" t="str">
        <f t="shared" si="85"/>
        <v/>
      </c>
      <c r="AE436" s="3"/>
      <c r="AF436" s="3">
        <f t="shared" si="86"/>
        <v>0</v>
      </c>
    </row>
    <row r="437" spans="5:32" x14ac:dyDescent="0.45">
      <c r="E437" s="29" t="str">
        <f>IF(G437="Y",#REF!,"")</f>
        <v/>
      </c>
      <c r="L437" s="29" t="str">
        <f t="shared" si="81"/>
        <v/>
      </c>
      <c r="M437" s="29" t="str">
        <f t="shared" si="82"/>
        <v/>
      </c>
      <c r="N437" s="29" t="str">
        <f t="shared" si="83"/>
        <v/>
      </c>
      <c r="O437" s="29" t="str">
        <f t="shared" si="84"/>
        <v/>
      </c>
      <c r="P437" s="33" t="str">
        <f t="shared" si="85"/>
        <v/>
      </c>
      <c r="AE437" s="3"/>
      <c r="AF437" s="3">
        <f t="shared" si="86"/>
        <v>0</v>
      </c>
    </row>
    <row r="438" spans="5:32" x14ac:dyDescent="0.45">
      <c r="E438" s="29" t="str">
        <f>IF(G438="Y",#REF!,"")</f>
        <v/>
      </c>
      <c r="L438" s="29" t="str">
        <f t="shared" si="81"/>
        <v/>
      </c>
      <c r="M438" s="29" t="str">
        <f t="shared" si="82"/>
        <v/>
      </c>
      <c r="N438" s="29" t="str">
        <f t="shared" si="83"/>
        <v/>
      </c>
      <c r="O438" s="29" t="str">
        <f t="shared" si="84"/>
        <v/>
      </c>
      <c r="P438" s="33" t="str">
        <f t="shared" si="85"/>
        <v/>
      </c>
      <c r="AE438" s="3"/>
      <c r="AF438" s="3">
        <f t="shared" si="86"/>
        <v>0</v>
      </c>
    </row>
    <row r="439" spans="5:32" x14ac:dyDescent="0.45">
      <c r="E439" s="29" t="str">
        <f>IF(G439="Y",#REF!,"")</f>
        <v/>
      </c>
      <c r="L439" s="29" t="str">
        <f t="shared" si="81"/>
        <v/>
      </c>
      <c r="M439" s="29" t="str">
        <f t="shared" si="82"/>
        <v/>
      </c>
      <c r="N439" s="29" t="str">
        <f t="shared" si="83"/>
        <v/>
      </c>
      <c r="O439" s="29" t="str">
        <f t="shared" si="84"/>
        <v/>
      </c>
      <c r="P439" s="33" t="str">
        <f t="shared" si="85"/>
        <v/>
      </c>
      <c r="AE439" s="3"/>
      <c r="AF439" s="3">
        <f t="shared" si="86"/>
        <v>0</v>
      </c>
    </row>
    <row r="440" spans="5:32" x14ac:dyDescent="0.45">
      <c r="E440" s="29" t="str">
        <f>IF(G440="Y",#REF!,"")</f>
        <v/>
      </c>
      <c r="L440" s="29" t="str">
        <f t="shared" si="81"/>
        <v/>
      </c>
      <c r="M440" s="29" t="str">
        <f t="shared" si="82"/>
        <v/>
      </c>
      <c r="N440" s="29" t="str">
        <f t="shared" si="83"/>
        <v/>
      </c>
      <c r="O440" s="29" t="str">
        <f t="shared" si="84"/>
        <v/>
      </c>
      <c r="P440" s="33" t="str">
        <f t="shared" si="85"/>
        <v/>
      </c>
      <c r="AE440" s="3"/>
      <c r="AF440" s="3">
        <f t="shared" si="86"/>
        <v>0</v>
      </c>
    </row>
    <row r="441" spans="5:32" x14ac:dyDescent="0.45">
      <c r="E441" s="29" t="str">
        <f>IF(G441="Y",#REF!,"")</f>
        <v/>
      </c>
      <c r="L441" s="29" t="str">
        <f t="shared" si="81"/>
        <v/>
      </c>
      <c r="M441" s="29" t="str">
        <f t="shared" si="82"/>
        <v/>
      </c>
      <c r="N441" s="29" t="str">
        <f t="shared" si="83"/>
        <v/>
      </c>
      <c r="O441" s="29" t="str">
        <f t="shared" si="84"/>
        <v/>
      </c>
      <c r="P441" s="33" t="str">
        <f t="shared" si="85"/>
        <v/>
      </c>
      <c r="AE441" s="3"/>
      <c r="AF441" s="3">
        <f t="shared" si="86"/>
        <v>0</v>
      </c>
    </row>
    <row r="442" spans="5:32" x14ac:dyDescent="0.45">
      <c r="E442" s="29" t="str">
        <f>IF(G442="Y",#REF!,"")</f>
        <v/>
      </c>
      <c r="L442" s="29" t="str">
        <f t="shared" si="81"/>
        <v/>
      </c>
      <c r="M442" s="29" t="str">
        <f t="shared" si="82"/>
        <v/>
      </c>
      <c r="N442" s="29" t="str">
        <f t="shared" si="83"/>
        <v/>
      </c>
      <c r="O442" s="29" t="str">
        <f t="shared" si="84"/>
        <v/>
      </c>
      <c r="P442" s="33" t="str">
        <f t="shared" si="85"/>
        <v/>
      </c>
      <c r="AE442" s="3"/>
      <c r="AF442" s="3">
        <f t="shared" si="86"/>
        <v>0</v>
      </c>
    </row>
    <row r="443" spans="5:32" x14ac:dyDescent="0.45">
      <c r="E443" s="29" t="str">
        <f>IF(G443="Y",#REF!,"")</f>
        <v/>
      </c>
      <c r="L443" s="29" t="str">
        <f t="shared" si="81"/>
        <v/>
      </c>
      <c r="M443" s="29" t="str">
        <f t="shared" si="82"/>
        <v/>
      </c>
      <c r="N443" s="29" t="str">
        <f t="shared" si="83"/>
        <v/>
      </c>
      <c r="O443" s="29" t="str">
        <f t="shared" si="84"/>
        <v/>
      </c>
      <c r="P443" s="33" t="str">
        <f t="shared" si="85"/>
        <v/>
      </c>
      <c r="AE443" s="3"/>
      <c r="AF443" s="3">
        <f t="shared" si="86"/>
        <v>0</v>
      </c>
    </row>
    <row r="444" spans="5:32" x14ac:dyDescent="0.45">
      <c r="E444" s="29" t="str">
        <f>IF(G444="Y",#REF!,"")</f>
        <v/>
      </c>
      <c r="L444" s="29" t="str">
        <f t="shared" si="81"/>
        <v/>
      </c>
      <c r="M444" s="29" t="str">
        <f t="shared" si="82"/>
        <v/>
      </c>
      <c r="N444" s="29" t="str">
        <f t="shared" si="83"/>
        <v/>
      </c>
      <c r="O444" s="29" t="str">
        <f t="shared" si="84"/>
        <v/>
      </c>
      <c r="P444" s="33" t="str">
        <f t="shared" si="85"/>
        <v/>
      </c>
      <c r="AE444" s="3"/>
      <c r="AF444" s="3">
        <f t="shared" si="86"/>
        <v>0</v>
      </c>
    </row>
    <row r="445" spans="5:32" x14ac:dyDescent="0.45">
      <c r="E445" s="29" t="str">
        <f>IF(G445="Y",#REF!,"")</f>
        <v/>
      </c>
      <c r="L445" s="29" t="str">
        <f t="shared" si="81"/>
        <v/>
      </c>
      <c r="M445" s="29" t="str">
        <f t="shared" si="82"/>
        <v/>
      </c>
      <c r="N445" s="29" t="str">
        <f t="shared" si="83"/>
        <v/>
      </c>
      <c r="O445" s="29" t="str">
        <f t="shared" si="84"/>
        <v/>
      </c>
      <c r="P445" s="33" t="str">
        <f t="shared" si="85"/>
        <v/>
      </c>
      <c r="AE445" s="3"/>
      <c r="AF445" s="3">
        <f t="shared" si="86"/>
        <v>0</v>
      </c>
    </row>
    <row r="446" spans="5:32" x14ac:dyDescent="0.45">
      <c r="E446" s="29" t="str">
        <f>IF(G446="Y",#REF!,"")</f>
        <v/>
      </c>
      <c r="L446" s="29" t="str">
        <f t="shared" si="81"/>
        <v/>
      </c>
      <c r="M446" s="29" t="str">
        <f t="shared" si="82"/>
        <v/>
      </c>
      <c r="N446" s="29" t="str">
        <f t="shared" si="83"/>
        <v/>
      </c>
      <c r="O446" s="29" t="str">
        <f t="shared" si="84"/>
        <v/>
      </c>
      <c r="P446" s="33" t="str">
        <f t="shared" si="85"/>
        <v/>
      </c>
      <c r="AE446" s="3"/>
      <c r="AF446" s="3">
        <f t="shared" si="86"/>
        <v>0</v>
      </c>
    </row>
    <row r="447" spans="5:32" x14ac:dyDescent="0.45">
      <c r="E447" s="29" t="str">
        <f>IF(G447="Y",#REF!,"")</f>
        <v/>
      </c>
      <c r="L447" s="29" t="str">
        <f t="shared" si="81"/>
        <v/>
      </c>
      <c r="M447" s="29" t="str">
        <f t="shared" si="82"/>
        <v/>
      </c>
      <c r="N447" s="29" t="str">
        <f t="shared" si="83"/>
        <v/>
      </c>
      <c r="O447" s="29" t="str">
        <f t="shared" si="84"/>
        <v/>
      </c>
      <c r="P447" s="33" t="str">
        <f t="shared" si="85"/>
        <v/>
      </c>
      <c r="AE447" s="3"/>
      <c r="AF447" s="3">
        <f t="shared" si="86"/>
        <v>0</v>
      </c>
    </row>
    <row r="448" spans="5:32" x14ac:dyDescent="0.45">
      <c r="E448" s="29" t="str">
        <f>IF(G448="Y",#REF!,"")</f>
        <v/>
      </c>
      <c r="L448" s="29" t="str">
        <f t="shared" si="81"/>
        <v/>
      </c>
      <c r="M448" s="29" t="str">
        <f t="shared" si="82"/>
        <v/>
      </c>
      <c r="N448" s="29" t="str">
        <f t="shared" si="83"/>
        <v/>
      </c>
      <c r="O448" s="29" t="str">
        <f t="shared" si="84"/>
        <v/>
      </c>
      <c r="P448" s="33" t="str">
        <f t="shared" si="85"/>
        <v/>
      </c>
      <c r="AE448" s="3"/>
      <c r="AF448" s="3">
        <f t="shared" si="86"/>
        <v>0</v>
      </c>
    </row>
    <row r="449" spans="5:32" x14ac:dyDescent="0.45">
      <c r="E449" s="29" t="str">
        <f>IF(G449="Y",#REF!,"")</f>
        <v/>
      </c>
      <c r="L449" s="29" t="str">
        <f t="shared" si="81"/>
        <v/>
      </c>
      <c r="M449" s="29" t="str">
        <f t="shared" si="82"/>
        <v/>
      </c>
      <c r="N449" s="29" t="str">
        <f t="shared" si="83"/>
        <v/>
      </c>
      <c r="O449" s="29" t="str">
        <f t="shared" si="84"/>
        <v/>
      </c>
      <c r="P449" s="33" t="str">
        <f t="shared" si="85"/>
        <v/>
      </c>
      <c r="AE449" s="3"/>
      <c r="AF449" s="3">
        <f t="shared" si="86"/>
        <v>0</v>
      </c>
    </row>
    <row r="450" spans="5:32" x14ac:dyDescent="0.45">
      <c r="E450" s="29" t="str">
        <f>IF(G450="Y",#REF!,"")</f>
        <v/>
      </c>
      <c r="L450" s="29" t="str">
        <f t="shared" si="81"/>
        <v/>
      </c>
      <c r="M450" s="29" t="str">
        <f t="shared" si="82"/>
        <v/>
      </c>
      <c r="N450" s="29" t="str">
        <f t="shared" si="83"/>
        <v/>
      </c>
      <c r="O450" s="29" t="str">
        <f t="shared" si="84"/>
        <v/>
      </c>
      <c r="P450" s="33" t="str">
        <f t="shared" si="85"/>
        <v/>
      </c>
      <c r="AE450" s="3"/>
      <c r="AF450" s="3">
        <f t="shared" si="86"/>
        <v>0</v>
      </c>
    </row>
    <row r="451" spans="5:32" x14ac:dyDescent="0.45">
      <c r="E451" s="29" t="str">
        <f>IF(G451="Y",#REF!,"")</f>
        <v/>
      </c>
      <c r="L451" s="29" t="str">
        <f t="shared" si="81"/>
        <v/>
      </c>
      <c r="M451" s="29" t="str">
        <f t="shared" si="82"/>
        <v/>
      </c>
      <c r="N451" s="29" t="str">
        <f t="shared" si="83"/>
        <v/>
      </c>
      <c r="O451" s="29" t="str">
        <f t="shared" si="84"/>
        <v/>
      </c>
      <c r="P451" s="33" t="str">
        <f t="shared" si="85"/>
        <v/>
      </c>
      <c r="AE451" s="3"/>
      <c r="AF451" s="3">
        <f t="shared" si="86"/>
        <v>0</v>
      </c>
    </row>
    <row r="452" spans="5:32" x14ac:dyDescent="0.45">
      <c r="E452" s="29" t="str">
        <f>IF(G452="Y",#REF!,"")</f>
        <v/>
      </c>
      <c r="L452" s="29" t="str">
        <f t="shared" ref="L452:L515" si="87">IF(G452="Y", (P452*E452),(""))</f>
        <v/>
      </c>
      <c r="M452" s="29" t="str">
        <f t="shared" ref="M452:M515" si="88">IF(G452="Y", (L452*2),(""))</f>
        <v/>
      </c>
      <c r="N452" s="29" t="str">
        <f t="shared" ref="N452:N515" si="89">IF(G452="Y", (L452*3),(""))</f>
        <v/>
      </c>
      <c r="O452" s="29" t="str">
        <f t="shared" ref="O452:O515" si="90">IF(G452="Y", (L452*4),(""))</f>
        <v/>
      </c>
      <c r="P452" s="33" t="str">
        <f t="shared" ref="P452:P515" si="91">IF(Q452&gt;0,((AcctSize/Q452)/H452),(""))</f>
        <v/>
      </c>
      <c r="AE452" s="3"/>
      <c r="AF452" s="3">
        <f t="shared" ref="AF452:AF515" si="92">IF(F452="L",(K452-H452),(H452-K452))</f>
        <v>0</v>
      </c>
    </row>
    <row r="453" spans="5:32" x14ac:dyDescent="0.45">
      <c r="E453" s="29" t="str">
        <f>IF(G453="Y",#REF!,"")</f>
        <v/>
      </c>
      <c r="L453" s="29" t="str">
        <f t="shared" si="87"/>
        <v/>
      </c>
      <c r="M453" s="29" t="str">
        <f t="shared" si="88"/>
        <v/>
      </c>
      <c r="N453" s="29" t="str">
        <f t="shared" si="89"/>
        <v/>
      </c>
      <c r="O453" s="29" t="str">
        <f t="shared" si="90"/>
        <v/>
      </c>
      <c r="P453" s="33" t="str">
        <f t="shared" si="91"/>
        <v/>
      </c>
      <c r="AE453" s="3"/>
      <c r="AF453" s="3">
        <f t="shared" si="92"/>
        <v>0</v>
      </c>
    </row>
    <row r="454" spans="5:32" x14ac:dyDescent="0.45">
      <c r="E454" s="29" t="str">
        <f>IF(G454="Y",#REF!,"")</f>
        <v/>
      </c>
      <c r="L454" s="29" t="str">
        <f t="shared" si="87"/>
        <v/>
      </c>
      <c r="M454" s="29" t="str">
        <f t="shared" si="88"/>
        <v/>
      </c>
      <c r="N454" s="29" t="str">
        <f t="shared" si="89"/>
        <v/>
      </c>
      <c r="O454" s="29" t="str">
        <f t="shared" si="90"/>
        <v/>
      </c>
      <c r="P454" s="33" t="str">
        <f t="shared" si="91"/>
        <v/>
      </c>
      <c r="AE454" s="3"/>
      <c r="AF454" s="3">
        <f t="shared" si="92"/>
        <v>0</v>
      </c>
    </row>
    <row r="455" spans="5:32" x14ac:dyDescent="0.45">
      <c r="E455" s="29" t="str">
        <f>IF(G455="Y",#REF!,"")</f>
        <v/>
      </c>
      <c r="L455" s="29" t="str">
        <f t="shared" si="87"/>
        <v/>
      </c>
      <c r="M455" s="29" t="str">
        <f t="shared" si="88"/>
        <v/>
      </c>
      <c r="N455" s="29" t="str">
        <f t="shared" si="89"/>
        <v/>
      </c>
      <c r="O455" s="29" t="str">
        <f t="shared" si="90"/>
        <v/>
      </c>
      <c r="P455" s="33" t="str">
        <f t="shared" si="91"/>
        <v/>
      </c>
      <c r="AE455" s="3"/>
      <c r="AF455" s="3">
        <f t="shared" si="92"/>
        <v>0</v>
      </c>
    </row>
    <row r="456" spans="5:32" x14ac:dyDescent="0.45">
      <c r="E456" s="29" t="str">
        <f>IF(G456="Y",#REF!,"")</f>
        <v/>
      </c>
      <c r="L456" s="29" t="str">
        <f t="shared" si="87"/>
        <v/>
      </c>
      <c r="M456" s="29" t="str">
        <f t="shared" si="88"/>
        <v/>
      </c>
      <c r="N456" s="29" t="str">
        <f t="shared" si="89"/>
        <v/>
      </c>
      <c r="O456" s="29" t="str">
        <f t="shared" si="90"/>
        <v/>
      </c>
      <c r="P456" s="33" t="str">
        <f t="shared" si="91"/>
        <v/>
      </c>
      <c r="AE456" s="3"/>
      <c r="AF456" s="3">
        <f t="shared" si="92"/>
        <v>0</v>
      </c>
    </row>
    <row r="457" spans="5:32" x14ac:dyDescent="0.45">
      <c r="E457" s="29" t="str">
        <f>IF(G457="Y",#REF!,"")</f>
        <v/>
      </c>
      <c r="L457" s="29" t="str">
        <f t="shared" si="87"/>
        <v/>
      </c>
      <c r="M457" s="29" t="str">
        <f t="shared" si="88"/>
        <v/>
      </c>
      <c r="N457" s="29" t="str">
        <f t="shared" si="89"/>
        <v/>
      </c>
      <c r="O457" s="29" t="str">
        <f t="shared" si="90"/>
        <v/>
      </c>
      <c r="P457" s="33" t="str">
        <f t="shared" si="91"/>
        <v/>
      </c>
      <c r="AE457" s="3"/>
      <c r="AF457" s="3">
        <f t="shared" si="92"/>
        <v>0</v>
      </c>
    </row>
    <row r="458" spans="5:32" x14ac:dyDescent="0.45">
      <c r="E458" s="29" t="str">
        <f>IF(G458="Y",#REF!,"")</f>
        <v/>
      </c>
      <c r="L458" s="29" t="str">
        <f t="shared" si="87"/>
        <v/>
      </c>
      <c r="M458" s="29" t="str">
        <f t="shared" si="88"/>
        <v/>
      </c>
      <c r="N458" s="29" t="str">
        <f t="shared" si="89"/>
        <v/>
      </c>
      <c r="O458" s="29" t="str">
        <f t="shared" si="90"/>
        <v/>
      </c>
      <c r="P458" s="33" t="str">
        <f t="shared" si="91"/>
        <v/>
      </c>
      <c r="AE458" s="3"/>
      <c r="AF458" s="3">
        <f t="shared" si="92"/>
        <v>0</v>
      </c>
    </row>
    <row r="459" spans="5:32" x14ac:dyDescent="0.45">
      <c r="E459" s="29" t="str">
        <f>IF(G459="Y",#REF!,"")</f>
        <v/>
      </c>
      <c r="L459" s="29" t="str">
        <f t="shared" si="87"/>
        <v/>
      </c>
      <c r="M459" s="29" t="str">
        <f t="shared" si="88"/>
        <v/>
      </c>
      <c r="N459" s="29" t="str">
        <f t="shared" si="89"/>
        <v/>
      </c>
      <c r="O459" s="29" t="str">
        <f t="shared" si="90"/>
        <v/>
      </c>
      <c r="P459" s="33" t="str">
        <f t="shared" si="91"/>
        <v/>
      </c>
      <c r="AE459" s="3"/>
      <c r="AF459" s="3">
        <f t="shared" si="92"/>
        <v>0</v>
      </c>
    </row>
    <row r="460" spans="5:32" x14ac:dyDescent="0.45">
      <c r="E460" s="29" t="str">
        <f>IF(G460="Y",#REF!,"")</f>
        <v/>
      </c>
      <c r="L460" s="29" t="str">
        <f t="shared" si="87"/>
        <v/>
      </c>
      <c r="M460" s="29" t="str">
        <f t="shared" si="88"/>
        <v/>
      </c>
      <c r="N460" s="29" t="str">
        <f t="shared" si="89"/>
        <v/>
      </c>
      <c r="O460" s="29" t="str">
        <f t="shared" si="90"/>
        <v/>
      </c>
      <c r="P460" s="33" t="str">
        <f t="shared" si="91"/>
        <v/>
      </c>
      <c r="AE460" s="3"/>
      <c r="AF460" s="3">
        <f t="shared" si="92"/>
        <v>0</v>
      </c>
    </row>
    <row r="461" spans="5:32" x14ac:dyDescent="0.45">
      <c r="E461" s="29" t="str">
        <f>IF(G461="Y",#REF!,"")</f>
        <v/>
      </c>
      <c r="L461" s="29" t="str">
        <f t="shared" si="87"/>
        <v/>
      </c>
      <c r="M461" s="29" t="str">
        <f t="shared" si="88"/>
        <v/>
      </c>
      <c r="N461" s="29" t="str">
        <f t="shared" si="89"/>
        <v/>
      </c>
      <c r="O461" s="29" t="str">
        <f t="shared" si="90"/>
        <v/>
      </c>
      <c r="P461" s="33" t="str">
        <f t="shared" si="91"/>
        <v/>
      </c>
      <c r="AE461" s="3"/>
      <c r="AF461" s="3">
        <f t="shared" si="92"/>
        <v>0</v>
      </c>
    </row>
    <row r="462" spans="5:32" x14ac:dyDescent="0.45">
      <c r="E462" s="29" t="str">
        <f>IF(G462="Y",#REF!,"")</f>
        <v/>
      </c>
      <c r="L462" s="29" t="str">
        <f t="shared" si="87"/>
        <v/>
      </c>
      <c r="M462" s="29" t="str">
        <f t="shared" si="88"/>
        <v/>
      </c>
      <c r="N462" s="29" t="str">
        <f t="shared" si="89"/>
        <v/>
      </c>
      <c r="O462" s="29" t="str">
        <f t="shared" si="90"/>
        <v/>
      </c>
      <c r="P462" s="33" t="str">
        <f t="shared" si="91"/>
        <v/>
      </c>
      <c r="AE462" s="3"/>
      <c r="AF462" s="3">
        <f t="shared" si="92"/>
        <v>0</v>
      </c>
    </row>
    <row r="463" spans="5:32" x14ac:dyDescent="0.45">
      <c r="E463" s="29" t="str">
        <f>IF(G463="Y",#REF!,"")</f>
        <v/>
      </c>
      <c r="L463" s="29" t="str">
        <f t="shared" si="87"/>
        <v/>
      </c>
      <c r="M463" s="29" t="str">
        <f t="shared" si="88"/>
        <v/>
      </c>
      <c r="N463" s="29" t="str">
        <f t="shared" si="89"/>
        <v/>
      </c>
      <c r="O463" s="29" t="str">
        <f t="shared" si="90"/>
        <v/>
      </c>
      <c r="P463" s="33" t="str">
        <f t="shared" si="91"/>
        <v/>
      </c>
      <c r="AE463" s="3"/>
      <c r="AF463" s="3">
        <f t="shared" si="92"/>
        <v>0</v>
      </c>
    </row>
    <row r="464" spans="5:32" x14ac:dyDescent="0.45">
      <c r="E464" s="29" t="str">
        <f>IF(G464="Y",#REF!,"")</f>
        <v/>
      </c>
      <c r="L464" s="29" t="str">
        <f t="shared" si="87"/>
        <v/>
      </c>
      <c r="M464" s="29" t="str">
        <f t="shared" si="88"/>
        <v/>
      </c>
      <c r="N464" s="29" t="str">
        <f t="shared" si="89"/>
        <v/>
      </c>
      <c r="O464" s="29" t="str">
        <f t="shared" si="90"/>
        <v/>
      </c>
      <c r="P464" s="33" t="str">
        <f t="shared" si="91"/>
        <v/>
      </c>
      <c r="AE464" s="3"/>
      <c r="AF464" s="3">
        <f t="shared" si="92"/>
        <v>0</v>
      </c>
    </row>
    <row r="465" spans="5:32" x14ac:dyDescent="0.45">
      <c r="E465" s="29" t="str">
        <f>IF(G465="Y",#REF!,"")</f>
        <v/>
      </c>
      <c r="L465" s="29" t="str">
        <f t="shared" si="87"/>
        <v/>
      </c>
      <c r="M465" s="29" t="str">
        <f t="shared" si="88"/>
        <v/>
      </c>
      <c r="N465" s="29" t="str">
        <f t="shared" si="89"/>
        <v/>
      </c>
      <c r="O465" s="29" t="str">
        <f t="shared" si="90"/>
        <v/>
      </c>
      <c r="P465" s="33" t="str">
        <f t="shared" si="91"/>
        <v/>
      </c>
      <c r="AE465" s="3"/>
      <c r="AF465" s="3">
        <f t="shared" si="92"/>
        <v>0</v>
      </c>
    </row>
    <row r="466" spans="5:32" x14ac:dyDescent="0.45">
      <c r="E466" s="29" t="str">
        <f>IF(G466="Y",#REF!,"")</f>
        <v/>
      </c>
      <c r="L466" s="29" t="str">
        <f t="shared" si="87"/>
        <v/>
      </c>
      <c r="M466" s="29" t="str">
        <f t="shared" si="88"/>
        <v/>
      </c>
      <c r="N466" s="29" t="str">
        <f t="shared" si="89"/>
        <v/>
      </c>
      <c r="O466" s="29" t="str">
        <f t="shared" si="90"/>
        <v/>
      </c>
      <c r="P466" s="33" t="str">
        <f t="shared" si="91"/>
        <v/>
      </c>
      <c r="AE466" s="3"/>
      <c r="AF466" s="3">
        <f t="shared" si="92"/>
        <v>0</v>
      </c>
    </row>
    <row r="467" spans="5:32" x14ac:dyDescent="0.45">
      <c r="E467" s="29" t="str">
        <f>IF(G467="Y",#REF!,"")</f>
        <v/>
      </c>
      <c r="L467" s="29" t="str">
        <f t="shared" si="87"/>
        <v/>
      </c>
      <c r="M467" s="29" t="str">
        <f t="shared" si="88"/>
        <v/>
      </c>
      <c r="N467" s="29" t="str">
        <f t="shared" si="89"/>
        <v/>
      </c>
      <c r="O467" s="29" t="str">
        <f t="shared" si="90"/>
        <v/>
      </c>
      <c r="P467" s="33" t="str">
        <f t="shared" si="91"/>
        <v/>
      </c>
      <c r="AE467" s="3"/>
      <c r="AF467" s="3">
        <f t="shared" si="92"/>
        <v>0</v>
      </c>
    </row>
    <row r="468" spans="5:32" x14ac:dyDescent="0.45">
      <c r="E468" s="29" t="str">
        <f>IF(G468="Y",#REF!,"")</f>
        <v/>
      </c>
      <c r="L468" s="29" t="str">
        <f t="shared" si="87"/>
        <v/>
      </c>
      <c r="M468" s="29" t="str">
        <f t="shared" si="88"/>
        <v/>
      </c>
      <c r="N468" s="29" t="str">
        <f t="shared" si="89"/>
        <v/>
      </c>
      <c r="O468" s="29" t="str">
        <f t="shared" si="90"/>
        <v/>
      </c>
      <c r="P468" s="33" t="str">
        <f t="shared" si="91"/>
        <v/>
      </c>
      <c r="AE468" s="3"/>
      <c r="AF468" s="3">
        <f t="shared" si="92"/>
        <v>0</v>
      </c>
    </row>
    <row r="469" spans="5:32" x14ac:dyDescent="0.45">
      <c r="E469" s="29" t="str">
        <f>IF(G469="Y",#REF!,"")</f>
        <v/>
      </c>
      <c r="L469" s="29" t="str">
        <f t="shared" si="87"/>
        <v/>
      </c>
      <c r="M469" s="29" t="str">
        <f t="shared" si="88"/>
        <v/>
      </c>
      <c r="N469" s="29" t="str">
        <f t="shared" si="89"/>
        <v/>
      </c>
      <c r="O469" s="29" t="str">
        <f t="shared" si="90"/>
        <v/>
      </c>
      <c r="P469" s="33" t="str">
        <f t="shared" si="91"/>
        <v/>
      </c>
      <c r="AE469" s="3"/>
      <c r="AF469" s="3">
        <f t="shared" si="92"/>
        <v>0</v>
      </c>
    </row>
    <row r="470" spans="5:32" x14ac:dyDescent="0.45">
      <c r="E470" s="29" t="str">
        <f>IF(G470="Y",#REF!,"")</f>
        <v/>
      </c>
      <c r="L470" s="29" t="str">
        <f t="shared" si="87"/>
        <v/>
      </c>
      <c r="M470" s="29" t="str">
        <f t="shared" si="88"/>
        <v/>
      </c>
      <c r="N470" s="29" t="str">
        <f t="shared" si="89"/>
        <v/>
      </c>
      <c r="O470" s="29" t="str">
        <f t="shared" si="90"/>
        <v/>
      </c>
      <c r="P470" s="33" t="str">
        <f t="shared" si="91"/>
        <v/>
      </c>
      <c r="AE470" s="3"/>
      <c r="AF470" s="3">
        <f t="shared" si="92"/>
        <v>0</v>
      </c>
    </row>
    <row r="471" spans="5:32" x14ac:dyDescent="0.45">
      <c r="E471" s="29" t="str">
        <f>IF(G471="Y",#REF!,"")</f>
        <v/>
      </c>
      <c r="L471" s="29" t="str">
        <f t="shared" si="87"/>
        <v/>
      </c>
      <c r="M471" s="29" t="str">
        <f t="shared" si="88"/>
        <v/>
      </c>
      <c r="N471" s="29" t="str">
        <f t="shared" si="89"/>
        <v/>
      </c>
      <c r="O471" s="29" t="str">
        <f t="shared" si="90"/>
        <v/>
      </c>
      <c r="P471" s="33" t="str">
        <f t="shared" si="91"/>
        <v/>
      </c>
      <c r="AE471" s="3"/>
      <c r="AF471" s="3">
        <f t="shared" si="92"/>
        <v>0</v>
      </c>
    </row>
    <row r="472" spans="5:32" x14ac:dyDescent="0.45">
      <c r="E472" s="29" t="str">
        <f>IF(G472="Y",#REF!,"")</f>
        <v/>
      </c>
      <c r="L472" s="29" t="str">
        <f t="shared" si="87"/>
        <v/>
      </c>
      <c r="M472" s="29" t="str">
        <f t="shared" si="88"/>
        <v/>
      </c>
      <c r="N472" s="29" t="str">
        <f t="shared" si="89"/>
        <v/>
      </c>
      <c r="O472" s="29" t="str">
        <f t="shared" si="90"/>
        <v/>
      </c>
      <c r="P472" s="33" t="str">
        <f t="shared" si="91"/>
        <v/>
      </c>
      <c r="AE472" s="3"/>
      <c r="AF472" s="3">
        <f t="shared" si="92"/>
        <v>0</v>
      </c>
    </row>
    <row r="473" spans="5:32" x14ac:dyDescent="0.45">
      <c r="E473" s="29" t="str">
        <f>IF(G473="Y",#REF!,"")</f>
        <v/>
      </c>
      <c r="L473" s="29" t="str">
        <f t="shared" si="87"/>
        <v/>
      </c>
      <c r="M473" s="29" t="str">
        <f t="shared" si="88"/>
        <v/>
      </c>
      <c r="N473" s="29" t="str">
        <f t="shared" si="89"/>
        <v/>
      </c>
      <c r="O473" s="29" t="str">
        <f t="shared" si="90"/>
        <v/>
      </c>
      <c r="P473" s="33" t="str">
        <f t="shared" si="91"/>
        <v/>
      </c>
      <c r="AE473" s="3"/>
      <c r="AF473" s="3">
        <f t="shared" si="92"/>
        <v>0</v>
      </c>
    </row>
    <row r="474" spans="5:32" x14ac:dyDescent="0.45">
      <c r="E474" s="29" t="str">
        <f>IF(G474="Y",#REF!,"")</f>
        <v/>
      </c>
      <c r="L474" s="29" t="str">
        <f t="shared" si="87"/>
        <v/>
      </c>
      <c r="M474" s="29" t="str">
        <f t="shared" si="88"/>
        <v/>
      </c>
      <c r="N474" s="29" t="str">
        <f t="shared" si="89"/>
        <v/>
      </c>
      <c r="O474" s="29" t="str">
        <f t="shared" si="90"/>
        <v/>
      </c>
      <c r="P474" s="33" t="str">
        <f t="shared" si="91"/>
        <v/>
      </c>
      <c r="AE474" s="3"/>
      <c r="AF474" s="3">
        <f t="shared" si="92"/>
        <v>0</v>
      </c>
    </row>
    <row r="475" spans="5:32" x14ac:dyDescent="0.45">
      <c r="E475" s="29" t="str">
        <f>IF(G475="Y",#REF!,"")</f>
        <v/>
      </c>
      <c r="L475" s="29" t="str">
        <f t="shared" si="87"/>
        <v/>
      </c>
      <c r="M475" s="29" t="str">
        <f t="shared" si="88"/>
        <v/>
      </c>
      <c r="N475" s="29" t="str">
        <f t="shared" si="89"/>
        <v/>
      </c>
      <c r="O475" s="29" t="str">
        <f t="shared" si="90"/>
        <v/>
      </c>
      <c r="P475" s="33" t="str">
        <f t="shared" si="91"/>
        <v/>
      </c>
      <c r="AE475" s="3"/>
      <c r="AF475" s="3">
        <f t="shared" si="92"/>
        <v>0</v>
      </c>
    </row>
    <row r="476" spans="5:32" x14ac:dyDescent="0.45">
      <c r="E476" s="29" t="str">
        <f>IF(G476="Y",#REF!,"")</f>
        <v/>
      </c>
      <c r="L476" s="29" t="str">
        <f t="shared" si="87"/>
        <v/>
      </c>
      <c r="M476" s="29" t="str">
        <f t="shared" si="88"/>
        <v/>
      </c>
      <c r="N476" s="29" t="str">
        <f t="shared" si="89"/>
        <v/>
      </c>
      <c r="O476" s="29" t="str">
        <f t="shared" si="90"/>
        <v/>
      </c>
      <c r="P476" s="33" t="str">
        <f t="shared" si="91"/>
        <v/>
      </c>
      <c r="AE476" s="3"/>
      <c r="AF476" s="3">
        <f t="shared" si="92"/>
        <v>0</v>
      </c>
    </row>
    <row r="477" spans="5:32" x14ac:dyDescent="0.45">
      <c r="E477" s="29" t="str">
        <f>IF(G477="Y",#REF!,"")</f>
        <v/>
      </c>
      <c r="L477" s="29" t="str">
        <f t="shared" si="87"/>
        <v/>
      </c>
      <c r="M477" s="29" t="str">
        <f t="shared" si="88"/>
        <v/>
      </c>
      <c r="N477" s="29" t="str">
        <f t="shared" si="89"/>
        <v/>
      </c>
      <c r="O477" s="29" t="str">
        <f t="shared" si="90"/>
        <v/>
      </c>
      <c r="P477" s="33" t="str">
        <f t="shared" si="91"/>
        <v/>
      </c>
      <c r="AE477" s="3"/>
      <c r="AF477" s="3">
        <f t="shared" si="92"/>
        <v>0</v>
      </c>
    </row>
    <row r="478" spans="5:32" x14ac:dyDescent="0.45">
      <c r="E478" s="29" t="str">
        <f>IF(G478="Y",#REF!,"")</f>
        <v/>
      </c>
      <c r="L478" s="29" t="str">
        <f t="shared" si="87"/>
        <v/>
      </c>
      <c r="M478" s="29" t="str">
        <f t="shared" si="88"/>
        <v/>
      </c>
      <c r="N478" s="29" t="str">
        <f t="shared" si="89"/>
        <v/>
      </c>
      <c r="O478" s="29" t="str">
        <f t="shared" si="90"/>
        <v/>
      </c>
      <c r="P478" s="33" t="str">
        <f t="shared" si="91"/>
        <v/>
      </c>
      <c r="AE478" s="3"/>
      <c r="AF478" s="3">
        <f t="shared" si="92"/>
        <v>0</v>
      </c>
    </row>
    <row r="479" spans="5:32" x14ac:dyDescent="0.45">
      <c r="E479" s="29" t="str">
        <f>IF(G479="Y",#REF!,"")</f>
        <v/>
      </c>
      <c r="L479" s="29" t="str">
        <f t="shared" si="87"/>
        <v/>
      </c>
      <c r="M479" s="29" t="str">
        <f t="shared" si="88"/>
        <v/>
      </c>
      <c r="N479" s="29" t="str">
        <f t="shared" si="89"/>
        <v/>
      </c>
      <c r="O479" s="29" t="str">
        <f t="shared" si="90"/>
        <v/>
      </c>
      <c r="P479" s="33" t="str">
        <f t="shared" si="91"/>
        <v/>
      </c>
      <c r="AE479" s="3"/>
      <c r="AF479" s="3">
        <f t="shared" si="92"/>
        <v>0</v>
      </c>
    </row>
    <row r="480" spans="5:32" x14ac:dyDescent="0.45">
      <c r="E480" s="29" t="str">
        <f>IF(G480="Y",#REF!,"")</f>
        <v/>
      </c>
      <c r="L480" s="29" t="str">
        <f t="shared" si="87"/>
        <v/>
      </c>
      <c r="M480" s="29" t="str">
        <f t="shared" si="88"/>
        <v/>
      </c>
      <c r="N480" s="29" t="str">
        <f t="shared" si="89"/>
        <v/>
      </c>
      <c r="O480" s="29" t="str">
        <f t="shared" si="90"/>
        <v/>
      </c>
      <c r="P480" s="33" t="str">
        <f t="shared" si="91"/>
        <v/>
      </c>
      <c r="AE480" s="3"/>
      <c r="AF480" s="3">
        <f t="shared" si="92"/>
        <v>0</v>
      </c>
    </row>
    <row r="481" spans="5:32" x14ac:dyDescent="0.45">
      <c r="E481" s="29" t="str">
        <f>IF(G481="Y",#REF!,"")</f>
        <v/>
      </c>
      <c r="L481" s="29" t="str">
        <f t="shared" si="87"/>
        <v/>
      </c>
      <c r="M481" s="29" t="str">
        <f t="shared" si="88"/>
        <v/>
      </c>
      <c r="N481" s="29" t="str">
        <f t="shared" si="89"/>
        <v/>
      </c>
      <c r="O481" s="29" t="str">
        <f t="shared" si="90"/>
        <v/>
      </c>
      <c r="P481" s="33" t="str">
        <f t="shared" si="91"/>
        <v/>
      </c>
      <c r="AE481" s="3"/>
      <c r="AF481" s="3">
        <f t="shared" si="92"/>
        <v>0</v>
      </c>
    </row>
    <row r="482" spans="5:32" x14ac:dyDescent="0.45">
      <c r="E482" s="29" t="str">
        <f>IF(G482="Y",#REF!,"")</f>
        <v/>
      </c>
      <c r="L482" s="29" t="str">
        <f t="shared" si="87"/>
        <v/>
      </c>
      <c r="M482" s="29" t="str">
        <f t="shared" si="88"/>
        <v/>
      </c>
      <c r="N482" s="29" t="str">
        <f t="shared" si="89"/>
        <v/>
      </c>
      <c r="O482" s="29" t="str">
        <f t="shared" si="90"/>
        <v/>
      </c>
      <c r="P482" s="33" t="str">
        <f t="shared" si="91"/>
        <v/>
      </c>
      <c r="AE482" s="3"/>
      <c r="AF482" s="3">
        <f t="shared" si="92"/>
        <v>0</v>
      </c>
    </row>
    <row r="483" spans="5:32" x14ac:dyDescent="0.45">
      <c r="E483" s="29" t="str">
        <f>IF(G483="Y",#REF!,"")</f>
        <v/>
      </c>
      <c r="L483" s="29" t="str">
        <f t="shared" si="87"/>
        <v/>
      </c>
      <c r="M483" s="29" t="str">
        <f t="shared" si="88"/>
        <v/>
      </c>
      <c r="N483" s="29" t="str">
        <f t="shared" si="89"/>
        <v/>
      </c>
      <c r="O483" s="29" t="str">
        <f t="shared" si="90"/>
        <v/>
      </c>
      <c r="P483" s="33" t="str">
        <f t="shared" si="91"/>
        <v/>
      </c>
      <c r="AE483" s="3"/>
      <c r="AF483" s="3">
        <f t="shared" si="92"/>
        <v>0</v>
      </c>
    </row>
    <row r="484" spans="5:32" x14ac:dyDescent="0.45">
      <c r="E484" s="29" t="str">
        <f>IF(G484="Y",#REF!,"")</f>
        <v/>
      </c>
      <c r="L484" s="29" t="str">
        <f t="shared" si="87"/>
        <v/>
      </c>
      <c r="M484" s="29" t="str">
        <f t="shared" si="88"/>
        <v/>
      </c>
      <c r="N484" s="29" t="str">
        <f t="shared" si="89"/>
        <v/>
      </c>
      <c r="O484" s="29" t="str">
        <f t="shared" si="90"/>
        <v/>
      </c>
      <c r="P484" s="33" t="str">
        <f t="shared" si="91"/>
        <v/>
      </c>
      <c r="AE484" s="3"/>
      <c r="AF484" s="3">
        <f t="shared" si="92"/>
        <v>0</v>
      </c>
    </row>
    <row r="485" spans="5:32" x14ac:dyDescent="0.45">
      <c r="E485" s="29" t="str">
        <f>IF(G485="Y",#REF!,"")</f>
        <v/>
      </c>
      <c r="L485" s="29" t="str">
        <f t="shared" si="87"/>
        <v/>
      </c>
      <c r="M485" s="29" t="str">
        <f t="shared" si="88"/>
        <v/>
      </c>
      <c r="N485" s="29" t="str">
        <f t="shared" si="89"/>
        <v/>
      </c>
      <c r="O485" s="29" t="str">
        <f t="shared" si="90"/>
        <v/>
      </c>
      <c r="P485" s="33" t="str">
        <f t="shared" si="91"/>
        <v/>
      </c>
      <c r="AE485" s="3"/>
      <c r="AF485" s="3">
        <f t="shared" si="92"/>
        <v>0</v>
      </c>
    </row>
    <row r="486" spans="5:32" x14ac:dyDescent="0.45">
      <c r="E486" s="29" t="str">
        <f>IF(G486="Y",#REF!,"")</f>
        <v/>
      </c>
      <c r="L486" s="29" t="str">
        <f t="shared" si="87"/>
        <v/>
      </c>
      <c r="M486" s="29" t="str">
        <f t="shared" si="88"/>
        <v/>
      </c>
      <c r="N486" s="29" t="str">
        <f t="shared" si="89"/>
        <v/>
      </c>
      <c r="O486" s="29" t="str">
        <f t="shared" si="90"/>
        <v/>
      </c>
      <c r="P486" s="33" t="str">
        <f t="shared" si="91"/>
        <v/>
      </c>
      <c r="AE486" s="3"/>
      <c r="AF486" s="3">
        <f t="shared" si="92"/>
        <v>0</v>
      </c>
    </row>
    <row r="487" spans="5:32" x14ac:dyDescent="0.45">
      <c r="E487" s="29" t="str">
        <f>IF(G487="Y",#REF!,"")</f>
        <v/>
      </c>
      <c r="L487" s="29" t="str">
        <f t="shared" si="87"/>
        <v/>
      </c>
      <c r="M487" s="29" t="str">
        <f t="shared" si="88"/>
        <v/>
      </c>
      <c r="N487" s="29" t="str">
        <f t="shared" si="89"/>
        <v/>
      </c>
      <c r="O487" s="29" t="str">
        <f t="shared" si="90"/>
        <v/>
      </c>
      <c r="P487" s="33" t="str">
        <f t="shared" si="91"/>
        <v/>
      </c>
      <c r="AE487" s="3"/>
      <c r="AF487" s="3">
        <f t="shared" si="92"/>
        <v>0</v>
      </c>
    </row>
    <row r="488" spans="5:32" x14ac:dyDescent="0.45">
      <c r="E488" s="29" t="str">
        <f>IF(G488="Y",#REF!,"")</f>
        <v/>
      </c>
      <c r="L488" s="29" t="str">
        <f t="shared" si="87"/>
        <v/>
      </c>
      <c r="M488" s="29" t="str">
        <f t="shared" si="88"/>
        <v/>
      </c>
      <c r="N488" s="29" t="str">
        <f t="shared" si="89"/>
        <v/>
      </c>
      <c r="O488" s="29" t="str">
        <f t="shared" si="90"/>
        <v/>
      </c>
      <c r="P488" s="33" t="str">
        <f t="shared" si="91"/>
        <v/>
      </c>
      <c r="AE488" s="3"/>
      <c r="AF488" s="3">
        <f t="shared" si="92"/>
        <v>0</v>
      </c>
    </row>
    <row r="489" spans="5:32" x14ac:dyDescent="0.45">
      <c r="E489" s="29" t="str">
        <f>IF(G489="Y",#REF!,"")</f>
        <v/>
      </c>
      <c r="L489" s="29" t="str">
        <f t="shared" si="87"/>
        <v/>
      </c>
      <c r="M489" s="29" t="str">
        <f t="shared" si="88"/>
        <v/>
      </c>
      <c r="N489" s="29" t="str">
        <f t="shared" si="89"/>
        <v/>
      </c>
      <c r="O489" s="29" t="str">
        <f t="shared" si="90"/>
        <v/>
      </c>
      <c r="P489" s="33" t="str">
        <f t="shared" si="91"/>
        <v/>
      </c>
      <c r="AE489" s="3"/>
      <c r="AF489" s="3">
        <f t="shared" si="92"/>
        <v>0</v>
      </c>
    </row>
    <row r="490" spans="5:32" x14ac:dyDescent="0.45">
      <c r="E490" s="29" t="str">
        <f>IF(G490="Y",#REF!,"")</f>
        <v/>
      </c>
      <c r="L490" s="29" t="str">
        <f t="shared" si="87"/>
        <v/>
      </c>
      <c r="M490" s="29" t="str">
        <f t="shared" si="88"/>
        <v/>
      </c>
      <c r="N490" s="29" t="str">
        <f t="shared" si="89"/>
        <v/>
      </c>
      <c r="O490" s="29" t="str">
        <f t="shared" si="90"/>
        <v/>
      </c>
      <c r="P490" s="33" t="str">
        <f t="shared" si="91"/>
        <v/>
      </c>
      <c r="AE490" s="3"/>
      <c r="AF490" s="3">
        <f t="shared" si="92"/>
        <v>0</v>
      </c>
    </row>
    <row r="491" spans="5:32" x14ac:dyDescent="0.45">
      <c r="E491" s="29" t="str">
        <f>IF(G491="Y",#REF!,"")</f>
        <v/>
      </c>
      <c r="L491" s="29" t="str">
        <f t="shared" si="87"/>
        <v/>
      </c>
      <c r="M491" s="29" t="str">
        <f t="shared" si="88"/>
        <v/>
      </c>
      <c r="N491" s="29" t="str">
        <f t="shared" si="89"/>
        <v/>
      </c>
      <c r="O491" s="29" t="str">
        <f t="shared" si="90"/>
        <v/>
      </c>
      <c r="P491" s="33" t="str">
        <f t="shared" si="91"/>
        <v/>
      </c>
      <c r="AE491" s="3"/>
      <c r="AF491" s="3">
        <f t="shared" si="92"/>
        <v>0</v>
      </c>
    </row>
    <row r="492" spans="5:32" x14ac:dyDescent="0.45">
      <c r="E492" s="29" t="str">
        <f>IF(G492="Y",#REF!,"")</f>
        <v/>
      </c>
      <c r="L492" s="29" t="str">
        <f t="shared" si="87"/>
        <v/>
      </c>
      <c r="M492" s="29" t="str">
        <f t="shared" si="88"/>
        <v/>
      </c>
      <c r="N492" s="29" t="str">
        <f t="shared" si="89"/>
        <v/>
      </c>
      <c r="O492" s="29" t="str">
        <f t="shared" si="90"/>
        <v/>
      </c>
      <c r="P492" s="33" t="str">
        <f t="shared" si="91"/>
        <v/>
      </c>
      <c r="AE492" s="3"/>
      <c r="AF492" s="3">
        <f t="shared" si="92"/>
        <v>0</v>
      </c>
    </row>
    <row r="493" spans="5:32" x14ac:dyDescent="0.45">
      <c r="E493" s="29" t="str">
        <f>IF(G493="Y",#REF!,"")</f>
        <v/>
      </c>
      <c r="L493" s="29" t="str">
        <f t="shared" si="87"/>
        <v/>
      </c>
      <c r="M493" s="29" t="str">
        <f t="shared" si="88"/>
        <v/>
      </c>
      <c r="N493" s="29" t="str">
        <f t="shared" si="89"/>
        <v/>
      </c>
      <c r="O493" s="29" t="str">
        <f t="shared" si="90"/>
        <v/>
      </c>
      <c r="P493" s="33" t="str">
        <f t="shared" si="91"/>
        <v/>
      </c>
      <c r="AE493" s="3"/>
      <c r="AF493" s="3">
        <f t="shared" si="92"/>
        <v>0</v>
      </c>
    </row>
    <row r="494" spans="5:32" x14ac:dyDescent="0.45">
      <c r="E494" s="29" t="str">
        <f>IF(G494="Y",#REF!,"")</f>
        <v/>
      </c>
      <c r="L494" s="29" t="str">
        <f t="shared" si="87"/>
        <v/>
      </c>
      <c r="M494" s="29" t="str">
        <f t="shared" si="88"/>
        <v/>
      </c>
      <c r="N494" s="29" t="str">
        <f t="shared" si="89"/>
        <v/>
      </c>
      <c r="O494" s="29" t="str">
        <f t="shared" si="90"/>
        <v/>
      </c>
      <c r="P494" s="33" t="str">
        <f t="shared" si="91"/>
        <v/>
      </c>
      <c r="AE494" s="3"/>
      <c r="AF494" s="3">
        <f t="shared" si="92"/>
        <v>0</v>
      </c>
    </row>
    <row r="495" spans="5:32" x14ac:dyDescent="0.45">
      <c r="E495" s="29" t="str">
        <f>IF(G495="Y",#REF!,"")</f>
        <v/>
      </c>
      <c r="L495" s="29" t="str">
        <f t="shared" si="87"/>
        <v/>
      </c>
      <c r="M495" s="29" t="str">
        <f t="shared" si="88"/>
        <v/>
      </c>
      <c r="N495" s="29" t="str">
        <f t="shared" si="89"/>
        <v/>
      </c>
      <c r="O495" s="29" t="str">
        <f t="shared" si="90"/>
        <v/>
      </c>
      <c r="P495" s="33" t="str">
        <f t="shared" si="91"/>
        <v/>
      </c>
      <c r="AE495" s="3"/>
      <c r="AF495" s="3">
        <f t="shared" si="92"/>
        <v>0</v>
      </c>
    </row>
    <row r="496" spans="5:32" x14ac:dyDescent="0.45">
      <c r="E496" s="29" t="str">
        <f>IF(G496="Y",#REF!,"")</f>
        <v/>
      </c>
      <c r="L496" s="29" t="str">
        <f t="shared" si="87"/>
        <v/>
      </c>
      <c r="M496" s="29" t="str">
        <f t="shared" si="88"/>
        <v/>
      </c>
      <c r="N496" s="29" t="str">
        <f t="shared" si="89"/>
        <v/>
      </c>
      <c r="O496" s="29" t="str">
        <f t="shared" si="90"/>
        <v/>
      </c>
      <c r="P496" s="33" t="str">
        <f t="shared" si="91"/>
        <v/>
      </c>
      <c r="AE496" s="3"/>
      <c r="AF496" s="3">
        <f t="shared" si="92"/>
        <v>0</v>
      </c>
    </row>
    <row r="497" spans="5:32" x14ac:dyDescent="0.45">
      <c r="E497" s="29" t="str">
        <f>IF(G497="Y",#REF!,"")</f>
        <v/>
      </c>
      <c r="L497" s="29" t="str">
        <f t="shared" si="87"/>
        <v/>
      </c>
      <c r="M497" s="29" t="str">
        <f t="shared" si="88"/>
        <v/>
      </c>
      <c r="N497" s="29" t="str">
        <f t="shared" si="89"/>
        <v/>
      </c>
      <c r="O497" s="29" t="str">
        <f t="shared" si="90"/>
        <v/>
      </c>
      <c r="P497" s="33" t="str">
        <f t="shared" si="91"/>
        <v/>
      </c>
      <c r="AE497" s="3"/>
      <c r="AF497" s="3">
        <f t="shared" si="92"/>
        <v>0</v>
      </c>
    </row>
    <row r="498" spans="5:32" x14ac:dyDescent="0.45">
      <c r="E498" s="29" t="str">
        <f>IF(G498="Y",#REF!,"")</f>
        <v/>
      </c>
      <c r="L498" s="29" t="str">
        <f t="shared" si="87"/>
        <v/>
      </c>
      <c r="M498" s="29" t="str">
        <f t="shared" si="88"/>
        <v/>
      </c>
      <c r="N498" s="29" t="str">
        <f t="shared" si="89"/>
        <v/>
      </c>
      <c r="O498" s="29" t="str">
        <f t="shared" si="90"/>
        <v/>
      </c>
      <c r="P498" s="33" t="str">
        <f t="shared" si="91"/>
        <v/>
      </c>
      <c r="AE498" s="3"/>
      <c r="AF498" s="3">
        <f t="shared" si="92"/>
        <v>0</v>
      </c>
    </row>
    <row r="499" spans="5:32" x14ac:dyDescent="0.45">
      <c r="E499" s="29" t="str">
        <f>IF(G499="Y",#REF!,"")</f>
        <v/>
      </c>
      <c r="L499" s="29" t="str">
        <f t="shared" si="87"/>
        <v/>
      </c>
      <c r="M499" s="29" t="str">
        <f t="shared" si="88"/>
        <v/>
      </c>
      <c r="N499" s="29" t="str">
        <f t="shared" si="89"/>
        <v/>
      </c>
      <c r="O499" s="29" t="str">
        <f t="shared" si="90"/>
        <v/>
      </c>
      <c r="P499" s="33" t="str">
        <f t="shared" si="91"/>
        <v/>
      </c>
      <c r="AE499" s="3"/>
      <c r="AF499" s="3">
        <f t="shared" si="92"/>
        <v>0</v>
      </c>
    </row>
    <row r="500" spans="5:32" x14ac:dyDescent="0.45">
      <c r="E500" s="29" t="str">
        <f>IF(G500="Y",#REF!,"")</f>
        <v/>
      </c>
      <c r="L500" s="29" t="str">
        <f t="shared" si="87"/>
        <v/>
      </c>
      <c r="M500" s="29" t="str">
        <f t="shared" si="88"/>
        <v/>
      </c>
      <c r="N500" s="29" t="str">
        <f t="shared" si="89"/>
        <v/>
      </c>
      <c r="O500" s="29" t="str">
        <f t="shared" si="90"/>
        <v/>
      </c>
      <c r="P500" s="33" t="str">
        <f t="shared" si="91"/>
        <v/>
      </c>
      <c r="AE500" s="3"/>
      <c r="AF500" s="3">
        <f t="shared" si="92"/>
        <v>0</v>
      </c>
    </row>
    <row r="501" spans="5:32" x14ac:dyDescent="0.45">
      <c r="E501" s="29" t="str">
        <f>IF(G501="Y",#REF!,"")</f>
        <v/>
      </c>
      <c r="L501" s="29" t="str">
        <f t="shared" si="87"/>
        <v/>
      </c>
      <c r="M501" s="29" t="str">
        <f t="shared" si="88"/>
        <v/>
      </c>
      <c r="N501" s="29" t="str">
        <f t="shared" si="89"/>
        <v/>
      </c>
      <c r="O501" s="29" t="str">
        <f t="shared" si="90"/>
        <v/>
      </c>
      <c r="P501" s="33" t="str">
        <f t="shared" si="91"/>
        <v/>
      </c>
      <c r="AE501" s="3"/>
      <c r="AF501" s="3">
        <f t="shared" si="92"/>
        <v>0</v>
      </c>
    </row>
    <row r="502" spans="5:32" x14ac:dyDescent="0.45">
      <c r="E502" s="29" t="str">
        <f>IF(G502="Y",#REF!,"")</f>
        <v/>
      </c>
      <c r="L502" s="29" t="str">
        <f t="shared" si="87"/>
        <v/>
      </c>
      <c r="M502" s="29" t="str">
        <f t="shared" si="88"/>
        <v/>
      </c>
      <c r="N502" s="29" t="str">
        <f t="shared" si="89"/>
        <v/>
      </c>
      <c r="O502" s="29" t="str">
        <f t="shared" si="90"/>
        <v/>
      </c>
      <c r="P502" s="33" t="str">
        <f t="shared" si="91"/>
        <v/>
      </c>
      <c r="AE502" s="3"/>
      <c r="AF502" s="3">
        <f t="shared" si="92"/>
        <v>0</v>
      </c>
    </row>
    <row r="503" spans="5:32" x14ac:dyDescent="0.45">
      <c r="E503" s="29" t="str">
        <f>IF(G503="Y",#REF!,"")</f>
        <v/>
      </c>
      <c r="L503" s="29" t="str">
        <f t="shared" si="87"/>
        <v/>
      </c>
      <c r="M503" s="29" t="str">
        <f t="shared" si="88"/>
        <v/>
      </c>
      <c r="N503" s="29" t="str">
        <f t="shared" si="89"/>
        <v/>
      </c>
      <c r="O503" s="29" t="str">
        <f t="shared" si="90"/>
        <v/>
      </c>
      <c r="P503" s="33" t="str">
        <f t="shared" si="91"/>
        <v/>
      </c>
      <c r="AE503" s="3"/>
      <c r="AF503" s="3">
        <f t="shared" si="92"/>
        <v>0</v>
      </c>
    </row>
    <row r="504" spans="5:32" x14ac:dyDescent="0.45">
      <c r="E504" s="29" t="str">
        <f>IF(G504="Y",#REF!,"")</f>
        <v/>
      </c>
      <c r="L504" s="29" t="str">
        <f t="shared" si="87"/>
        <v/>
      </c>
      <c r="M504" s="29" t="str">
        <f t="shared" si="88"/>
        <v/>
      </c>
      <c r="N504" s="29" t="str">
        <f t="shared" si="89"/>
        <v/>
      </c>
      <c r="O504" s="29" t="str">
        <f t="shared" si="90"/>
        <v/>
      </c>
      <c r="P504" s="33" t="str">
        <f t="shared" si="91"/>
        <v/>
      </c>
      <c r="AE504" s="3"/>
      <c r="AF504" s="3">
        <f t="shared" si="92"/>
        <v>0</v>
      </c>
    </row>
    <row r="505" spans="5:32" x14ac:dyDescent="0.45">
      <c r="E505" s="29" t="str">
        <f>IF(G505="Y",#REF!,"")</f>
        <v/>
      </c>
      <c r="L505" s="29" t="str">
        <f t="shared" si="87"/>
        <v/>
      </c>
      <c r="M505" s="29" t="str">
        <f t="shared" si="88"/>
        <v/>
      </c>
      <c r="N505" s="29" t="str">
        <f t="shared" si="89"/>
        <v/>
      </c>
      <c r="O505" s="29" t="str">
        <f t="shared" si="90"/>
        <v/>
      </c>
      <c r="P505" s="33" t="str">
        <f t="shared" si="91"/>
        <v/>
      </c>
      <c r="AE505" s="3"/>
      <c r="AF505" s="3">
        <f t="shared" si="92"/>
        <v>0</v>
      </c>
    </row>
    <row r="506" spans="5:32" x14ac:dyDescent="0.45">
      <c r="E506" s="29" t="str">
        <f>IF(G506="Y",#REF!,"")</f>
        <v/>
      </c>
      <c r="L506" s="29" t="str">
        <f t="shared" si="87"/>
        <v/>
      </c>
      <c r="M506" s="29" t="str">
        <f t="shared" si="88"/>
        <v/>
      </c>
      <c r="N506" s="29" t="str">
        <f t="shared" si="89"/>
        <v/>
      </c>
      <c r="O506" s="29" t="str">
        <f t="shared" si="90"/>
        <v/>
      </c>
      <c r="P506" s="33" t="str">
        <f t="shared" si="91"/>
        <v/>
      </c>
      <c r="AE506" s="3"/>
      <c r="AF506" s="3">
        <f t="shared" si="92"/>
        <v>0</v>
      </c>
    </row>
    <row r="507" spans="5:32" x14ac:dyDescent="0.45">
      <c r="E507" s="29" t="str">
        <f>IF(G507="Y",#REF!,"")</f>
        <v/>
      </c>
      <c r="L507" s="29" t="str">
        <f t="shared" si="87"/>
        <v/>
      </c>
      <c r="M507" s="29" t="str">
        <f t="shared" si="88"/>
        <v/>
      </c>
      <c r="N507" s="29" t="str">
        <f t="shared" si="89"/>
        <v/>
      </c>
      <c r="O507" s="29" t="str">
        <f t="shared" si="90"/>
        <v/>
      </c>
      <c r="P507" s="33" t="str">
        <f t="shared" si="91"/>
        <v/>
      </c>
      <c r="AE507" s="3"/>
      <c r="AF507" s="3">
        <f t="shared" si="92"/>
        <v>0</v>
      </c>
    </row>
    <row r="508" spans="5:32" x14ac:dyDescent="0.45">
      <c r="E508" s="29" t="str">
        <f>IF(G508="Y",#REF!,"")</f>
        <v/>
      </c>
      <c r="L508" s="29" t="str">
        <f t="shared" si="87"/>
        <v/>
      </c>
      <c r="M508" s="29" t="str">
        <f t="shared" si="88"/>
        <v/>
      </c>
      <c r="N508" s="29" t="str">
        <f t="shared" si="89"/>
        <v/>
      </c>
      <c r="O508" s="29" t="str">
        <f t="shared" si="90"/>
        <v/>
      </c>
      <c r="P508" s="33" t="str">
        <f t="shared" si="91"/>
        <v/>
      </c>
      <c r="AE508" s="3"/>
      <c r="AF508" s="3">
        <f t="shared" si="92"/>
        <v>0</v>
      </c>
    </row>
    <row r="509" spans="5:32" x14ac:dyDescent="0.45">
      <c r="E509" s="29" t="str">
        <f>IF(G509="Y",#REF!,"")</f>
        <v/>
      </c>
      <c r="L509" s="29" t="str">
        <f t="shared" si="87"/>
        <v/>
      </c>
      <c r="M509" s="29" t="str">
        <f t="shared" si="88"/>
        <v/>
      </c>
      <c r="N509" s="29" t="str">
        <f t="shared" si="89"/>
        <v/>
      </c>
      <c r="O509" s="29" t="str">
        <f t="shared" si="90"/>
        <v/>
      </c>
      <c r="P509" s="33" t="str">
        <f t="shared" si="91"/>
        <v/>
      </c>
      <c r="AE509" s="3"/>
      <c r="AF509" s="3">
        <f t="shared" si="92"/>
        <v>0</v>
      </c>
    </row>
    <row r="510" spans="5:32" x14ac:dyDescent="0.45">
      <c r="E510" s="29" t="str">
        <f>IF(G510="Y",#REF!,"")</f>
        <v/>
      </c>
      <c r="L510" s="29" t="str">
        <f t="shared" si="87"/>
        <v/>
      </c>
      <c r="M510" s="29" t="str">
        <f t="shared" si="88"/>
        <v/>
      </c>
      <c r="N510" s="29" t="str">
        <f t="shared" si="89"/>
        <v/>
      </c>
      <c r="O510" s="29" t="str">
        <f t="shared" si="90"/>
        <v/>
      </c>
      <c r="P510" s="33" t="str">
        <f t="shared" si="91"/>
        <v/>
      </c>
      <c r="AE510" s="3"/>
      <c r="AF510" s="3">
        <f t="shared" si="92"/>
        <v>0</v>
      </c>
    </row>
    <row r="511" spans="5:32" x14ac:dyDescent="0.45">
      <c r="E511" s="29" t="str">
        <f>IF(G511="Y",#REF!,"")</f>
        <v/>
      </c>
      <c r="L511" s="29" t="str">
        <f t="shared" si="87"/>
        <v/>
      </c>
      <c r="M511" s="29" t="str">
        <f t="shared" si="88"/>
        <v/>
      </c>
      <c r="N511" s="29" t="str">
        <f t="shared" si="89"/>
        <v/>
      </c>
      <c r="O511" s="29" t="str">
        <f t="shared" si="90"/>
        <v/>
      </c>
      <c r="P511" s="33" t="str">
        <f t="shared" si="91"/>
        <v/>
      </c>
      <c r="AE511" s="3"/>
      <c r="AF511" s="3">
        <f t="shared" si="92"/>
        <v>0</v>
      </c>
    </row>
    <row r="512" spans="5:32" x14ac:dyDescent="0.45">
      <c r="E512" s="29" t="str">
        <f>IF(G512="Y",#REF!,"")</f>
        <v/>
      </c>
      <c r="L512" s="29" t="str">
        <f t="shared" si="87"/>
        <v/>
      </c>
      <c r="M512" s="29" t="str">
        <f t="shared" si="88"/>
        <v/>
      </c>
      <c r="N512" s="29" t="str">
        <f t="shared" si="89"/>
        <v/>
      </c>
      <c r="O512" s="29" t="str">
        <f t="shared" si="90"/>
        <v/>
      </c>
      <c r="P512" s="33" t="str">
        <f t="shared" si="91"/>
        <v/>
      </c>
      <c r="AE512" s="3"/>
      <c r="AF512" s="3">
        <f t="shared" si="92"/>
        <v>0</v>
      </c>
    </row>
    <row r="513" spans="5:32" x14ac:dyDescent="0.45">
      <c r="E513" s="29" t="str">
        <f>IF(G513="Y",#REF!,"")</f>
        <v/>
      </c>
      <c r="L513" s="29" t="str">
        <f t="shared" si="87"/>
        <v/>
      </c>
      <c r="M513" s="29" t="str">
        <f t="shared" si="88"/>
        <v/>
      </c>
      <c r="N513" s="29" t="str">
        <f t="shared" si="89"/>
        <v/>
      </c>
      <c r="O513" s="29" t="str">
        <f t="shared" si="90"/>
        <v/>
      </c>
      <c r="P513" s="33" t="str">
        <f t="shared" si="91"/>
        <v/>
      </c>
      <c r="AE513" s="3"/>
      <c r="AF513" s="3">
        <f t="shared" si="92"/>
        <v>0</v>
      </c>
    </row>
    <row r="514" spans="5:32" x14ac:dyDescent="0.45">
      <c r="E514" s="29" t="str">
        <f>IF(G514="Y",#REF!,"")</f>
        <v/>
      </c>
      <c r="L514" s="29" t="str">
        <f t="shared" si="87"/>
        <v/>
      </c>
      <c r="M514" s="29" t="str">
        <f t="shared" si="88"/>
        <v/>
      </c>
      <c r="N514" s="29" t="str">
        <f t="shared" si="89"/>
        <v/>
      </c>
      <c r="O514" s="29" t="str">
        <f t="shared" si="90"/>
        <v/>
      </c>
      <c r="P514" s="33" t="str">
        <f t="shared" si="91"/>
        <v/>
      </c>
      <c r="AE514" s="3"/>
      <c r="AF514" s="3">
        <f t="shared" si="92"/>
        <v>0</v>
      </c>
    </row>
    <row r="515" spans="5:32" x14ac:dyDescent="0.45">
      <c r="E515" s="29" t="str">
        <f>IF(G515="Y",#REF!,"")</f>
        <v/>
      </c>
      <c r="L515" s="29" t="str">
        <f t="shared" si="87"/>
        <v/>
      </c>
      <c r="M515" s="29" t="str">
        <f t="shared" si="88"/>
        <v/>
      </c>
      <c r="N515" s="29" t="str">
        <f t="shared" si="89"/>
        <v/>
      </c>
      <c r="O515" s="29" t="str">
        <f t="shared" si="90"/>
        <v/>
      </c>
      <c r="P515" s="33" t="str">
        <f t="shared" si="91"/>
        <v/>
      </c>
      <c r="AE515" s="3"/>
      <c r="AF515" s="3">
        <f t="shared" si="92"/>
        <v>0</v>
      </c>
    </row>
    <row r="516" spans="5:32" x14ac:dyDescent="0.45">
      <c r="E516" s="29" t="str">
        <f>IF(G516="Y",#REF!,"")</f>
        <v/>
      </c>
      <c r="L516" s="29" t="str">
        <f t="shared" ref="L516:L579" si="93">IF(G516="Y", (P516*E516),(""))</f>
        <v/>
      </c>
      <c r="M516" s="29" t="str">
        <f t="shared" ref="M516:M579" si="94">IF(G516="Y", (L516*2),(""))</f>
        <v/>
      </c>
      <c r="N516" s="29" t="str">
        <f t="shared" ref="N516:N579" si="95">IF(G516="Y", (L516*3),(""))</f>
        <v/>
      </c>
      <c r="O516" s="29" t="str">
        <f t="shared" ref="O516:O579" si="96">IF(G516="Y", (L516*4),(""))</f>
        <v/>
      </c>
      <c r="P516" s="33" t="str">
        <f t="shared" ref="P516:P579" si="97">IF(Q516&gt;0,((AcctSize/Q516)/H516),(""))</f>
        <v/>
      </c>
      <c r="AE516" s="3"/>
      <c r="AF516" s="3">
        <f t="shared" ref="AF516:AF579" si="98">IF(F516="L",(K516-H516),(H516-K516))</f>
        <v>0</v>
      </c>
    </row>
    <row r="517" spans="5:32" x14ac:dyDescent="0.45">
      <c r="E517" s="29" t="str">
        <f>IF(G517="Y",#REF!,"")</f>
        <v/>
      </c>
      <c r="L517" s="29" t="str">
        <f t="shared" si="93"/>
        <v/>
      </c>
      <c r="M517" s="29" t="str">
        <f t="shared" si="94"/>
        <v/>
      </c>
      <c r="N517" s="29" t="str">
        <f t="shared" si="95"/>
        <v/>
      </c>
      <c r="O517" s="29" t="str">
        <f t="shared" si="96"/>
        <v/>
      </c>
      <c r="P517" s="33" t="str">
        <f t="shared" si="97"/>
        <v/>
      </c>
      <c r="AE517" s="3"/>
      <c r="AF517" s="3">
        <f t="shared" si="98"/>
        <v>0</v>
      </c>
    </row>
    <row r="518" spans="5:32" x14ac:dyDescent="0.45">
      <c r="E518" s="29" t="str">
        <f>IF(G518="Y",#REF!,"")</f>
        <v/>
      </c>
      <c r="L518" s="29" t="str">
        <f t="shared" si="93"/>
        <v/>
      </c>
      <c r="M518" s="29" t="str">
        <f t="shared" si="94"/>
        <v/>
      </c>
      <c r="N518" s="29" t="str">
        <f t="shared" si="95"/>
        <v/>
      </c>
      <c r="O518" s="29" t="str">
        <f t="shared" si="96"/>
        <v/>
      </c>
      <c r="P518" s="33" t="str">
        <f t="shared" si="97"/>
        <v/>
      </c>
      <c r="AE518" s="3"/>
      <c r="AF518" s="3">
        <f t="shared" si="98"/>
        <v>0</v>
      </c>
    </row>
    <row r="519" spans="5:32" x14ac:dyDescent="0.45">
      <c r="E519" s="29" t="str">
        <f>IF(G519="Y",#REF!,"")</f>
        <v/>
      </c>
      <c r="L519" s="29" t="str">
        <f t="shared" si="93"/>
        <v/>
      </c>
      <c r="M519" s="29" t="str">
        <f t="shared" si="94"/>
        <v/>
      </c>
      <c r="N519" s="29" t="str">
        <f t="shared" si="95"/>
        <v/>
      </c>
      <c r="O519" s="29" t="str">
        <f t="shared" si="96"/>
        <v/>
      </c>
      <c r="P519" s="33" t="str">
        <f t="shared" si="97"/>
        <v/>
      </c>
      <c r="AE519" s="3"/>
      <c r="AF519" s="3">
        <f t="shared" si="98"/>
        <v>0</v>
      </c>
    </row>
    <row r="520" spans="5:32" x14ac:dyDescent="0.45">
      <c r="E520" s="29" t="str">
        <f>IF(G520="Y",#REF!,"")</f>
        <v/>
      </c>
      <c r="L520" s="29" t="str">
        <f t="shared" si="93"/>
        <v/>
      </c>
      <c r="M520" s="29" t="str">
        <f t="shared" si="94"/>
        <v/>
      </c>
      <c r="N520" s="29" t="str">
        <f t="shared" si="95"/>
        <v/>
      </c>
      <c r="O520" s="29" t="str">
        <f t="shared" si="96"/>
        <v/>
      </c>
      <c r="P520" s="33" t="str">
        <f t="shared" si="97"/>
        <v/>
      </c>
      <c r="AE520" s="3"/>
      <c r="AF520" s="3">
        <f t="shared" si="98"/>
        <v>0</v>
      </c>
    </row>
    <row r="521" spans="5:32" x14ac:dyDescent="0.45">
      <c r="E521" s="29" t="str">
        <f>IF(G521="Y",#REF!,"")</f>
        <v/>
      </c>
      <c r="L521" s="29" t="str">
        <f t="shared" si="93"/>
        <v/>
      </c>
      <c r="M521" s="29" t="str">
        <f t="shared" si="94"/>
        <v/>
      </c>
      <c r="N521" s="29" t="str">
        <f t="shared" si="95"/>
        <v/>
      </c>
      <c r="O521" s="29" t="str">
        <f t="shared" si="96"/>
        <v/>
      </c>
      <c r="P521" s="33" t="str">
        <f t="shared" si="97"/>
        <v/>
      </c>
      <c r="AE521" s="3"/>
      <c r="AF521" s="3">
        <f t="shared" si="98"/>
        <v>0</v>
      </c>
    </row>
    <row r="522" spans="5:32" x14ac:dyDescent="0.45">
      <c r="E522" s="29" t="str">
        <f>IF(G522="Y",#REF!,"")</f>
        <v/>
      </c>
      <c r="L522" s="29" t="str">
        <f t="shared" si="93"/>
        <v/>
      </c>
      <c r="M522" s="29" t="str">
        <f t="shared" si="94"/>
        <v/>
      </c>
      <c r="N522" s="29" t="str">
        <f t="shared" si="95"/>
        <v/>
      </c>
      <c r="O522" s="29" t="str">
        <f t="shared" si="96"/>
        <v/>
      </c>
      <c r="P522" s="33" t="str">
        <f t="shared" si="97"/>
        <v/>
      </c>
      <c r="AE522" s="3"/>
      <c r="AF522" s="3">
        <f t="shared" si="98"/>
        <v>0</v>
      </c>
    </row>
    <row r="523" spans="5:32" x14ac:dyDescent="0.45">
      <c r="E523" s="29" t="str">
        <f>IF(G523="Y",#REF!,"")</f>
        <v/>
      </c>
      <c r="L523" s="29" t="str">
        <f t="shared" si="93"/>
        <v/>
      </c>
      <c r="M523" s="29" t="str">
        <f t="shared" si="94"/>
        <v/>
      </c>
      <c r="N523" s="29" t="str">
        <f t="shared" si="95"/>
        <v/>
      </c>
      <c r="O523" s="29" t="str">
        <f t="shared" si="96"/>
        <v/>
      </c>
      <c r="P523" s="33" t="str">
        <f t="shared" si="97"/>
        <v/>
      </c>
      <c r="AE523" s="3"/>
      <c r="AF523" s="3">
        <f t="shared" si="98"/>
        <v>0</v>
      </c>
    </row>
    <row r="524" spans="5:32" x14ac:dyDescent="0.45">
      <c r="E524" s="29" t="str">
        <f>IF(G524="Y",#REF!,"")</f>
        <v/>
      </c>
      <c r="L524" s="29" t="str">
        <f t="shared" si="93"/>
        <v/>
      </c>
      <c r="M524" s="29" t="str">
        <f t="shared" si="94"/>
        <v/>
      </c>
      <c r="N524" s="29" t="str">
        <f t="shared" si="95"/>
        <v/>
      </c>
      <c r="O524" s="29" t="str">
        <f t="shared" si="96"/>
        <v/>
      </c>
      <c r="P524" s="33" t="str">
        <f t="shared" si="97"/>
        <v/>
      </c>
      <c r="AE524" s="3"/>
      <c r="AF524" s="3">
        <f t="shared" si="98"/>
        <v>0</v>
      </c>
    </row>
    <row r="525" spans="5:32" x14ac:dyDescent="0.45">
      <c r="E525" s="29" t="str">
        <f>IF(G525="Y",#REF!,"")</f>
        <v/>
      </c>
      <c r="L525" s="29" t="str">
        <f t="shared" si="93"/>
        <v/>
      </c>
      <c r="M525" s="29" t="str">
        <f t="shared" si="94"/>
        <v/>
      </c>
      <c r="N525" s="29" t="str">
        <f t="shared" si="95"/>
        <v/>
      </c>
      <c r="O525" s="29" t="str">
        <f t="shared" si="96"/>
        <v/>
      </c>
      <c r="P525" s="33" t="str">
        <f t="shared" si="97"/>
        <v/>
      </c>
      <c r="AE525" s="3"/>
      <c r="AF525" s="3">
        <f t="shared" si="98"/>
        <v>0</v>
      </c>
    </row>
    <row r="526" spans="5:32" x14ac:dyDescent="0.45">
      <c r="E526" s="29" t="str">
        <f>IF(G526="Y",#REF!,"")</f>
        <v/>
      </c>
      <c r="L526" s="29" t="str">
        <f t="shared" si="93"/>
        <v/>
      </c>
      <c r="M526" s="29" t="str">
        <f t="shared" si="94"/>
        <v/>
      </c>
      <c r="N526" s="29" t="str">
        <f t="shared" si="95"/>
        <v/>
      </c>
      <c r="O526" s="29" t="str">
        <f t="shared" si="96"/>
        <v/>
      </c>
      <c r="P526" s="33" t="str">
        <f t="shared" si="97"/>
        <v/>
      </c>
      <c r="AE526" s="3"/>
      <c r="AF526" s="3">
        <f t="shared" si="98"/>
        <v>0</v>
      </c>
    </row>
    <row r="527" spans="5:32" x14ac:dyDescent="0.45">
      <c r="E527" s="29" t="str">
        <f>IF(G527="Y",#REF!,"")</f>
        <v/>
      </c>
      <c r="L527" s="29" t="str">
        <f t="shared" si="93"/>
        <v/>
      </c>
      <c r="M527" s="29" t="str">
        <f t="shared" si="94"/>
        <v/>
      </c>
      <c r="N527" s="29" t="str">
        <f t="shared" si="95"/>
        <v/>
      </c>
      <c r="O527" s="29" t="str">
        <f t="shared" si="96"/>
        <v/>
      </c>
      <c r="P527" s="33" t="str">
        <f t="shared" si="97"/>
        <v/>
      </c>
      <c r="AE527" s="3"/>
      <c r="AF527" s="3">
        <f t="shared" si="98"/>
        <v>0</v>
      </c>
    </row>
    <row r="528" spans="5:32" x14ac:dyDescent="0.45">
      <c r="E528" s="29" t="str">
        <f>IF(G528="Y",#REF!,"")</f>
        <v/>
      </c>
      <c r="L528" s="29" t="str">
        <f t="shared" si="93"/>
        <v/>
      </c>
      <c r="M528" s="29" t="str">
        <f t="shared" si="94"/>
        <v/>
      </c>
      <c r="N528" s="29" t="str">
        <f t="shared" si="95"/>
        <v/>
      </c>
      <c r="O528" s="29" t="str">
        <f t="shared" si="96"/>
        <v/>
      </c>
      <c r="P528" s="33" t="str">
        <f t="shared" si="97"/>
        <v/>
      </c>
      <c r="AE528" s="3"/>
      <c r="AF528" s="3">
        <f t="shared" si="98"/>
        <v>0</v>
      </c>
    </row>
    <row r="529" spans="5:32" x14ac:dyDescent="0.45">
      <c r="E529" s="29" t="str">
        <f>IF(G529="Y",#REF!,"")</f>
        <v/>
      </c>
      <c r="L529" s="29" t="str">
        <f t="shared" si="93"/>
        <v/>
      </c>
      <c r="M529" s="29" t="str">
        <f t="shared" si="94"/>
        <v/>
      </c>
      <c r="N529" s="29" t="str">
        <f t="shared" si="95"/>
        <v/>
      </c>
      <c r="O529" s="29" t="str">
        <f t="shared" si="96"/>
        <v/>
      </c>
      <c r="P529" s="33" t="str">
        <f t="shared" si="97"/>
        <v/>
      </c>
      <c r="AE529" s="3"/>
      <c r="AF529" s="3">
        <f t="shared" si="98"/>
        <v>0</v>
      </c>
    </row>
    <row r="530" spans="5:32" x14ac:dyDescent="0.45">
      <c r="E530" s="29" t="str">
        <f>IF(G530="Y",#REF!,"")</f>
        <v/>
      </c>
      <c r="L530" s="29" t="str">
        <f t="shared" si="93"/>
        <v/>
      </c>
      <c r="M530" s="29" t="str">
        <f t="shared" si="94"/>
        <v/>
      </c>
      <c r="N530" s="29" t="str">
        <f t="shared" si="95"/>
        <v/>
      </c>
      <c r="O530" s="29" t="str">
        <f t="shared" si="96"/>
        <v/>
      </c>
      <c r="P530" s="33" t="str">
        <f t="shared" si="97"/>
        <v/>
      </c>
      <c r="AE530" s="3"/>
      <c r="AF530" s="3">
        <f t="shared" si="98"/>
        <v>0</v>
      </c>
    </row>
    <row r="531" spans="5:32" x14ac:dyDescent="0.45">
      <c r="E531" s="29" t="str">
        <f>IF(G531="Y",#REF!,"")</f>
        <v/>
      </c>
      <c r="L531" s="29" t="str">
        <f t="shared" si="93"/>
        <v/>
      </c>
      <c r="M531" s="29" t="str">
        <f t="shared" si="94"/>
        <v/>
      </c>
      <c r="N531" s="29" t="str">
        <f t="shared" si="95"/>
        <v/>
      </c>
      <c r="O531" s="29" t="str">
        <f t="shared" si="96"/>
        <v/>
      </c>
      <c r="P531" s="33" t="str">
        <f t="shared" si="97"/>
        <v/>
      </c>
      <c r="AE531" s="3"/>
      <c r="AF531" s="3">
        <f t="shared" si="98"/>
        <v>0</v>
      </c>
    </row>
    <row r="532" spans="5:32" x14ac:dyDescent="0.45">
      <c r="E532" s="29" t="str">
        <f>IF(G532="Y",#REF!,"")</f>
        <v/>
      </c>
      <c r="L532" s="29" t="str">
        <f t="shared" si="93"/>
        <v/>
      </c>
      <c r="M532" s="29" t="str">
        <f t="shared" si="94"/>
        <v/>
      </c>
      <c r="N532" s="29" t="str">
        <f t="shared" si="95"/>
        <v/>
      </c>
      <c r="O532" s="29" t="str">
        <f t="shared" si="96"/>
        <v/>
      </c>
      <c r="P532" s="33" t="str">
        <f t="shared" si="97"/>
        <v/>
      </c>
      <c r="AE532" s="3"/>
      <c r="AF532" s="3">
        <f t="shared" si="98"/>
        <v>0</v>
      </c>
    </row>
    <row r="533" spans="5:32" x14ac:dyDescent="0.45">
      <c r="E533" s="29" t="str">
        <f>IF(G533="Y",#REF!,"")</f>
        <v/>
      </c>
      <c r="L533" s="29" t="str">
        <f t="shared" si="93"/>
        <v/>
      </c>
      <c r="M533" s="29" t="str">
        <f t="shared" si="94"/>
        <v/>
      </c>
      <c r="N533" s="29" t="str">
        <f t="shared" si="95"/>
        <v/>
      </c>
      <c r="O533" s="29" t="str">
        <f t="shared" si="96"/>
        <v/>
      </c>
      <c r="P533" s="33" t="str">
        <f t="shared" si="97"/>
        <v/>
      </c>
      <c r="AE533" s="3"/>
      <c r="AF533" s="3">
        <f t="shared" si="98"/>
        <v>0</v>
      </c>
    </row>
    <row r="534" spans="5:32" x14ac:dyDescent="0.45">
      <c r="E534" s="29" t="str">
        <f>IF(G534="Y",#REF!,"")</f>
        <v/>
      </c>
      <c r="L534" s="29" t="str">
        <f t="shared" si="93"/>
        <v/>
      </c>
      <c r="M534" s="29" t="str">
        <f t="shared" si="94"/>
        <v/>
      </c>
      <c r="N534" s="29" t="str">
        <f t="shared" si="95"/>
        <v/>
      </c>
      <c r="O534" s="29" t="str">
        <f t="shared" si="96"/>
        <v/>
      </c>
      <c r="P534" s="33" t="str">
        <f t="shared" si="97"/>
        <v/>
      </c>
      <c r="AE534" s="3"/>
      <c r="AF534" s="3">
        <f t="shared" si="98"/>
        <v>0</v>
      </c>
    </row>
    <row r="535" spans="5:32" x14ac:dyDescent="0.45">
      <c r="E535" s="29" t="str">
        <f>IF(G535="Y",#REF!,"")</f>
        <v/>
      </c>
      <c r="L535" s="29" t="str">
        <f t="shared" si="93"/>
        <v/>
      </c>
      <c r="M535" s="29" t="str">
        <f t="shared" si="94"/>
        <v/>
      </c>
      <c r="N535" s="29" t="str">
        <f t="shared" si="95"/>
        <v/>
      </c>
      <c r="O535" s="29" t="str">
        <f t="shared" si="96"/>
        <v/>
      </c>
      <c r="P535" s="33" t="str">
        <f t="shared" si="97"/>
        <v/>
      </c>
      <c r="AE535" s="3"/>
      <c r="AF535" s="3">
        <f t="shared" si="98"/>
        <v>0</v>
      </c>
    </row>
    <row r="536" spans="5:32" x14ac:dyDescent="0.45">
      <c r="E536" s="29" t="str">
        <f>IF(G536="Y",#REF!,"")</f>
        <v/>
      </c>
      <c r="L536" s="29" t="str">
        <f t="shared" si="93"/>
        <v/>
      </c>
      <c r="M536" s="29" t="str">
        <f t="shared" si="94"/>
        <v/>
      </c>
      <c r="N536" s="29" t="str">
        <f t="shared" si="95"/>
        <v/>
      </c>
      <c r="O536" s="29" t="str">
        <f t="shared" si="96"/>
        <v/>
      </c>
      <c r="P536" s="33" t="str">
        <f t="shared" si="97"/>
        <v/>
      </c>
      <c r="AE536" s="3"/>
      <c r="AF536" s="3">
        <f t="shared" si="98"/>
        <v>0</v>
      </c>
    </row>
    <row r="537" spans="5:32" x14ac:dyDescent="0.45">
      <c r="E537" s="29" t="str">
        <f>IF(G537="Y",#REF!,"")</f>
        <v/>
      </c>
      <c r="L537" s="29" t="str">
        <f t="shared" si="93"/>
        <v/>
      </c>
      <c r="M537" s="29" t="str">
        <f t="shared" si="94"/>
        <v/>
      </c>
      <c r="N537" s="29" t="str">
        <f t="shared" si="95"/>
        <v/>
      </c>
      <c r="O537" s="29" t="str">
        <f t="shared" si="96"/>
        <v/>
      </c>
      <c r="P537" s="33" t="str">
        <f t="shared" si="97"/>
        <v/>
      </c>
      <c r="AE537" s="3"/>
      <c r="AF537" s="3">
        <f t="shared" si="98"/>
        <v>0</v>
      </c>
    </row>
    <row r="538" spans="5:32" x14ac:dyDescent="0.45">
      <c r="E538" s="29" t="str">
        <f>IF(G538="Y",#REF!,"")</f>
        <v/>
      </c>
      <c r="L538" s="29" t="str">
        <f t="shared" si="93"/>
        <v/>
      </c>
      <c r="M538" s="29" t="str">
        <f t="shared" si="94"/>
        <v/>
      </c>
      <c r="N538" s="29" t="str">
        <f t="shared" si="95"/>
        <v/>
      </c>
      <c r="O538" s="29" t="str">
        <f t="shared" si="96"/>
        <v/>
      </c>
      <c r="P538" s="33" t="str">
        <f t="shared" si="97"/>
        <v/>
      </c>
      <c r="AE538" s="3"/>
      <c r="AF538" s="3">
        <f t="shared" si="98"/>
        <v>0</v>
      </c>
    </row>
    <row r="539" spans="5:32" x14ac:dyDescent="0.45">
      <c r="E539" s="29" t="str">
        <f>IF(G539="Y",#REF!,"")</f>
        <v/>
      </c>
      <c r="L539" s="29" t="str">
        <f t="shared" si="93"/>
        <v/>
      </c>
      <c r="M539" s="29" t="str">
        <f t="shared" si="94"/>
        <v/>
      </c>
      <c r="N539" s="29" t="str">
        <f t="shared" si="95"/>
        <v/>
      </c>
      <c r="O539" s="29" t="str">
        <f t="shared" si="96"/>
        <v/>
      </c>
      <c r="P539" s="33" t="str">
        <f t="shared" si="97"/>
        <v/>
      </c>
      <c r="AE539" s="3"/>
      <c r="AF539" s="3">
        <f t="shared" si="98"/>
        <v>0</v>
      </c>
    </row>
    <row r="540" spans="5:32" x14ac:dyDescent="0.45">
      <c r="E540" s="29" t="str">
        <f>IF(G540="Y",#REF!,"")</f>
        <v/>
      </c>
      <c r="L540" s="29" t="str">
        <f t="shared" si="93"/>
        <v/>
      </c>
      <c r="M540" s="29" t="str">
        <f t="shared" si="94"/>
        <v/>
      </c>
      <c r="N540" s="29" t="str">
        <f t="shared" si="95"/>
        <v/>
      </c>
      <c r="O540" s="29" t="str">
        <f t="shared" si="96"/>
        <v/>
      </c>
      <c r="P540" s="33" t="str">
        <f t="shared" si="97"/>
        <v/>
      </c>
      <c r="AE540" s="3"/>
      <c r="AF540" s="3">
        <f t="shared" si="98"/>
        <v>0</v>
      </c>
    </row>
    <row r="541" spans="5:32" x14ac:dyDescent="0.45">
      <c r="E541" s="29" t="str">
        <f>IF(G541="Y",#REF!,"")</f>
        <v/>
      </c>
      <c r="L541" s="29" t="str">
        <f t="shared" si="93"/>
        <v/>
      </c>
      <c r="M541" s="29" t="str">
        <f t="shared" si="94"/>
        <v/>
      </c>
      <c r="N541" s="29" t="str">
        <f t="shared" si="95"/>
        <v/>
      </c>
      <c r="O541" s="29" t="str">
        <f t="shared" si="96"/>
        <v/>
      </c>
      <c r="P541" s="33" t="str">
        <f t="shared" si="97"/>
        <v/>
      </c>
      <c r="AE541" s="3"/>
      <c r="AF541" s="3">
        <f t="shared" si="98"/>
        <v>0</v>
      </c>
    </row>
    <row r="542" spans="5:32" x14ac:dyDescent="0.45">
      <c r="E542" s="29" t="str">
        <f>IF(G542="Y",#REF!,"")</f>
        <v/>
      </c>
      <c r="L542" s="29" t="str">
        <f t="shared" si="93"/>
        <v/>
      </c>
      <c r="M542" s="29" t="str">
        <f t="shared" si="94"/>
        <v/>
      </c>
      <c r="N542" s="29" t="str">
        <f t="shared" si="95"/>
        <v/>
      </c>
      <c r="O542" s="29" t="str">
        <f t="shared" si="96"/>
        <v/>
      </c>
      <c r="P542" s="33" t="str">
        <f t="shared" si="97"/>
        <v/>
      </c>
      <c r="AE542" s="3"/>
      <c r="AF542" s="3">
        <f t="shared" si="98"/>
        <v>0</v>
      </c>
    </row>
    <row r="543" spans="5:32" x14ac:dyDescent="0.45">
      <c r="E543" s="29" t="str">
        <f>IF(G543="Y",#REF!,"")</f>
        <v/>
      </c>
      <c r="L543" s="29" t="str">
        <f t="shared" si="93"/>
        <v/>
      </c>
      <c r="M543" s="29" t="str">
        <f t="shared" si="94"/>
        <v/>
      </c>
      <c r="N543" s="29" t="str">
        <f t="shared" si="95"/>
        <v/>
      </c>
      <c r="O543" s="29" t="str">
        <f t="shared" si="96"/>
        <v/>
      </c>
      <c r="P543" s="33" t="str">
        <f t="shared" si="97"/>
        <v/>
      </c>
      <c r="AE543" s="3"/>
      <c r="AF543" s="3">
        <f t="shared" si="98"/>
        <v>0</v>
      </c>
    </row>
    <row r="544" spans="5:32" x14ac:dyDescent="0.45">
      <c r="E544" s="29" t="str">
        <f>IF(G544="Y",#REF!,"")</f>
        <v/>
      </c>
      <c r="L544" s="29" t="str">
        <f t="shared" si="93"/>
        <v/>
      </c>
      <c r="M544" s="29" t="str">
        <f t="shared" si="94"/>
        <v/>
      </c>
      <c r="N544" s="29" t="str">
        <f t="shared" si="95"/>
        <v/>
      </c>
      <c r="O544" s="29" t="str">
        <f t="shared" si="96"/>
        <v/>
      </c>
      <c r="P544" s="33" t="str">
        <f t="shared" si="97"/>
        <v/>
      </c>
      <c r="AE544" s="3"/>
      <c r="AF544" s="3">
        <f t="shared" si="98"/>
        <v>0</v>
      </c>
    </row>
    <row r="545" spans="5:32" x14ac:dyDescent="0.45">
      <c r="E545" s="29" t="str">
        <f>IF(G545="Y",#REF!,"")</f>
        <v/>
      </c>
      <c r="L545" s="29" t="str">
        <f t="shared" si="93"/>
        <v/>
      </c>
      <c r="M545" s="29" t="str">
        <f t="shared" si="94"/>
        <v/>
      </c>
      <c r="N545" s="29" t="str">
        <f t="shared" si="95"/>
        <v/>
      </c>
      <c r="O545" s="29" t="str">
        <f t="shared" si="96"/>
        <v/>
      </c>
      <c r="P545" s="33" t="str">
        <f t="shared" si="97"/>
        <v/>
      </c>
      <c r="AE545" s="3"/>
      <c r="AF545" s="3">
        <f t="shared" si="98"/>
        <v>0</v>
      </c>
    </row>
    <row r="546" spans="5:32" x14ac:dyDescent="0.45">
      <c r="E546" s="29" t="str">
        <f>IF(G546="Y",#REF!,"")</f>
        <v/>
      </c>
      <c r="L546" s="29" t="str">
        <f t="shared" si="93"/>
        <v/>
      </c>
      <c r="M546" s="29" t="str">
        <f t="shared" si="94"/>
        <v/>
      </c>
      <c r="N546" s="29" t="str">
        <f t="shared" si="95"/>
        <v/>
      </c>
      <c r="O546" s="29" t="str">
        <f t="shared" si="96"/>
        <v/>
      </c>
      <c r="P546" s="33" t="str">
        <f t="shared" si="97"/>
        <v/>
      </c>
      <c r="AE546" s="3"/>
      <c r="AF546" s="3">
        <f t="shared" si="98"/>
        <v>0</v>
      </c>
    </row>
    <row r="547" spans="5:32" x14ac:dyDescent="0.45">
      <c r="E547" s="29" t="str">
        <f>IF(G547="Y",#REF!,"")</f>
        <v/>
      </c>
      <c r="L547" s="29" t="str">
        <f t="shared" si="93"/>
        <v/>
      </c>
      <c r="M547" s="29" t="str">
        <f t="shared" si="94"/>
        <v/>
      </c>
      <c r="N547" s="29" t="str">
        <f t="shared" si="95"/>
        <v/>
      </c>
      <c r="O547" s="29" t="str">
        <f t="shared" si="96"/>
        <v/>
      </c>
      <c r="P547" s="33" t="str">
        <f t="shared" si="97"/>
        <v/>
      </c>
      <c r="AE547" s="3"/>
      <c r="AF547" s="3">
        <f t="shared" si="98"/>
        <v>0</v>
      </c>
    </row>
    <row r="548" spans="5:32" x14ac:dyDescent="0.45">
      <c r="E548" s="29" t="str">
        <f>IF(G548="Y",#REF!,"")</f>
        <v/>
      </c>
      <c r="L548" s="29" t="str">
        <f t="shared" si="93"/>
        <v/>
      </c>
      <c r="M548" s="29" t="str">
        <f t="shared" si="94"/>
        <v/>
      </c>
      <c r="N548" s="29" t="str">
        <f t="shared" si="95"/>
        <v/>
      </c>
      <c r="O548" s="29" t="str">
        <f t="shared" si="96"/>
        <v/>
      </c>
      <c r="P548" s="33" t="str">
        <f t="shared" si="97"/>
        <v/>
      </c>
      <c r="AE548" s="3"/>
      <c r="AF548" s="3">
        <f t="shared" si="98"/>
        <v>0</v>
      </c>
    </row>
    <row r="549" spans="5:32" x14ac:dyDescent="0.45">
      <c r="E549" s="29" t="str">
        <f>IF(G549="Y",#REF!,"")</f>
        <v/>
      </c>
      <c r="L549" s="29" t="str">
        <f t="shared" si="93"/>
        <v/>
      </c>
      <c r="M549" s="29" t="str">
        <f t="shared" si="94"/>
        <v/>
      </c>
      <c r="N549" s="29" t="str">
        <f t="shared" si="95"/>
        <v/>
      </c>
      <c r="O549" s="29" t="str">
        <f t="shared" si="96"/>
        <v/>
      </c>
      <c r="P549" s="33" t="str">
        <f t="shared" si="97"/>
        <v/>
      </c>
      <c r="AE549" s="3"/>
      <c r="AF549" s="3">
        <f t="shared" si="98"/>
        <v>0</v>
      </c>
    </row>
    <row r="550" spans="5:32" x14ac:dyDescent="0.45">
      <c r="E550" s="29" t="str">
        <f>IF(G550="Y",#REF!,"")</f>
        <v/>
      </c>
      <c r="L550" s="29" t="str">
        <f t="shared" si="93"/>
        <v/>
      </c>
      <c r="M550" s="29" t="str">
        <f t="shared" si="94"/>
        <v/>
      </c>
      <c r="N550" s="29" t="str">
        <f t="shared" si="95"/>
        <v/>
      </c>
      <c r="O550" s="29" t="str">
        <f t="shared" si="96"/>
        <v/>
      </c>
      <c r="P550" s="33" t="str">
        <f t="shared" si="97"/>
        <v/>
      </c>
      <c r="AE550" s="3"/>
      <c r="AF550" s="3">
        <f t="shared" si="98"/>
        <v>0</v>
      </c>
    </row>
    <row r="551" spans="5:32" x14ac:dyDescent="0.45">
      <c r="E551" s="29" t="str">
        <f>IF(G551="Y",#REF!,"")</f>
        <v/>
      </c>
      <c r="L551" s="29" t="str">
        <f t="shared" si="93"/>
        <v/>
      </c>
      <c r="M551" s="29" t="str">
        <f t="shared" si="94"/>
        <v/>
      </c>
      <c r="N551" s="29" t="str">
        <f t="shared" si="95"/>
        <v/>
      </c>
      <c r="O551" s="29" t="str">
        <f t="shared" si="96"/>
        <v/>
      </c>
      <c r="P551" s="33" t="str">
        <f t="shared" si="97"/>
        <v/>
      </c>
      <c r="AE551" s="3"/>
      <c r="AF551" s="3">
        <f t="shared" si="98"/>
        <v>0</v>
      </c>
    </row>
    <row r="552" spans="5:32" x14ac:dyDescent="0.45">
      <c r="E552" s="29" t="str">
        <f>IF(G552="Y",#REF!,"")</f>
        <v/>
      </c>
      <c r="L552" s="29" t="str">
        <f t="shared" si="93"/>
        <v/>
      </c>
      <c r="M552" s="29" t="str">
        <f t="shared" si="94"/>
        <v/>
      </c>
      <c r="N552" s="29" t="str">
        <f t="shared" si="95"/>
        <v/>
      </c>
      <c r="O552" s="29" t="str">
        <f t="shared" si="96"/>
        <v/>
      </c>
      <c r="P552" s="33" t="str">
        <f t="shared" si="97"/>
        <v/>
      </c>
      <c r="AE552" s="3"/>
      <c r="AF552" s="3">
        <f t="shared" si="98"/>
        <v>0</v>
      </c>
    </row>
    <row r="553" spans="5:32" x14ac:dyDescent="0.45">
      <c r="E553" s="29" t="str">
        <f>IF(G553="Y",#REF!,"")</f>
        <v/>
      </c>
      <c r="L553" s="29" t="str">
        <f t="shared" si="93"/>
        <v/>
      </c>
      <c r="M553" s="29" t="str">
        <f t="shared" si="94"/>
        <v/>
      </c>
      <c r="N553" s="29" t="str">
        <f t="shared" si="95"/>
        <v/>
      </c>
      <c r="O553" s="29" t="str">
        <f t="shared" si="96"/>
        <v/>
      </c>
      <c r="P553" s="33" t="str">
        <f t="shared" si="97"/>
        <v/>
      </c>
      <c r="AE553" s="3"/>
      <c r="AF553" s="3">
        <f t="shared" si="98"/>
        <v>0</v>
      </c>
    </row>
    <row r="554" spans="5:32" x14ac:dyDescent="0.45">
      <c r="E554" s="29" t="str">
        <f>IF(G554="Y",#REF!,"")</f>
        <v/>
      </c>
      <c r="L554" s="29" t="str">
        <f t="shared" si="93"/>
        <v/>
      </c>
      <c r="M554" s="29" t="str">
        <f t="shared" si="94"/>
        <v/>
      </c>
      <c r="N554" s="29" t="str">
        <f t="shared" si="95"/>
        <v/>
      </c>
      <c r="O554" s="29" t="str">
        <f t="shared" si="96"/>
        <v/>
      </c>
      <c r="P554" s="33" t="str">
        <f t="shared" si="97"/>
        <v/>
      </c>
      <c r="AE554" s="3"/>
      <c r="AF554" s="3">
        <f t="shared" si="98"/>
        <v>0</v>
      </c>
    </row>
    <row r="555" spans="5:32" x14ac:dyDescent="0.45">
      <c r="E555" s="29" t="str">
        <f>IF(G555="Y",#REF!,"")</f>
        <v/>
      </c>
      <c r="L555" s="29" t="str">
        <f t="shared" si="93"/>
        <v/>
      </c>
      <c r="M555" s="29" t="str">
        <f t="shared" si="94"/>
        <v/>
      </c>
      <c r="N555" s="29" t="str">
        <f t="shared" si="95"/>
        <v/>
      </c>
      <c r="O555" s="29" t="str">
        <f t="shared" si="96"/>
        <v/>
      </c>
      <c r="P555" s="33" t="str">
        <f t="shared" si="97"/>
        <v/>
      </c>
      <c r="AE555" s="3"/>
      <c r="AF555" s="3">
        <f t="shared" si="98"/>
        <v>0</v>
      </c>
    </row>
    <row r="556" spans="5:32" x14ac:dyDescent="0.45">
      <c r="E556" s="29" t="str">
        <f>IF(G556="Y",#REF!,"")</f>
        <v/>
      </c>
      <c r="L556" s="29" t="str">
        <f t="shared" si="93"/>
        <v/>
      </c>
      <c r="M556" s="29" t="str">
        <f t="shared" si="94"/>
        <v/>
      </c>
      <c r="N556" s="29" t="str">
        <f t="shared" si="95"/>
        <v/>
      </c>
      <c r="O556" s="29" t="str">
        <f t="shared" si="96"/>
        <v/>
      </c>
      <c r="P556" s="33" t="str">
        <f t="shared" si="97"/>
        <v/>
      </c>
      <c r="AE556" s="3"/>
      <c r="AF556" s="3">
        <f t="shared" si="98"/>
        <v>0</v>
      </c>
    </row>
    <row r="557" spans="5:32" x14ac:dyDescent="0.45">
      <c r="E557" s="29" t="str">
        <f>IF(G557="Y",#REF!,"")</f>
        <v/>
      </c>
      <c r="L557" s="29" t="str">
        <f t="shared" si="93"/>
        <v/>
      </c>
      <c r="M557" s="29" t="str">
        <f t="shared" si="94"/>
        <v/>
      </c>
      <c r="N557" s="29" t="str">
        <f t="shared" si="95"/>
        <v/>
      </c>
      <c r="O557" s="29" t="str">
        <f t="shared" si="96"/>
        <v/>
      </c>
      <c r="P557" s="33" t="str">
        <f t="shared" si="97"/>
        <v/>
      </c>
      <c r="AE557" s="3"/>
      <c r="AF557" s="3">
        <f t="shared" si="98"/>
        <v>0</v>
      </c>
    </row>
    <row r="558" spans="5:32" x14ac:dyDescent="0.45">
      <c r="E558" s="29" t="str">
        <f>IF(G558="Y",#REF!,"")</f>
        <v/>
      </c>
      <c r="L558" s="29" t="str">
        <f t="shared" si="93"/>
        <v/>
      </c>
      <c r="M558" s="29" t="str">
        <f t="shared" si="94"/>
        <v/>
      </c>
      <c r="N558" s="29" t="str">
        <f t="shared" si="95"/>
        <v/>
      </c>
      <c r="O558" s="29" t="str">
        <f t="shared" si="96"/>
        <v/>
      </c>
      <c r="P558" s="33" t="str">
        <f t="shared" si="97"/>
        <v/>
      </c>
      <c r="AE558" s="3"/>
      <c r="AF558" s="3">
        <f t="shared" si="98"/>
        <v>0</v>
      </c>
    </row>
    <row r="559" spans="5:32" x14ac:dyDescent="0.45">
      <c r="E559" s="29" t="str">
        <f>IF(G559="Y",#REF!,"")</f>
        <v/>
      </c>
      <c r="L559" s="29" t="str">
        <f t="shared" si="93"/>
        <v/>
      </c>
      <c r="M559" s="29" t="str">
        <f t="shared" si="94"/>
        <v/>
      </c>
      <c r="N559" s="29" t="str">
        <f t="shared" si="95"/>
        <v/>
      </c>
      <c r="O559" s="29" t="str">
        <f t="shared" si="96"/>
        <v/>
      </c>
      <c r="P559" s="33" t="str">
        <f t="shared" si="97"/>
        <v/>
      </c>
      <c r="AE559" s="3"/>
      <c r="AF559" s="3">
        <f t="shared" si="98"/>
        <v>0</v>
      </c>
    </row>
    <row r="560" spans="5:32" x14ac:dyDescent="0.45">
      <c r="E560" s="29" t="str">
        <f>IF(G560="Y",#REF!,"")</f>
        <v/>
      </c>
      <c r="L560" s="29" t="str">
        <f t="shared" si="93"/>
        <v/>
      </c>
      <c r="M560" s="29" t="str">
        <f t="shared" si="94"/>
        <v/>
      </c>
      <c r="N560" s="29" t="str">
        <f t="shared" si="95"/>
        <v/>
      </c>
      <c r="O560" s="29" t="str">
        <f t="shared" si="96"/>
        <v/>
      </c>
      <c r="P560" s="33" t="str">
        <f t="shared" si="97"/>
        <v/>
      </c>
      <c r="AE560" s="3"/>
      <c r="AF560" s="3">
        <f t="shared" si="98"/>
        <v>0</v>
      </c>
    </row>
    <row r="561" spans="5:32" x14ac:dyDescent="0.45">
      <c r="E561" s="29" t="str">
        <f>IF(G561="Y",#REF!,"")</f>
        <v/>
      </c>
      <c r="L561" s="29" t="str">
        <f t="shared" si="93"/>
        <v/>
      </c>
      <c r="M561" s="29" t="str">
        <f t="shared" si="94"/>
        <v/>
      </c>
      <c r="N561" s="29" t="str">
        <f t="shared" si="95"/>
        <v/>
      </c>
      <c r="O561" s="29" t="str">
        <f t="shared" si="96"/>
        <v/>
      </c>
      <c r="P561" s="33" t="str">
        <f t="shared" si="97"/>
        <v/>
      </c>
      <c r="AE561" s="3"/>
      <c r="AF561" s="3">
        <f t="shared" si="98"/>
        <v>0</v>
      </c>
    </row>
    <row r="562" spans="5:32" x14ac:dyDescent="0.45">
      <c r="E562" s="29" t="str">
        <f>IF(G562="Y",#REF!,"")</f>
        <v/>
      </c>
      <c r="L562" s="29" t="str">
        <f t="shared" si="93"/>
        <v/>
      </c>
      <c r="M562" s="29" t="str">
        <f t="shared" si="94"/>
        <v/>
      </c>
      <c r="N562" s="29" t="str">
        <f t="shared" si="95"/>
        <v/>
      </c>
      <c r="O562" s="29" t="str">
        <f t="shared" si="96"/>
        <v/>
      </c>
      <c r="P562" s="33" t="str">
        <f t="shared" si="97"/>
        <v/>
      </c>
      <c r="AE562" s="3"/>
      <c r="AF562" s="3">
        <f t="shared" si="98"/>
        <v>0</v>
      </c>
    </row>
    <row r="563" spans="5:32" x14ac:dyDescent="0.45">
      <c r="E563" s="29" t="str">
        <f>IF(G563="Y",#REF!,"")</f>
        <v/>
      </c>
      <c r="L563" s="29" t="str">
        <f t="shared" si="93"/>
        <v/>
      </c>
      <c r="M563" s="29" t="str">
        <f t="shared" si="94"/>
        <v/>
      </c>
      <c r="N563" s="29" t="str">
        <f t="shared" si="95"/>
        <v/>
      </c>
      <c r="O563" s="29" t="str">
        <f t="shared" si="96"/>
        <v/>
      </c>
      <c r="P563" s="33" t="str">
        <f t="shared" si="97"/>
        <v/>
      </c>
      <c r="AE563" s="3"/>
      <c r="AF563" s="3">
        <f t="shared" si="98"/>
        <v>0</v>
      </c>
    </row>
    <row r="564" spans="5:32" x14ac:dyDescent="0.45">
      <c r="E564" s="29" t="str">
        <f>IF(G564="Y",#REF!,"")</f>
        <v/>
      </c>
      <c r="L564" s="29" t="str">
        <f t="shared" si="93"/>
        <v/>
      </c>
      <c r="M564" s="29" t="str">
        <f t="shared" si="94"/>
        <v/>
      </c>
      <c r="N564" s="29" t="str">
        <f t="shared" si="95"/>
        <v/>
      </c>
      <c r="O564" s="29" t="str">
        <f t="shared" si="96"/>
        <v/>
      </c>
      <c r="P564" s="33" t="str">
        <f t="shared" si="97"/>
        <v/>
      </c>
      <c r="AE564" s="3"/>
      <c r="AF564" s="3">
        <f t="shared" si="98"/>
        <v>0</v>
      </c>
    </row>
    <row r="565" spans="5:32" x14ac:dyDescent="0.45">
      <c r="E565" s="29" t="str">
        <f>IF(G565="Y",#REF!,"")</f>
        <v/>
      </c>
      <c r="L565" s="29" t="str">
        <f t="shared" si="93"/>
        <v/>
      </c>
      <c r="M565" s="29" t="str">
        <f t="shared" si="94"/>
        <v/>
      </c>
      <c r="N565" s="29" t="str">
        <f t="shared" si="95"/>
        <v/>
      </c>
      <c r="O565" s="29" t="str">
        <f t="shared" si="96"/>
        <v/>
      </c>
      <c r="P565" s="33" t="str">
        <f t="shared" si="97"/>
        <v/>
      </c>
      <c r="AE565" s="3"/>
      <c r="AF565" s="3">
        <f t="shared" si="98"/>
        <v>0</v>
      </c>
    </row>
    <row r="566" spans="5:32" x14ac:dyDescent="0.45">
      <c r="E566" s="29" t="str">
        <f>IF(G566="Y",#REF!,"")</f>
        <v/>
      </c>
      <c r="L566" s="29" t="str">
        <f t="shared" si="93"/>
        <v/>
      </c>
      <c r="M566" s="29" t="str">
        <f t="shared" si="94"/>
        <v/>
      </c>
      <c r="N566" s="29" t="str">
        <f t="shared" si="95"/>
        <v/>
      </c>
      <c r="O566" s="29" t="str">
        <f t="shared" si="96"/>
        <v/>
      </c>
      <c r="P566" s="33" t="str">
        <f t="shared" si="97"/>
        <v/>
      </c>
      <c r="AE566" s="3"/>
      <c r="AF566" s="3">
        <f t="shared" si="98"/>
        <v>0</v>
      </c>
    </row>
    <row r="567" spans="5:32" x14ac:dyDescent="0.45">
      <c r="E567" s="29" t="str">
        <f>IF(G567="Y",#REF!,"")</f>
        <v/>
      </c>
      <c r="L567" s="29" t="str">
        <f t="shared" si="93"/>
        <v/>
      </c>
      <c r="M567" s="29" t="str">
        <f t="shared" si="94"/>
        <v/>
      </c>
      <c r="N567" s="29" t="str">
        <f t="shared" si="95"/>
        <v/>
      </c>
      <c r="O567" s="29" t="str">
        <f t="shared" si="96"/>
        <v/>
      </c>
      <c r="P567" s="33" t="str">
        <f t="shared" si="97"/>
        <v/>
      </c>
      <c r="AE567" s="3"/>
      <c r="AF567" s="3">
        <f t="shared" si="98"/>
        <v>0</v>
      </c>
    </row>
    <row r="568" spans="5:32" x14ac:dyDescent="0.45">
      <c r="E568" s="29" t="str">
        <f>IF(G568="Y",#REF!,"")</f>
        <v/>
      </c>
      <c r="L568" s="29" t="str">
        <f t="shared" si="93"/>
        <v/>
      </c>
      <c r="M568" s="29" t="str">
        <f t="shared" si="94"/>
        <v/>
      </c>
      <c r="N568" s="29" t="str">
        <f t="shared" si="95"/>
        <v/>
      </c>
      <c r="O568" s="29" t="str">
        <f t="shared" si="96"/>
        <v/>
      </c>
      <c r="P568" s="33" t="str">
        <f t="shared" si="97"/>
        <v/>
      </c>
      <c r="AE568" s="3"/>
      <c r="AF568" s="3">
        <f t="shared" si="98"/>
        <v>0</v>
      </c>
    </row>
    <row r="569" spans="5:32" x14ac:dyDescent="0.45">
      <c r="E569" s="29" t="str">
        <f>IF(G569="Y",#REF!,"")</f>
        <v/>
      </c>
      <c r="L569" s="29" t="str">
        <f t="shared" si="93"/>
        <v/>
      </c>
      <c r="M569" s="29" t="str">
        <f t="shared" si="94"/>
        <v/>
      </c>
      <c r="N569" s="29" t="str">
        <f t="shared" si="95"/>
        <v/>
      </c>
      <c r="O569" s="29" t="str">
        <f t="shared" si="96"/>
        <v/>
      </c>
      <c r="P569" s="33" t="str">
        <f t="shared" si="97"/>
        <v/>
      </c>
      <c r="AE569" s="3"/>
      <c r="AF569" s="3">
        <f t="shared" si="98"/>
        <v>0</v>
      </c>
    </row>
    <row r="570" spans="5:32" x14ac:dyDescent="0.45">
      <c r="E570" s="29" t="str">
        <f>IF(G570="Y",#REF!,"")</f>
        <v/>
      </c>
      <c r="L570" s="29" t="str">
        <f t="shared" si="93"/>
        <v/>
      </c>
      <c r="M570" s="29" t="str">
        <f t="shared" si="94"/>
        <v/>
      </c>
      <c r="N570" s="29" t="str">
        <f t="shared" si="95"/>
        <v/>
      </c>
      <c r="O570" s="29" t="str">
        <f t="shared" si="96"/>
        <v/>
      </c>
      <c r="P570" s="33" t="str">
        <f t="shared" si="97"/>
        <v/>
      </c>
      <c r="AE570" s="3"/>
      <c r="AF570" s="3">
        <f t="shared" si="98"/>
        <v>0</v>
      </c>
    </row>
    <row r="571" spans="5:32" x14ac:dyDescent="0.45">
      <c r="E571" s="29" t="str">
        <f>IF(G571="Y",#REF!,"")</f>
        <v/>
      </c>
      <c r="L571" s="29" t="str">
        <f t="shared" si="93"/>
        <v/>
      </c>
      <c r="M571" s="29" t="str">
        <f t="shared" si="94"/>
        <v/>
      </c>
      <c r="N571" s="29" t="str">
        <f t="shared" si="95"/>
        <v/>
      </c>
      <c r="O571" s="29" t="str">
        <f t="shared" si="96"/>
        <v/>
      </c>
      <c r="P571" s="33" t="str">
        <f t="shared" si="97"/>
        <v/>
      </c>
      <c r="AE571" s="3"/>
      <c r="AF571" s="3">
        <f t="shared" si="98"/>
        <v>0</v>
      </c>
    </row>
    <row r="572" spans="5:32" x14ac:dyDescent="0.45">
      <c r="E572" s="29" t="str">
        <f>IF(G572="Y",#REF!,"")</f>
        <v/>
      </c>
      <c r="L572" s="29" t="str">
        <f t="shared" si="93"/>
        <v/>
      </c>
      <c r="M572" s="29" t="str">
        <f t="shared" si="94"/>
        <v/>
      </c>
      <c r="N572" s="29" t="str">
        <f t="shared" si="95"/>
        <v/>
      </c>
      <c r="O572" s="29" t="str">
        <f t="shared" si="96"/>
        <v/>
      </c>
      <c r="P572" s="33" t="str">
        <f t="shared" si="97"/>
        <v/>
      </c>
      <c r="AE572" s="3"/>
      <c r="AF572" s="3">
        <f t="shared" si="98"/>
        <v>0</v>
      </c>
    </row>
    <row r="573" spans="5:32" x14ac:dyDescent="0.45">
      <c r="E573" s="29" t="str">
        <f>IF(G573="Y",#REF!,"")</f>
        <v/>
      </c>
      <c r="L573" s="29" t="str">
        <f t="shared" si="93"/>
        <v/>
      </c>
      <c r="M573" s="29" t="str">
        <f t="shared" si="94"/>
        <v/>
      </c>
      <c r="N573" s="29" t="str">
        <f t="shared" si="95"/>
        <v/>
      </c>
      <c r="O573" s="29" t="str">
        <f t="shared" si="96"/>
        <v/>
      </c>
      <c r="P573" s="33" t="str">
        <f t="shared" si="97"/>
        <v/>
      </c>
      <c r="AE573" s="3"/>
      <c r="AF573" s="3">
        <f t="shared" si="98"/>
        <v>0</v>
      </c>
    </row>
    <row r="574" spans="5:32" x14ac:dyDescent="0.45">
      <c r="E574" s="29" t="str">
        <f>IF(G574="Y",#REF!,"")</f>
        <v/>
      </c>
      <c r="L574" s="29" t="str">
        <f t="shared" si="93"/>
        <v/>
      </c>
      <c r="M574" s="29" t="str">
        <f t="shared" si="94"/>
        <v/>
      </c>
      <c r="N574" s="29" t="str">
        <f t="shared" si="95"/>
        <v/>
      </c>
      <c r="O574" s="29" t="str">
        <f t="shared" si="96"/>
        <v/>
      </c>
      <c r="P574" s="33" t="str">
        <f t="shared" si="97"/>
        <v/>
      </c>
      <c r="AE574" s="3"/>
      <c r="AF574" s="3">
        <f t="shared" si="98"/>
        <v>0</v>
      </c>
    </row>
    <row r="575" spans="5:32" x14ac:dyDescent="0.45">
      <c r="E575" s="29" t="str">
        <f>IF(G575="Y",#REF!,"")</f>
        <v/>
      </c>
      <c r="L575" s="29" t="str">
        <f t="shared" si="93"/>
        <v/>
      </c>
      <c r="M575" s="29" t="str">
        <f t="shared" si="94"/>
        <v/>
      </c>
      <c r="N575" s="29" t="str">
        <f t="shared" si="95"/>
        <v/>
      </c>
      <c r="O575" s="29" t="str">
        <f t="shared" si="96"/>
        <v/>
      </c>
      <c r="P575" s="33" t="str">
        <f t="shared" si="97"/>
        <v/>
      </c>
      <c r="AE575" s="3"/>
      <c r="AF575" s="3">
        <f t="shared" si="98"/>
        <v>0</v>
      </c>
    </row>
    <row r="576" spans="5:32" x14ac:dyDescent="0.45">
      <c r="E576" s="29" t="str">
        <f>IF(G576="Y",#REF!,"")</f>
        <v/>
      </c>
      <c r="L576" s="29" t="str">
        <f t="shared" si="93"/>
        <v/>
      </c>
      <c r="M576" s="29" t="str">
        <f t="shared" si="94"/>
        <v/>
      </c>
      <c r="N576" s="29" t="str">
        <f t="shared" si="95"/>
        <v/>
      </c>
      <c r="O576" s="29" t="str">
        <f t="shared" si="96"/>
        <v/>
      </c>
      <c r="P576" s="33" t="str">
        <f t="shared" si="97"/>
        <v/>
      </c>
      <c r="AE576" s="3"/>
      <c r="AF576" s="3">
        <f t="shared" si="98"/>
        <v>0</v>
      </c>
    </row>
    <row r="577" spans="5:32" x14ac:dyDescent="0.45">
      <c r="E577" s="29" t="str">
        <f>IF(G577="Y",#REF!,"")</f>
        <v/>
      </c>
      <c r="L577" s="29" t="str">
        <f t="shared" si="93"/>
        <v/>
      </c>
      <c r="M577" s="29" t="str">
        <f t="shared" si="94"/>
        <v/>
      </c>
      <c r="N577" s="29" t="str">
        <f t="shared" si="95"/>
        <v/>
      </c>
      <c r="O577" s="29" t="str">
        <f t="shared" si="96"/>
        <v/>
      </c>
      <c r="P577" s="33" t="str">
        <f t="shared" si="97"/>
        <v/>
      </c>
      <c r="AE577" s="3"/>
      <c r="AF577" s="3">
        <f t="shared" si="98"/>
        <v>0</v>
      </c>
    </row>
    <row r="578" spans="5:32" x14ac:dyDescent="0.45">
      <c r="E578" s="29" t="str">
        <f>IF(G578="Y",#REF!,"")</f>
        <v/>
      </c>
      <c r="L578" s="29" t="str">
        <f t="shared" si="93"/>
        <v/>
      </c>
      <c r="M578" s="29" t="str">
        <f t="shared" si="94"/>
        <v/>
      </c>
      <c r="N578" s="29" t="str">
        <f t="shared" si="95"/>
        <v/>
      </c>
      <c r="O578" s="29" t="str">
        <f t="shared" si="96"/>
        <v/>
      </c>
      <c r="P578" s="33" t="str">
        <f t="shared" si="97"/>
        <v/>
      </c>
      <c r="AE578" s="3"/>
      <c r="AF578" s="3">
        <f t="shared" si="98"/>
        <v>0</v>
      </c>
    </row>
    <row r="579" spans="5:32" x14ac:dyDescent="0.45">
      <c r="E579" s="29" t="str">
        <f>IF(G579="Y",#REF!,"")</f>
        <v/>
      </c>
      <c r="L579" s="29" t="str">
        <f t="shared" si="93"/>
        <v/>
      </c>
      <c r="M579" s="29" t="str">
        <f t="shared" si="94"/>
        <v/>
      </c>
      <c r="N579" s="29" t="str">
        <f t="shared" si="95"/>
        <v/>
      </c>
      <c r="O579" s="29" t="str">
        <f t="shared" si="96"/>
        <v/>
      </c>
      <c r="P579" s="33" t="str">
        <f t="shared" si="97"/>
        <v/>
      </c>
      <c r="AE579" s="3"/>
      <c r="AF579" s="3">
        <f t="shared" si="98"/>
        <v>0</v>
      </c>
    </row>
    <row r="580" spans="5:32" x14ac:dyDescent="0.45">
      <c r="E580" s="29" t="str">
        <f>IF(G580="Y",#REF!,"")</f>
        <v/>
      </c>
      <c r="L580" s="29" t="str">
        <f t="shared" ref="L580:L643" si="99">IF(G580="Y", (P580*E580),(""))</f>
        <v/>
      </c>
      <c r="M580" s="29" t="str">
        <f t="shared" ref="M580:M643" si="100">IF(G580="Y", (L580*2),(""))</f>
        <v/>
      </c>
      <c r="N580" s="29" t="str">
        <f t="shared" ref="N580:N643" si="101">IF(G580="Y", (L580*3),(""))</f>
        <v/>
      </c>
      <c r="O580" s="29" t="str">
        <f t="shared" ref="O580:O643" si="102">IF(G580="Y", (L580*4),(""))</f>
        <v/>
      </c>
      <c r="P580" s="33" t="str">
        <f t="shared" ref="P580:P643" si="103">IF(Q580&gt;0,((AcctSize/Q580)/H580),(""))</f>
        <v/>
      </c>
      <c r="AE580" s="3"/>
      <c r="AF580" s="3">
        <f t="shared" ref="AF580:AF643" si="104">IF(F580="L",(K580-H580),(H580-K580))</f>
        <v>0</v>
      </c>
    </row>
    <row r="581" spans="5:32" x14ac:dyDescent="0.45">
      <c r="E581" s="29" t="str">
        <f>IF(G581="Y",#REF!,"")</f>
        <v/>
      </c>
      <c r="L581" s="29" t="str">
        <f t="shared" si="99"/>
        <v/>
      </c>
      <c r="M581" s="29" t="str">
        <f t="shared" si="100"/>
        <v/>
      </c>
      <c r="N581" s="29" t="str">
        <f t="shared" si="101"/>
        <v/>
      </c>
      <c r="O581" s="29" t="str">
        <f t="shared" si="102"/>
        <v/>
      </c>
      <c r="P581" s="33" t="str">
        <f t="shared" si="103"/>
        <v/>
      </c>
      <c r="AE581" s="3"/>
      <c r="AF581" s="3">
        <f t="shared" si="104"/>
        <v>0</v>
      </c>
    </row>
    <row r="582" spans="5:32" x14ac:dyDescent="0.45">
      <c r="E582" s="29" t="str">
        <f>IF(G582="Y",#REF!,"")</f>
        <v/>
      </c>
      <c r="L582" s="29" t="str">
        <f t="shared" si="99"/>
        <v/>
      </c>
      <c r="M582" s="29" t="str">
        <f t="shared" si="100"/>
        <v/>
      </c>
      <c r="N582" s="29" t="str">
        <f t="shared" si="101"/>
        <v/>
      </c>
      <c r="O582" s="29" t="str">
        <f t="shared" si="102"/>
        <v/>
      </c>
      <c r="P582" s="33" t="str">
        <f t="shared" si="103"/>
        <v/>
      </c>
      <c r="AE582" s="3"/>
      <c r="AF582" s="3">
        <f t="shared" si="104"/>
        <v>0</v>
      </c>
    </row>
    <row r="583" spans="5:32" x14ac:dyDescent="0.45">
      <c r="E583" s="29" t="str">
        <f>IF(G583="Y",#REF!,"")</f>
        <v/>
      </c>
      <c r="L583" s="29" t="str">
        <f t="shared" si="99"/>
        <v/>
      </c>
      <c r="M583" s="29" t="str">
        <f t="shared" si="100"/>
        <v/>
      </c>
      <c r="N583" s="29" t="str">
        <f t="shared" si="101"/>
        <v/>
      </c>
      <c r="O583" s="29" t="str">
        <f t="shared" si="102"/>
        <v/>
      </c>
      <c r="P583" s="33" t="str">
        <f t="shared" si="103"/>
        <v/>
      </c>
      <c r="AE583" s="3"/>
      <c r="AF583" s="3">
        <f t="shared" si="104"/>
        <v>0</v>
      </c>
    </row>
    <row r="584" spans="5:32" x14ac:dyDescent="0.45">
      <c r="E584" s="29" t="str">
        <f>IF(G584="Y",#REF!,"")</f>
        <v/>
      </c>
      <c r="L584" s="29" t="str">
        <f t="shared" si="99"/>
        <v/>
      </c>
      <c r="M584" s="29" t="str">
        <f t="shared" si="100"/>
        <v/>
      </c>
      <c r="N584" s="29" t="str">
        <f t="shared" si="101"/>
        <v/>
      </c>
      <c r="O584" s="29" t="str">
        <f t="shared" si="102"/>
        <v/>
      </c>
      <c r="P584" s="33" t="str">
        <f t="shared" si="103"/>
        <v/>
      </c>
      <c r="AE584" s="3"/>
      <c r="AF584" s="3">
        <f t="shared" si="104"/>
        <v>0</v>
      </c>
    </row>
    <row r="585" spans="5:32" x14ac:dyDescent="0.45">
      <c r="E585" s="29" t="str">
        <f>IF(G585="Y",#REF!,"")</f>
        <v/>
      </c>
      <c r="L585" s="29" t="str">
        <f t="shared" si="99"/>
        <v/>
      </c>
      <c r="M585" s="29" t="str">
        <f t="shared" si="100"/>
        <v/>
      </c>
      <c r="N585" s="29" t="str">
        <f t="shared" si="101"/>
        <v/>
      </c>
      <c r="O585" s="29" t="str">
        <f t="shared" si="102"/>
        <v/>
      </c>
      <c r="P585" s="33" t="str">
        <f t="shared" si="103"/>
        <v/>
      </c>
      <c r="AE585" s="3"/>
      <c r="AF585" s="3">
        <f t="shared" si="104"/>
        <v>0</v>
      </c>
    </row>
    <row r="586" spans="5:32" x14ac:dyDescent="0.45">
      <c r="E586" s="29" t="str">
        <f>IF(G586="Y",#REF!,"")</f>
        <v/>
      </c>
      <c r="L586" s="29" t="str">
        <f t="shared" si="99"/>
        <v/>
      </c>
      <c r="M586" s="29" t="str">
        <f t="shared" si="100"/>
        <v/>
      </c>
      <c r="N586" s="29" t="str">
        <f t="shared" si="101"/>
        <v/>
      </c>
      <c r="O586" s="29" t="str">
        <f t="shared" si="102"/>
        <v/>
      </c>
      <c r="P586" s="33" t="str">
        <f t="shared" si="103"/>
        <v/>
      </c>
      <c r="AE586" s="3"/>
      <c r="AF586" s="3">
        <f t="shared" si="104"/>
        <v>0</v>
      </c>
    </row>
    <row r="587" spans="5:32" x14ac:dyDescent="0.45">
      <c r="E587" s="29" t="str">
        <f>IF(G587="Y",#REF!,"")</f>
        <v/>
      </c>
      <c r="L587" s="29" t="str">
        <f t="shared" si="99"/>
        <v/>
      </c>
      <c r="M587" s="29" t="str">
        <f t="shared" si="100"/>
        <v/>
      </c>
      <c r="N587" s="29" t="str">
        <f t="shared" si="101"/>
        <v/>
      </c>
      <c r="O587" s="29" t="str">
        <f t="shared" si="102"/>
        <v/>
      </c>
      <c r="P587" s="33" t="str">
        <f t="shared" si="103"/>
        <v/>
      </c>
      <c r="AE587" s="3"/>
      <c r="AF587" s="3">
        <f t="shared" si="104"/>
        <v>0</v>
      </c>
    </row>
    <row r="588" spans="5:32" x14ac:dyDescent="0.45">
      <c r="E588" s="29" t="str">
        <f>IF(G588="Y",#REF!,"")</f>
        <v/>
      </c>
      <c r="L588" s="29" t="str">
        <f t="shared" si="99"/>
        <v/>
      </c>
      <c r="M588" s="29" t="str">
        <f t="shared" si="100"/>
        <v/>
      </c>
      <c r="N588" s="29" t="str">
        <f t="shared" si="101"/>
        <v/>
      </c>
      <c r="O588" s="29" t="str">
        <f t="shared" si="102"/>
        <v/>
      </c>
      <c r="P588" s="33" t="str">
        <f t="shared" si="103"/>
        <v/>
      </c>
      <c r="AE588" s="3"/>
      <c r="AF588" s="3">
        <f t="shared" si="104"/>
        <v>0</v>
      </c>
    </row>
    <row r="589" spans="5:32" x14ac:dyDescent="0.45">
      <c r="E589" s="29" t="str">
        <f>IF(G589="Y",#REF!,"")</f>
        <v/>
      </c>
      <c r="L589" s="29" t="str">
        <f t="shared" si="99"/>
        <v/>
      </c>
      <c r="M589" s="29" t="str">
        <f t="shared" si="100"/>
        <v/>
      </c>
      <c r="N589" s="29" t="str">
        <f t="shared" si="101"/>
        <v/>
      </c>
      <c r="O589" s="29" t="str">
        <f t="shared" si="102"/>
        <v/>
      </c>
      <c r="P589" s="33" t="str">
        <f t="shared" si="103"/>
        <v/>
      </c>
      <c r="AE589" s="3"/>
      <c r="AF589" s="3">
        <f t="shared" si="104"/>
        <v>0</v>
      </c>
    </row>
    <row r="590" spans="5:32" x14ac:dyDescent="0.45">
      <c r="E590" s="29" t="str">
        <f>IF(G590="Y",#REF!,"")</f>
        <v/>
      </c>
      <c r="L590" s="29" t="str">
        <f t="shared" si="99"/>
        <v/>
      </c>
      <c r="M590" s="29" t="str">
        <f t="shared" si="100"/>
        <v/>
      </c>
      <c r="N590" s="29" t="str">
        <f t="shared" si="101"/>
        <v/>
      </c>
      <c r="O590" s="29" t="str">
        <f t="shared" si="102"/>
        <v/>
      </c>
      <c r="P590" s="33" t="str">
        <f t="shared" si="103"/>
        <v/>
      </c>
      <c r="AE590" s="3"/>
      <c r="AF590" s="3">
        <f t="shared" si="104"/>
        <v>0</v>
      </c>
    </row>
    <row r="591" spans="5:32" x14ac:dyDescent="0.45">
      <c r="E591" s="29" t="str">
        <f>IF(G591="Y",#REF!,"")</f>
        <v/>
      </c>
      <c r="L591" s="29" t="str">
        <f t="shared" si="99"/>
        <v/>
      </c>
      <c r="M591" s="29" t="str">
        <f t="shared" si="100"/>
        <v/>
      </c>
      <c r="N591" s="29" t="str">
        <f t="shared" si="101"/>
        <v/>
      </c>
      <c r="O591" s="29" t="str">
        <f t="shared" si="102"/>
        <v/>
      </c>
      <c r="P591" s="33" t="str">
        <f t="shared" si="103"/>
        <v/>
      </c>
      <c r="AE591" s="3"/>
      <c r="AF591" s="3">
        <f t="shared" si="104"/>
        <v>0</v>
      </c>
    </row>
    <row r="592" spans="5:32" x14ac:dyDescent="0.45">
      <c r="E592" s="29" t="str">
        <f>IF(G592="Y",#REF!,"")</f>
        <v/>
      </c>
      <c r="L592" s="29" t="str">
        <f t="shared" si="99"/>
        <v/>
      </c>
      <c r="M592" s="29" t="str">
        <f t="shared" si="100"/>
        <v/>
      </c>
      <c r="N592" s="29" t="str">
        <f t="shared" si="101"/>
        <v/>
      </c>
      <c r="O592" s="29" t="str">
        <f t="shared" si="102"/>
        <v/>
      </c>
      <c r="P592" s="33" t="str">
        <f t="shared" si="103"/>
        <v/>
      </c>
      <c r="AE592" s="3"/>
      <c r="AF592" s="3">
        <f t="shared" si="104"/>
        <v>0</v>
      </c>
    </row>
    <row r="593" spans="5:32" x14ac:dyDescent="0.45">
      <c r="E593" s="29" t="str">
        <f>IF(G593="Y",#REF!,"")</f>
        <v/>
      </c>
      <c r="L593" s="29" t="str">
        <f t="shared" si="99"/>
        <v/>
      </c>
      <c r="M593" s="29" t="str">
        <f t="shared" si="100"/>
        <v/>
      </c>
      <c r="N593" s="29" t="str">
        <f t="shared" si="101"/>
        <v/>
      </c>
      <c r="O593" s="29" t="str">
        <f t="shared" si="102"/>
        <v/>
      </c>
      <c r="P593" s="33" t="str">
        <f t="shared" si="103"/>
        <v/>
      </c>
      <c r="AE593" s="3"/>
      <c r="AF593" s="3">
        <f t="shared" si="104"/>
        <v>0</v>
      </c>
    </row>
    <row r="594" spans="5:32" x14ac:dyDescent="0.45">
      <c r="E594" s="29" t="str">
        <f>IF(G594="Y",#REF!,"")</f>
        <v/>
      </c>
      <c r="L594" s="29" t="str">
        <f t="shared" si="99"/>
        <v/>
      </c>
      <c r="M594" s="29" t="str">
        <f t="shared" si="100"/>
        <v/>
      </c>
      <c r="N594" s="29" t="str">
        <f t="shared" si="101"/>
        <v/>
      </c>
      <c r="O594" s="29" t="str">
        <f t="shared" si="102"/>
        <v/>
      </c>
      <c r="P594" s="33" t="str">
        <f t="shared" si="103"/>
        <v/>
      </c>
      <c r="AE594" s="3"/>
      <c r="AF594" s="3">
        <f t="shared" si="104"/>
        <v>0</v>
      </c>
    </row>
    <row r="595" spans="5:32" x14ac:dyDescent="0.45">
      <c r="E595" s="29" t="str">
        <f>IF(G595="Y",#REF!,"")</f>
        <v/>
      </c>
      <c r="L595" s="29" t="str">
        <f t="shared" si="99"/>
        <v/>
      </c>
      <c r="M595" s="29" t="str">
        <f t="shared" si="100"/>
        <v/>
      </c>
      <c r="N595" s="29" t="str">
        <f t="shared" si="101"/>
        <v/>
      </c>
      <c r="O595" s="29" t="str">
        <f t="shared" si="102"/>
        <v/>
      </c>
      <c r="P595" s="33" t="str">
        <f t="shared" si="103"/>
        <v/>
      </c>
      <c r="AE595" s="3"/>
      <c r="AF595" s="3">
        <f t="shared" si="104"/>
        <v>0</v>
      </c>
    </row>
    <row r="596" spans="5:32" x14ac:dyDescent="0.45">
      <c r="E596" s="29" t="str">
        <f>IF(G596="Y",#REF!,"")</f>
        <v/>
      </c>
      <c r="L596" s="29" t="str">
        <f t="shared" si="99"/>
        <v/>
      </c>
      <c r="M596" s="29" t="str">
        <f t="shared" si="100"/>
        <v/>
      </c>
      <c r="N596" s="29" t="str">
        <f t="shared" si="101"/>
        <v/>
      </c>
      <c r="O596" s="29" t="str">
        <f t="shared" si="102"/>
        <v/>
      </c>
      <c r="P596" s="33" t="str">
        <f t="shared" si="103"/>
        <v/>
      </c>
      <c r="AE596" s="3"/>
      <c r="AF596" s="3">
        <f t="shared" si="104"/>
        <v>0</v>
      </c>
    </row>
    <row r="597" spans="5:32" x14ac:dyDescent="0.45">
      <c r="E597" s="29" t="str">
        <f>IF(G597="Y",#REF!,"")</f>
        <v/>
      </c>
      <c r="L597" s="29" t="str">
        <f t="shared" si="99"/>
        <v/>
      </c>
      <c r="M597" s="29" t="str">
        <f t="shared" si="100"/>
        <v/>
      </c>
      <c r="N597" s="29" t="str">
        <f t="shared" si="101"/>
        <v/>
      </c>
      <c r="O597" s="29" t="str">
        <f t="shared" si="102"/>
        <v/>
      </c>
      <c r="P597" s="33" t="str">
        <f t="shared" si="103"/>
        <v/>
      </c>
      <c r="AE597" s="3"/>
      <c r="AF597" s="3">
        <f t="shared" si="104"/>
        <v>0</v>
      </c>
    </row>
    <row r="598" spans="5:32" x14ac:dyDescent="0.45">
      <c r="E598" s="29" t="str">
        <f>IF(G598="Y",#REF!,"")</f>
        <v/>
      </c>
      <c r="L598" s="29" t="str">
        <f t="shared" si="99"/>
        <v/>
      </c>
      <c r="M598" s="29" t="str">
        <f t="shared" si="100"/>
        <v/>
      </c>
      <c r="N598" s="29" t="str">
        <f t="shared" si="101"/>
        <v/>
      </c>
      <c r="O598" s="29" t="str">
        <f t="shared" si="102"/>
        <v/>
      </c>
      <c r="P598" s="33" t="str">
        <f t="shared" si="103"/>
        <v/>
      </c>
      <c r="AE598" s="3"/>
      <c r="AF598" s="3">
        <f t="shared" si="104"/>
        <v>0</v>
      </c>
    </row>
    <row r="599" spans="5:32" x14ac:dyDescent="0.45">
      <c r="E599" s="29" t="str">
        <f>IF(G599="Y",#REF!,"")</f>
        <v/>
      </c>
      <c r="L599" s="29" t="str">
        <f t="shared" si="99"/>
        <v/>
      </c>
      <c r="M599" s="29" t="str">
        <f t="shared" si="100"/>
        <v/>
      </c>
      <c r="N599" s="29" t="str">
        <f t="shared" si="101"/>
        <v/>
      </c>
      <c r="O599" s="29" t="str">
        <f t="shared" si="102"/>
        <v/>
      </c>
      <c r="P599" s="33" t="str">
        <f t="shared" si="103"/>
        <v/>
      </c>
      <c r="AE599" s="3"/>
      <c r="AF599" s="3">
        <f t="shared" si="104"/>
        <v>0</v>
      </c>
    </row>
    <row r="600" spans="5:32" x14ac:dyDescent="0.45">
      <c r="E600" s="29" t="str">
        <f>IF(G600="Y",#REF!,"")</f>
        <v/>
      </c>
      <c r="L600" s="29" t="str">
        <f t="shared" si="99"/>
        <v/>
      </c>
      <c r="M600" s="29" t="str">
        <f t="shared" si="100"/>
        <v/>
      </c>
      <c r="N600" s="29" t="str">
        <f t="shared" si="101"/>
        <v/>
      </c>
      <c r="O600" s="29" t="str">
        <f t="shared" si="102"/>
        <v/>
      </c>
      <c r="P600" s="33" t="str">
        <f t="shared" si="103"/>
        <v/>
      </c>
      <c r="AE600" s="3"/>
      <c r="AF600" s="3">
        <f t="shared" si="104"/>
        <v>0</v>
      </c>
    </row>
    <row r="601" spans="5:32" x14ac:dyDescent="0.45">
      <c r="E601" s="29" t="str">
        <f>IF(G601="Y",#REF!,"")</f>
        <v/>
      </c>
      <c r="L601" s="29" t="str">
        <f t="shared" si="99"/>
        <v/>
      </c>
      <c r="M601" s="29" t="str">
        <f t="shared" si="100"/>
        <v/>
      </c>
      <c r="N601" s="29" t="str">
        <f t="shared" si="101"/>
        <v/>
      </c>
      <c r="O601" s="29" t="str">
        <f t="shared" si="102"/>
        <v/>
      </c>
      <c r="P601" s="33" t="str">
        <f t="shared" si="103"/>
        <v/>
      </c>
      <c r="AE601" s="3"/>
      <c r="AF601" s="3">
        <f t="shared" si="104"/>
        <v>0</v>
      </c>
    </row>
    <row r="602" spans="5:32" x14ac:dyDescent="0.45">
      <c r="E602" s="29" t="str">
        <f>IF(G602="Y",#REF!,"")</f>
        <v/>
      </c>
      <c r="L602" s="29" t="str">
        <f t="shared" si="99"/>
        <v/>
      </c>
      <c r="M602" s="29" t="str">
        <f t="shared" si="100"/>
        <v/>
      </c>
      <c r="N602" s="29" t="str">
        <f t="shared" si="101"/>
        <v/>
      </c>
      <c r="O602" s="29" t="str">
        <f t="shared" si="102"/>
        <v/>
      </c>
      <c r="P602" s="33" t="str">
        <f t="shared" si="103"/>
        <v/>
      </c>
      <c r="AE602" s="3"/>
      <c r="AF602" s="3">
        <f t="shared" si="104"/>
        <v>0</v>
      </c>
    </row>
    <row r="603" spans="5:32" x14ac:dyDescent="0.45">
      <c r="E603" s="29" t="str">
        <f>IF(G603="Y",#REF!,"")</f>
        <v/>
      </c>
      <c r="L603" s="29" t="str">
        <f t="shared" si="99"/>
        <v/>
      </c>
      <c r="M603" s="29" t="str">
        <f t="shared" si="100"/>
        <v/>
      </c>
      <c r="N603" s="29" t="str">
        <f t="shared" si="101"/>
        <v/>
      </c>
      <c r="O603" s="29" t="str">
        <f t="shared" si="102"/>
        <v/>
      </c>
      <c r="P603" s="33" t="str">
        <f t="shared" si="103"/>
        <v/>
      </c>
      <c r="AE603" s="3"/>
      <c r="AF603" s="3">
        <f t="shared" si="104"/>
        <v>0</v>
      </c>
    </row>
    <row r="604" spans="5:32" x14ac:dyDescent="0.45">
      <c r="E604" s="29" t="str">
        <f>IF(G604="Y",#REF!,"")</f>
        <v/>
      </c>
      <c r="L604" s="29" t="str">
        <f t="shared" si="99"/>
        <v/>
      </c>
      <c r="M604" s="29" t="str">
        <f t="shared" si="100"/>
        <v/>
      </c>
      <c r="N604" s="29" t="str">
        <f t="shared" si="101"/>
        <v/>
      </c>
      <c r="O604" s="29" t="str">
        <f t="shared" si="102"/>
        <v/>
      </c>
      <c r="P604" s="33" t="str">
        <f t="shared" si="103"/>
        <v/>
      </c>
      <c r="AE604" s="3"/>
      <c r="AF604" s="3">
        <f t="shared" si="104"/>
        <v>0</v>
      </c>
    </row>
    <row r="605" spans="5:32" x14ac:dyDescent="0.45">
      <c r="E605" s="29" t="str">
        <f>IF(G605="Y",#REF!,"")</f>
        <v/>
      </c>
      <c r="L605" s="29" t="str">
        <f t="shared" si="99"/>
        <v/>
      </c>
      <c r="M605" s="29" t="str">
        <f t="shared" si="100"/>
        <v/>
      </c>
      <c r="N605" s="29" t="str">
        <f t="shared" si="101"/>
        <v/>
      </c>
      <c r="O605" s="29" t="str">
        <f t="shared" si="102"/>
        <v/>
      </c>
      <c r="P605" s="33" t="str">
        <f t="shared" si="103"/>
        <v/>
      </c>
      <c r="AE605" s="3"/>
      <c r="AF605" s="3">
        <f t="shared" si="104"/>
        <v>0</v>
      </c>
    </row>
    <row r="606" spans="5:32" x14ac:dyDescent="0.45">
      <c r="E606" s="29" t="str">
        <f>IF(G606="Y",#REF!,"")</f>
        <v/>
      </c>
      <c r="L606" s="29" t="str">
        <f t="shared" si="99"/>
        <v/>
      </c>
      <c r="M606" s="29" t="str">
        <f t="shared" si="100"/>
        <v/>
      </c>
      <c r="N606" s="29" t="str">
        <f t="shared" si="101"/>
        <v/>
      </c>
      <c r="O606" s="29" t="str">
        <f t="shared" si="102"/>
        <v/>
      </c>
      <c r="P606" s="33" t="str">
        <f t="shared" si="103"/>
        <v/>
      </c>
      <c r="AE606" s="3"/>
      <c r="AF606" s="3">
        <f t="shared" si="104"/>
        <v>0</v>
      </c>
    </row>
    <row r="607" spans="5:32" x14ac:dyDescent="0.45">
      <c r="E607" s="29" t="str">
        <f>IF(G607="Y",#REF!,"")</f>
        <v/>
      </c>
      <c r="L607" s="29" t="str">
        <f t="shared" si="99"/>
        <v/>
      </c>
      <c r="M607" s="29" t="str">
        <f t="shared" si="100"/>
        <v/>
      </c>
      <c r="N607" s="29" t="str">
        <f t="shared" si="101"/>
        <v/>
      </c>
      <c r="O607" s="29" t="str">
        <f t="shared" si="102"/>
        <v/>
      </c>
      <c r="P607" s="33" t="str">
        <f t="shared" si="103"/>
        <v/>
      </c>
      <c r="AE607" s="3"/>
      <c r="AF607" s="3">
        <f t="shared" si="104"/>
        <v>0</v>
      </c>
    </row>
    <row r="608" spans="5:32" x14ac:dyDescent="0.45">
      <c r="E608" s="29" t="str">
        <f>IF(G608="Y",#REF!,"")</f>
        <v/>
      </c>
      <c r="L608" s="29" t="str">
        <f t="shared" si="99"/>
        <v/>
      </c>
      <c r="M608" s="29" t="str">
        <f t="shared" si="100"/>
        <v/>
      </c>
      <c r="N608" s="29" t="str">
        <f t="shared" si="101"/>
        <v/>
      </c>
      <c r="O608" s="29" t="str">
        <f t="shared" si="102"/>
        <v/>
      </c>
      <c r="P608" s="33" t="str">
        <f t="shared" si="103"/>
        <v/>
      </c>
      <c r="AE608" s="3"/>
      <c r="AF608" s="3">
        <f t="shared" si="104"/>
        <v>0</v>
      </c>
    </row>
    <row r="609" spans="5:32" x14ac:dyDescent="0.45">
      <c r="E609" s="29" t="str">
        <f>IF(G609="Y",#REF!,"")</f>
        <v/>
      </c>
      <c r="L609" s="29" t="str">
        <f t="shared" si="99"/>
        <v/>
      </c>
      <c r="M609" s="29" t="str">
        <f t="shared" si="100"/>
        <v/>
      </c>
      <c r="N609" s="29" t="str">
        <f t="shared" si="101"/>
        <v/>
      </c>
      <c r="O609" s="29" t="str">
        <f t="shared" si="102"/>
        <v/>
      </c>
      <c r="P609" s="33" t="str">
        <f t="shared" si="103"/>
        <v/>
      </c>
      <c r="AE609" s="3"/>
      <c r="AF609" s="3">
        <f t="shared" si="104"/>
        <v>0</v>
      </c>
    </row>
    <row r="610" spans="5:32" x14ac:dyDescent="0.45">
      <c r="E610" s="29" t="str">
        <f>IF(G610="Y",#REF!,"")</f>
        <v/>
      </c>
      <c r="L610" s="29" t="str">
        <f t="shared" si="99"/>
        <v/>
      </c>
      <c r="M610" s="29" t="str">
        <f t="shared" si="100"/>
        <v/>
      </c>
      <c r="N610" s="29" t="str">
        <f t="shared" si="101"/>
        <v/>
      </c>
      <c r="O610" s="29" t="str">
        <f t="shared" si="102"/>
        <v/>
      </c>
      <c r="P610" s="33" t="str">
        <f t="shared" si="103"/>
        <v/>
      </c>
      <c r="AE610" s="3"/>
      <c r="AF610" s="3">
        <f t="shared" si="104"/>
        <v>0</v>
      </c>
    </row>
    <row r="611" spans="5:32" x14ac:dyDescent="0.45">
      <c r="E611" s="29" t="str">
        <f>IF(G611="Y",#REF!,"")</f>
        <v/>
      </c>
      <c r="L611" s="29" t="str">
        <f t="shared" si="99"/>
        <v/>
      </c>
      <c r="M611" s="29" t="str">
        <f t="shared" si="100"/>
        <v/>
      </c>
      <c r="N611" s="29" t="str">
        <f t="shared" si="101"/>
        <v/>
      </c>
      <c r="O611" s="29" t="str">
        <f t="shared" si="102"/>
        <v/>
      </c>
      <c r="P611" s="33" t="str">
        <f t="shared" si="103"/>
        <v/>
      </c>
      <c r="AE611" s="3"/>
      <c r="AF611" s="3">
        <f t="shared" si="104"/>
        <v>0</v>
      </c>
    </row>
    <row r="612" spans="5:32" x14ac:dyDescent="0.45">
      <c r="E612" s="29" t="str">
        <f>IF(G612="Y",#REF!,"")</f>
        <v/>
      </c>
      <c r="L612" s="29" t="str">
        <f t="shared" si="99"/>
        <v/>
      </c>
      <c r="M612" s="29" t="str">
        <f t="shared" si="100"/>
        <v/>
      </c>
      <c r="N612" s="29" t="str">
        <f t="shared" si="101"/>
        <v/>
      </c>
      <c r="O612" s="29" t="str">
        <f t="shared" si="102"/>
        <v/>
      </c>
      <c r="P612" s="33" t="str">
        <f t="shared" si="103"/>
        <v/>
      </c>
      <c r="AE612" s="3"/>
      <c r="AF612" s="3">
        <f t="shared" si="104"/>
        <v>0</v>
      </c>
    </row>
    <row r="613" spans="5:32" x14ac:dyDescent="0.45">
      <c r="E613" s="29" t="str">
        <f>IF(G613="Y",#REF!,"")</f>
        <v/>
      </c>
      <c r="L613" s="29" t="str">
        <f t="shared" si="99"/>
        <v/>
      </c>
      <c r="M613" s="29" t="str">
        <f t="shared" si="100"/>
        <v/>
      </c>
      <c r="N613" s="29" t="str">
        <f t="shared" si="101"/>
        <v/>
      </c>
      <c r="O613" s="29" t="str">
        <f t="shared" si="102"/>
        <v/>
      </c>
      <c r="P613" s="33" t="str">
        <f t="shared" si="103"/>
        <v/>
      </c>
      <c r="AE613" s="3"/>
      <c r="AF613" s="3">
        <f t="shared" si="104"/>
        <v>0</v>
      </c>
    </row>
    <row r="614" spans="5:32" x14ac:dyDescent="0.45">
      <c r="E614" s="29" t="str">
        <f>IF(G614="Y",#REF!,"")</f>
        <v/>
      </c>
      <c r="L614" s="29" t="str">
        <f t="shared" si="99"/>
        <v/>
      </c>
      <c r="M614" s="29" t="str">
        <f t="shared" si="100"/>
        <v/>
      </c>
      <c r="N614" s="29" t="str">
        <f t="shared" si="101"/>
        <v/>
      </c>
      <c r="O614" s="29" t="str">
        <f t="shared" si="102"/>
        <v/>
      </c>
      <c r="P614" s="33" t="str">
        <f t="shared" si="103"/>
        <v/>
      </c>
      <c r="AE614" s="3"/>
      <c r="AF614" s="3">
        <f t="shared" si="104"/>
        <v>0</v>
      </c>
    </row>
    <row r="615" spans="5:32" x14ac:dyDescent="0.45">
      <c r="E615" s="29" t="str">
        <f>IF(G615="Y",#REF!,"")</f>
        <v/>
      </c>
      <c r="L615" s="29" t="str">
        <f t="shared" si="99"/>
        <v/>
      </c>
      <c r="M615" s="29" t="str">
        <f t="shared" si="100"/>
        <v/>
      </c>
      <c r="N615" s="29" t="str">
        <f t="shared" si="101"/>
        <v/>
      </c>
      <c r="O615" s="29" t="str">
        <f t="shared" si="102"/>
        <v/>
      </c>
      <c r="P615" s="33" t="str">
        <f t="shared" si="103"/>
        <v/>
      </c>
      <c r="AE615" s="3"/>
      <c r="AF615" s="3">
        <f t="shared" si="104"/>
        <v>0</v>
      </c>
    </row>
    <row r="616" spans="5:32" x14ac:dyDescent="0.45">
      <c r="E616" s="29" t="str">
        <f>IF(G616="Y",#REF!,"")</f>
        <v/>
      </c>
      <c r="L616" s="29" t="str">
        <f t="shared" si="99"/>
        <v/>
      </c>
      <c r="M616" s="29" t="str">
        <f t="shared" si="100"/>
        <v/>
      </c>
      <c r="N616" s="29" t="str">
        <f t="shared" si="101"/>
        <v/>
      </c>
      <c r="O616" s="29" t="str">
        <f t="shared" si="102"/>
        <v/>
      </c>
      <c r="P616" s="33" t="str">
        <f t="shared" si="103"/>
        <v/>
      </c>
      <c r="AE616" s="3"/>
      <c r="AF616" s="3">
        <f t="shared" si="104"/>
        <v>0</v>
      </c>
    </row>
    <row r="617" spans="5:32" x14ac:dyDescent="0.45">
      <c r="E617" s="29" t="str">
        <f>IF(G617="Y",#REF!,"")</f>
        <v/>
      </c>
      <c r="L617" s="29" t="str">
        <f t="shared" si="99"/>
        <v/>
      </c>
      <c r="M617" s="29" t="str">
        <f t="shared" si="100"/>
        <v/>
      </c>
      <c r="N617" s="29" t="str">
        <f t="shared" si="101"/>
        <v/>
      </c>
      <c r="O617" s="29" t="str">
        <f t="shared" si="102"/>
        <v/>
      </c>
      <c r="P617" s="33" t="str">
        <f t="shared" si="103"/>
        <v/>
      </c>
      <c r="AE617" s="3"/>
      <c r="AF617" s="3">
        <f t="shared" si="104"/>
        <v>0</v>
      </c>
    </row>
    <row r="618" spans="5:32" x14ac:dyDescent="0.45">
      <c r="E618" s="29" t="str">
        <f>IF(G618="Y",#REF!,"")</f>
        <v/>
      </c>
      <c r="L618" s="29" t="str">
        <f t="shared" si="99"/>
        <v/>
      </c>
      <c r="M618" s="29" t="str">
        <f t="shared" si="100"/>
        <v/>
      </c>
      <c r="N618" s="29" t="str">
        <f t="shared" si="101"/>
        <v/>
      </c>
      <c r="O618" s="29" t="str">
        <f t="shared" si="102"/>
        <v/>
      </c>
      <c r="P618" s="33" t="str">
        <f t="shared" si="103"/>
        <v/>
      </c>
      <c r="AE618" s="3"/>
      <c r="AF618" s="3">
        <f t="shared" si="104"/>
        <v>0</v>
      </c>
    </row>
    <row r="619" spans="5:32" x14ac:dyDescent="0.45">
      <c r="E619" s="29" t="str">
        <f>IF(G619="Y",#REF!,"")</f>
        <v/>
      </c>
      <c r="L619" s="29" t="str">
        <f t="shared" si="99"/>
        <v/>
      </c>
      <c r="M619" s="29" t="str">
        <f t="shared" si="100"/>
        <v/>
      </c>
      <c r="N619" s="29" t="str">
        <f t="shared" si="101"/>
        <v/>
      </c>
      <c r="O619" s="29" t="str">
        <f t="shared" si="102"/>
        <v/>
      </c>
      <c r="P619" s="33" t="str">
        <f t="shared" si="103"/>
        <v/>
      </c>
      <c r="AE619" s="3"/>
      <c r="AF619" s="3">
        <f t="shared" si="104"/>
        <v>0</v>
      </c>
    </row>
    <row r="620" spans="5:32" x14ac:dyDescent="0.45">
      <c r="E620" s="29" t="str">
        <f>IF(G620="Y",#REF!,"")</f>
        <v/>
      </c>
      <c r="L620" s="29" t="str">
        <f t="shared" si="99"/>
        <v/>
      </c>
      <c r="M620" s="29" t="str">
        <f t="shared" si="100"/>
        <v/>
      </c>
      <c r="N620" s="29" t="str">
        <f t="shared" si="101"/>
        <v/>
      </c>
      <c r="O620" s="29" t="str">
        <f t="shared" si="102"/>
        <v/>
      </c>
      <c r="P620" s="33" t="str">
        <f t="shared" si="103"/>
        <v/>
      </c>
      <c r="AE620" s="3"/>
      <c r="AF620" s="3">
        <f t="shared" si="104"/>
        <v>0</v>
      </c>
    </row>
    <row r="621" spans="5:32" x14ac:dyDescent="0.45">
      <c r="E621" s="29" t="str">
        <f>IF(G621="Y",#REF!,"")</f>
        <v/>
      </c>
      <c r="L621" s="29" t="str">
        <f t="shared" si="99"/>
        <v/>
      </c>
      <c r="M621" s="29" t="str">
        <f t="shared" si="100"/>
        <v/>
      </c>
      <c r="N621" s="29" t="str">
        <f t="shared" si="101"/>
        <v/>
      </c>
      <c r="O621" s="29" t="str">
        <f t="shared" si="102"/>
        <v/>
      </c>
      <c r="P621" s="33" t="str">
        <f t="shared" si="103"/>
        <v/>
      </c>
      <c r="AE621" s="3"/>
      <c r="AF621" s="3">
        <f t="shared" si="104"/>
        <v>0</v>
      </c>
    </row>
    <row r="622" spans="5:32" x14ac:dyDescent="0.45">
      <c r="E622" s="29" t="str">
        <f>IF(G622="Y",#REF!,"")</f>
        <v/>
      </c>
      <c r="L622" s="29" t="str">
        <f t="shared" si="99"/>
        <v/>
      </c>
      <c r="M622" s="29" t="str">
        <f t="shared" si="100"/>
        <v/>
      </c>
      <c r="N622" s="29" t="str">
        <f t="shared" si="101"/>
        <v/>
      </c>
      <c r="O622" s="29" t="str">
        <f t="shared" si="102"/>
        <v/>
      </c>
      <c r="P622" s="33" t="str">
        <f t="shared" si="103"/>
        <v/>
      </c>
      <c r="AE622" s="3"/>
      <c r="AF622" s="3">
        <f t="shared" si="104"/>
        <v>0</v>
      </c>
    </row>
    <row r="623" spans="5:32" x14ac:dyDescent="0.45">
      <c r="E623" s="29" t="str">
        <f>IF(G623="Y",#REF!,"")</f>
        <v/>
      </c>
      <c r="L623" s="29" t="str">
        <f t="shared" si="99"/>
        <v/>
      </c>
      <c r="M623" s="29" t="str">
        <f t="shared" si="100"/>
        <v/>
      </c>
      <c r="N623" s="29" t="str">
        <f t="shared" si="101"/>
        <v/>
      </c>
      <c r="O623" s="29" t="str">
        <f t="shared" si="102"/>
        <v/>
      </c>
      <c r="P623" s="33" t="str">
        <f t="shared" si="103"/>
        <v/>
      </c>
      <c r="AE623" s="3"/>
      <c r="AF623" s="3">
        <f t="shared" si="104"/>
        <v>0</v>
      </c>
    </row>
    <row r="624" spans="5:32" x14ac:dyDescent="0.45">
      <c r="E624" s="29" t="str">
        <f>IF(G624="Y",#REF!,"")</f>
        <v/>
      </c>
      <c r="L624" s="29" t="str">
        <f t="shared" si="99"/>
        <v/>
      </c>
      <c r="M624" s="29" t="str">
        <f t="shared" si="100"/>
        <v/>
      </c>
      <c r="N624" s="29" t="str">
        <f t="shared" si="101"/>
        <v/>
      </c>
      <c r="O624" s="29" t="str">
        <f t="shared" si="102"/>
        <v/>
      </c>
      <c r="P624" s="33" t="str">
        <f t="shared" si="103"/>
        <v/>
      </c>
      <c r="AE624" s="3"/>
      <c r="AF624" s="3">
        <f t="shared" si="104"/>
        <v>0</v>
      </c>
    </row>
    <row r="625" spans="5:32" x14ac:dyDescent="0.45">
      <c r="E625" s="29" t="str">
        <f>IF(G625="Y",#REF!,"")</f>
        <v/>
      </c>
      <c r="L625" s="29" t="str">
        <f t="shared" si="99"/>
        <v/>
      </c>
      <c r="M625" s="29" t="str">
        <f t="shared" si="100"/>
        <v/>
      </c>
      <c r="N625" s="29" t="str">
        <f t="shared" si="101"/>
        <v/>
      </c>
      <c r="O625" s="29" t="str">
        <f t="shared" si="102"/>
        <v/>
      </c>
      <c r="P625" s="33" t="str">
        <f t="shared" si="103"/>
        <v/>
      </c>
      <c r="AE625" s="3"/>
      <c r="AF625" s="3">
        <f t="shared" si="104"/>
        <v>0</v>
      </c>
    </row>
    <row r="626" spans="5:32" x14ac:dyDescent="0.45">
      <c r="E626" s="29" t="str">
        <f>IF(G626="Y",#REF!,"")</f>
        <v/>
      </c>
      <c r="L626" s="29" t="str">
        <f t="shared" si="99"/>
        <v/>
      </c>
      <c r="M626" s="29" t="str">
        <f t="shared" si="100"/>
        <v/>
      </c>
      <c r="N626" s="29" t="str">
        <f t="shared" si="101"/>
        <v/>
      </c>
      <c r="O626" s="29" t="str">
        <f t="shared" si="102"/>
        <v/>
      </c>
      <c r="P626" s="33" t="str">
        <f t="shared" si="103"/>
        <v/>
      </c>
      <c r="AE626" s="3"/>
      <c r="AF626" s="3">
        <f t="shared" si="104"/>
        <v>0</v>
      </c>
    </row>
    <row r="627" spans="5:32" x14ac:dyDescent="0.45">
      <c r="E627" s="29" t="str">
        <f>IF(G627="Y",#REF!,"")</f>
        <v/>
      </c>
      <c r="L627" s="29" t="str">
        <f t="shared" si="99"/>
        <v/>
      </c>
      <c r="M627" s="29" t="str">
        <f t="shared" si="100"/>
        <v/>
      </c>
      <c r="N627" s="29" t="str">
        <f t="shared" si="101"/>
        <v/>
      </c>
      <c r="O627" s="29" t="str">
        <f t="shared" si="102"/>
        <v/>
      </c>
      <c r="P627" s="33" t="str">
        <f t="shared" si="103"/>
        <v/>
      </c>
      <c r="AE627" s="3"/>
      <c r="AF627" s="3">
        <f t="shared" si="104"/>
        <v>0</v>
      </c>
    </row>
    <row r="628" spans="5:32" x14ac:dyDescent="0.45">
      <c r="E628" s="29" t="str">
        <f>IF(G628="Y",#REF!,"")</f>
        <v/>
      </c>
      <c r="L628" s="29" t="str">
        <f t="shared" si="99"/>
        <v/>
      </c>
      <c r="M628" s="29" t="str">
        <f t="shared" si="100"/>
        <v/>
      </c>
      <c r="N628" s="29" t="str">
        <f t="shared" si="101"/>
        <v/>
      </c>
      <c r="O628" s="29" t="str">
        <f t="shared" si="102"/>
        <v/>
      </c>
      <c r="P628" s="33" t="str">
        <f t="shared" si="103"/>
        <v/>
      </c>
      <c r="AE628" s="3"/>
      <c r="AF628" s="3">
        <f t="shared" si="104"/>
        <v>0</v>
      </c>
    </row>
    <row r="629" spans="5:32" x14ac:dyDescent="0.45">
      <c r="E629" s="29" t="str">
        <f>IF(G629="Y",#REF!,"")</f>
        <v/>
      </c>
      <c r="L629" s="29" t="str">
        <f t="shared" si="99"/>
        <v/>
      </c>
      <c r="M629" s="29" t="str">
        <f t="shared" si="100"/>
        <v/>
      </c>
      <c r="N629" s="29" t="str">
        <f t="shared" si="101"/>
        <v/>
      </c>
      <c r="O629" s="29" t="str">
        <f t="shared" si="102"/>
        <v/>
      </c>
      <c r="P629" s="33" t="str">
        <f t="shared" si="103"/>
        <v/>
      </c>
      <c r="AE629" s="3"/>
      <c r="AF629" s="3">
        <f t="shared" si="104"/>
        <v>0</v>
      </c>
    </row>
    <row r="630" spans="5:32" x14ac:dyDescent="0.45">
      <c r="E630" s="29" t="str">
        <f>IF(G630="Y",#REF!,"")</f>
        <v/>
      </c>
      <c r="L630" s="29" t="str">
        <f t="shared" si="99"/>
        <v/>
      </c>
      <c r="M630" s="29" t="str">
        <f t="shared" si="100"/>
        <v/>
      </c>
      <c r="N630" s="29" t="str">
        <f t="shared" si="101"/>
        <v/>
      </c>
      <c r="O630" s="29" t="str">
        <f t="shared" si="102"/>
        <v/>
      </c>
      <c r="P630" s="33" t="str">
        <f t="shared" si="103"/>
        <v/>
      </c>
      <c r="AE630" s="3"/>
      <c r="AF630" s="3">
        <f t="shared" si="104"/>
        <v>0</v>
      </c>
    </row>
    <row r="631" spans="5:32" x14ac:dyDescent="0.45">
      <c r="E631" s="29" t="str">
        <f>IF(G631="Y",#REF!,"")</f>
        <v/>
      </c>
      <c r="L631" s="29" t="str">
        <f t="shared" si="99"/>
        <v/>
      </c>
      <c r="M631" s="29" t="str">
        <f t="shared" si="100"/>
        <v/>
      </c>
      <c r="N631" s="29" t="str">
        <f t="shared" si="101"/>
        <v/>
      </c>
      <c r="O631" s="29" t="str">
        <f t="shared" si="102"/>
        <v/>
      </c>
      <c r="P631" s="33" t="str">
        <f t="shared" si="103"/>
        <v/>
      </c>
      <c r="AE631" s="3"/>
      <c r="AF631" s="3">
        <f t="shared" si="104"/>
        <v>0</v>
      </c>
    </row>
    <row r="632" spans="5:32" x14ac:dyDescent="0.45">
      <c r="E632" s="29" t="str">
        <f>IF(G632="Y",#REF!,"")</f>
        <v/>
      </c>
      <c r="L632" s="29" t="str">
        <f t="shared" si="99"/>
        <v/>
      </c>
      <c r="M632" s="29" t="str">
        <f t="shared" si="100"/>
        <v/>
      </c>
      <c r="N632" s="29" t="str">
        <f t="shared" si="101"/>
        <v/>
      </c>
      <c r="O632" s="29" t="str">
        <f t="shared" si="102"/>
        <v/>
      </c>
      <c r="P632" s="33" t="str">
        <f t="shared" si="103"/>
        <v/>
      </c>
      <c r="AE632" s="3"/>
      <c r="AF632" s="3">
        <f t="shared" si="104"/>
        <v>0</v>
      </c>
    </row>
    <row r="633" spans="5:32" x14ac:dyDescent="0.45">
      <c r="E633" s="29" t="str">
        <f>IF(G633="Y",#REF!,"")</f>
        <v/>
      </c>
      <c r="L633" s="29" t="str">
        <f t="shared" si="99"/>
        <v/>
      </c>
      <c r="M633" s="29" t="str">
        <f t="shared" si="100"/>
        <v/>
      </c>
      <c r="N633" s="29" t="str">
        <f t="shared" si="101"/>
        <v/>
      </c>
      <c r="O633" s="29" t="str">
        <f t="shared" si="102"/>
        <v/>
      </c>
      <c r="P633" s="33" t="str">
        <f t="shared" si="103"/>
        <v/>
      </c>
      <c r="AE633" s="3"/>
      <c r="AF633" s="3">
        <f t="shared" si="104"/>
        <v>0</v>
      </c>
    </row>
    <row r="634" spans="5:32" x14ac:dyDescent="0.45">
      <c r="E634" s="29" t="str">
        <f>IF(G634="Y",#REF!,"")</f>
        <v/>
      </c>
      <c r="L634" s="29" t="str">
        <f t="shared" si="99"/>
        <v/>
      </c>
      <c r="M634" s="29" t="str">
        <f t="shared" si="100"/>
        <v/>
      </c>
      <c r="N634" s="29" t="str">
        <f t="shared" si="101"/>
        <v/>
      </c>
      <c r="O634" s="29" t="str">
        <f t="shared" si="102"/>
        <v/>
      </c>
      <c r="P634" s="33" t="str">
        <f t="shared" si="103"/>
        <v/>
      </c>
      <c r="AE634" s="3"/>
      <c r="AF634" s="3">
        <f t="shared" si="104"/>
        <v>0</v>
      </c>
    </row>
    <row r="635" spans="5:32" x14ac:dyDescent="0.45">
      <c r="E635" s="29" t="str">
        <f>IF(G635="Y",#REF!,"")</f>
        <v/>
      </c>
      <c r="L635" s="29" t="str">
        <f t="shared" si="99"/>
        <v/>
      </c>
      <c r="M635" s="29" t="str">
        <f t="shared" si="100"/>
        <v/>
      </c>
      <c r="N635" s="29" t="str">
        <f t="shared" si="101"/>
        <v/>
      </c>
      <c r="O635" s="29" t="str">
        <f t="shared" si="102"/>
        <v/>
      </c>
      <c r="P635" s="33" t="str">
        <f t="shared" si="103"/>
        <v/>
      </c>
      <c r="AE635" s="3"/>
      <c r="AF635" s="3">
        <f t="shared" si="104"/>
        <v>0</v>
      </c>
    </row>
    <row r="636" spans="5:32" x14ac:dyDescent="0.45">
      <c r="E636" s="29" t="str">
        <f>IF(G636="Y",#REF!,"")</f>
        <v/>
      </c>
      <c r="L636" s="29" t="str">
        <f t="shared" si="99"/>
        <v/>
      </c>
      <c r="M636" s="29" t="str">
        <f t="shared" si="100"/>
        <v/>
      </c>
      <c r="N636" s="29" t="str">
        <f t="shared" si="101"/>
        <v/>
      </c>
      <c r="O636" s="29" t="str">
        <f t="shared" si="102"/>
        <v/>
      </c>
      <c r="P636" s="33" t="str">
        <f t="shared" si="103"/>
        <v/>
      </c>
      <c r="AE636" s="3"/>
      <c r="AF636" s="3">
        <f t="shared" si="104"/>
        <v>0</v>
      </c>
    </row>
    <row r="637" spans="5:32" x14ac:dyDescent="0.45">
      <c r="E637" s="29" t="str">
        <f>IF(G637="Y",#REF!,"")</f>
        <v/>
      </c>
      <c r="L637" s="29" t="str">
        <f t="shared" si="99"/>
        <v/>
      </c>
      <c r="M637" s="29" t="str">
        <f t="shared" si="100"/>
        <v/>
      </c>
      <c r="N637" s="29" t="str">
        <f t="shared" si="101"/>
        <v/>
      </c>
      <c r="O637" s="29" t="str">
        <f t="shared" si="102"/>
        <v/>
      </c>
      <c r="P637" s="33" t="str">
        <f t="shared" si="103"/>
        <v/>
      </c>
      <c r="AE637" s="3"/>
      <c r="AF637" s="3">
        <f t="shared" si="104"/>
        <v>0</v>
      </c>
    </row>
    <row r="638" spans="5:32" x14ac:dyDescent="0.45">
      <c r="E638" s="29" t="str">
        <f>IF(G638="Y",#REF!,"")</f>
        <v/>
      </c>
      <c r="L638" s="29" t="str">
        <f t="shared" si="99"/>
        <v/>
      </c>
      <c r="M638" s="29" t="str">
        <f t="shared" si="100"/>
        <v/>
      </c>
      <c r="N638" s="29" t="str">
        <f t="shared" si="101"/>
        <v/>
      </c>
      <c r="O638" s="29" t="str">
        <f t="shared" si="102"/>
        <v/>
      </c>
      <c r="P638" s="33" t="str">
        <f t="shared" si="103"/>
        <v/>
      </c>
      <c r="AE638" s="3"/>
      <c r="AF638" s="3">
        <f t="shared" si="104"/>
        <v>0</v>
      </c>
    </row>
    <row r="639" spans="5:32" x14ac:dyDescent="0.45">
      <c r="E639" s="29" t="str">
        <f>IF(G639="Y",#REF!,"")</f>
        <v/>
      </c>
      <c r="L639" s="29" t="str">
        <f t="shared" si="99"/>
        <v/>
      </c>
      <c r="M639" s="29" t="str">
        <f t="shared" si="100"/>
        <v/>
      </c>
      <c r="N639" s="29" t="str">
        <f t="shared" si="101"/>
        <v/>
      </c>
      <c r="O639" s="29" t="str">
        <f t="shared" si="102"/>
        <v/>
      </c>
      <c r="P639" s="33" t="str">
        <f t="shared" si="103"/>
        <v/>
      </c>
      <c r="AE639" s="3"/>
      <c r="AF639" s="3">
        <f t="shared" si="104"/>
        <v>0</v>
      </c>
    </row>
    <row r="640" spans="5:32" x14ac:dyDescent="0.45">
      <c r="E640" s="29" t="str">
        <f>IF(G640="Y",#REF!,"")</f>
        <v/>
      </c>
      <c r="L640" s="29" t="str">
        <f t="shared" si="99"/>
        <v/>
      </c>
      <c r="M640" s="29" t="str">
        <f t="shared" si="100"/>
        <v/>
      </c>
      <c r="N640" s="29" t="str">
        <f t="shared" si="101"/>
        <v/>
      </c>
      <c r="O640" s="29" t="str">
        <f t="shared" si="102"/>
        <v/>
      </c>
      <c r="P640" s="33" t="str">
        <f t="shared" si="103"/>
        <v/>
      </c>
      <c r="AE640" s="3"/>
      <c r="AF640" s="3">
        <f t="shared" si="104"/>
        <v>0</v>
      </c>
    </row>
    <row r="641" spans="5:32" x14ac:dyDescent="0.45">
      <c r="E641" s="29" t="str">
        <f>IF(G641="Y",#REF!,"")</f>
        <v/>
      </c>
      <c r="L641" s="29" t="str">
        <f t="shared" si="99"/>
        <v/>
      </c>
      <c r="M641" s="29" t="str">
        <f t="shared" si="100"/>
        <v/>
      </c>
      <c r="N641" s="29" t="str">
        <f t="shared" si="101"/>
        <v/>
      </c>
      <c r="O641" s="29" t="str">
        <f t="shared" si="102"/>
        <v/>
      </c>
      <c r="P641" s="33" t="str">
        <f t="shared" si="103"/>
        <v/>
      </c>
      <c r="AE641" s="3"/>
      <c r="AF641" s="3">
        <f t="shared" si="104"/>
        <v>0</v>
      </c>
    </row>
    <row r="642" spans="5:32" x14ac:dyDescent="0.45">
      <c r="E642" s="29" t="str">
        <f>IF(G642="Y",#REF!,"")</f>
        <v/>
      </c>
      <c r="L642" s="29" t="str">
        <f t="shared" si="99"/>
        <v/>
      </c>
      <c r="M642" s="29" t="str">
        <f t="shared" si="100"/>
        <v/>
      </c>
      <c r="N642" s="29" t="str">
        <f t="shared" si="101"/>
        <v/>
      </c>
      <c r="O642" s="29" t="str">
        <f t="shared" si="102"/>
        <v/>
      </c>
      <c r="P642" s="33" t="str">
        <f t="shared" si="103"/>
        <v/>
      </c>
      <c r="AE642" s="3"/>
      <c r="AF642" s="3">
        <f t="shared" si="104"/>
        <v>0</v>
      </c>
    </row>
    <row r="643" spans="5:32" x14ac:dyDescent="0.45">
      <c r="E643" s="29" t="str">
        <f>IF(G643="Y",#REF!,"")</f>
        <v/>
      </c>
      <c r="L643" s="29" t="str">
        <f t="shared" si="99"/>
        <v/>
      </c>
      <c r="M643" s="29" t="str">
        <f t="shared" si="100"/>
        <v/>
      </c>
      <c r="N643" s="29" t="str">
        <f t="shared" si="101"/>
        <v/>
      </c>
      <c r="O643" s="29" t="str">
        <f t="shared" si="102"/>
        <v/>
      </c>
      <c r="P643" s="33" t="str">
        <f t="shared" si="103"/>
        <v/>
      </c>
      <c r="AE643" s="3"/>
      <c r="AF643" s="3">
        <f t="shared" si="104"/>
        <v>0</v>
      </c>
    </row>
    <row r="644" spans="5:32" x14ac:dyDescent="0.45">
      <c r="E644" s="29" t="str">
        <f>IF(G644="Y",#REF!,"")</f>
        <v/>
      </c>
      <c r="L644" s="29" t="str">
        <f t="shared" ref="L644:L707" si="105">IF(G644="Y", (P644*E644),(""))</f>
        <v/>
      </c>
      <c r="M644" s="29" t="str">
        <f t="shared" ref="M644:M707" si="106">IF(G644="Y", (L644*2),(""))</f>
        <v/>
      </c>
      <c r="N644" s="29" t="str">
        <f t="shared" ref="N644:N707" si="107">IF(G644="Y", (L644*3),(""))</f>
        <v/>
      </c>
      <c r="O644" s="29" t="str">
        <f t="shared" ref="O644:O707" si="108">IF(G644="Y", (L644*4),(""))</f>
        <v/>
      </c>
      <c r="P644" s="33" t="str">
        <f t="shared" ref="P644:P707" si="109">IF(Q644&gt;0,((AcctSize/Q644)/H644),(""))</f>
        <v/>
      </c>
      <c r="AE644" s="3"/>
      <c r="AF644" s="3">
        <f t="shared" ref="AF644:AF675" si="110">IF(F644="L",(K644-H644),(H644-K644))</f>
        <v>0</v>
      </c>
    </row>
    <row r="645" spans="5:32" x14ac:dyDescent="0.45">
      <c r="E645" s="29" t="str">
        <f>IF(G645="Y",#REF!,"")</f>
        <v/>
      </c>
      <c r="L645" s="29" t="str">
        <f t="shared" si="105"/>
        <v/>
      </c>
      <c r="M645" s="29" t="str">
        <f t="shared" si="106"/>
        <v/>
      </c>
      <c r="N645" s="29" t="str">
        <f t="shared" si="107"/>
        <v/>
      </c>
      <c r="O645" s="29" t="str">
        <f t="shared" si="108"/>
        <v/>
      </c>
      <c r="P645" s="33" t="str">
        <f t="shared" si="109"/>
        <v/>
      </c>
      <c r="AE645" s="3"/>
      <c r="AF645" s="3">
        <f t="shared" si="110"/>
        <v>0</v>
      </c>
    </row>
    <row r="646" spans="5:32" x14ac:dyDescent="0.45">
      <c r="E646" s="29" t="str">
        <f>IF(G646="Y",#REF!,"")</f>
        <v/>
      </c>
      <c r="L646" s="29" t="str">
        <f t="shared" si="105"/>
        <v/>
      </c>
      <c r="M646" s="29" t="str">
        <f t="shared" si="106"/>
        <v/>
      </c>
      <c r="N646" s="29" t="str">
        <f t="shared" si="107"/>
        <v/>
      </c>
      <c r="O646" s="29" t="str">
        <f t="shared" si="108"/>
        <v/>
      </c>
      <c r="P646" s="33" t="str">
        <f t="shared" si="109"/>
        <v/>
      </c>
      <c r="AE646" s="3"/>
      <c r="AF646" s="3">
        <f t="shared" si="110"/>
        <v>0</v>
      </c>
    </row>
    <row r="647" spans="5:32" x14ac:dyDescent="0.45">
      <c r="E647" s="29" t="str">
        <f>IF(G647="Y",#REF!,"")</f>
        <v/>
      </c>
      <c r="L647" s="29" t="str">
        <f t="shared" si="105"/>
        <v/>
      </c>
      <c r="M647" s="29" t="str">
        <f t="shared" si="106"/>
        <v/>
      </c>
      <c r="N647" s="29" t="str">
        <f t="shared" si="107"/>
        <v/>
      </c>
      <c r="O647" s="29" t="str">
        <f t="shared" si="108"/>
        <v/>
      </c>
      <c r="P647" s="33" t="str">
        <f t="shared" si="109"/>
        <v/>
      </c>
      <c r="AE647" s="3"/>
      <c r="AF647" s="3">
        <f t="shared" si="110"/>
        <v>0</v>
      </c>
    </row>
    <row r="648" spans="5:32" x14ac:dyDescent="0.45">
      <c r="E648" s="29" t="str">
        <f>IF(G648="Y",#REF!,"")</f>
        <v/>
      </c>
      <c r="L648" s="29" t="str">
        <f t="shared" si="105"/>
        <v/>
      </c>
      <c r="M648" s="29" t="str">
        <f t="shared" si="106"/>
        <v/>
      </c>
      <c r="N648" s="29" t="str">
        <f t="shared" si="107"/>
        <v/>
      </c>
      <c r="O648" s="29" t="str">
        <f t="shared" si="108"/>
        <v/>
      </c>
      <c r="P648" s="33" t="str">
        <f t="shared" si="109"/>
        <v/>
      </c>
      <c r="AE648" s="3"/>
      <c r="AF648" s="3">
        <f t="shared" si="110"/>
        <v>0</v>
      </c>
    </row>
    <row r="649" spans="5:32" x14ac:dyDescent="0.45">
      <c r="E649" s="29" t="str">
        <f>IF(G649="Y",#REF!,"")</f>
        <v/>
      </c>
      <c r="L649" s="29" t="str">
        <f t="shared" si="105"/>
        <v/>
      </c>
      <c r="M649" s="29" t="str">
        <f t="shared" si="106"/>
        <v/>
      </c>
      <c r="N649" s="29" t="str">
        <f t="shared" si="107"/>
        <v/>
      </c>
      <c r="O649" s="29" t="str">
        <f t="shared" si="108"/>
        <v/>
      </c>
      <c r="P649" s="33" t="str">
        <f t="shared" si="109"/>
        <v/>
      </c>
      <c r="AE649" s="3"/>
      <c r="AF649" s="3">
        <f t="shared" si="110"/>
        <v>0</v>
      </c>
    </row>
    <row r="650" spans="5:32" x14ac:dyDescent="0.45">
      <c r="E650" s="29" t="str">
        <f>IF(G650="Y",#REF!,"")</f>
        <v/>
      </c>
      <c r="L650" s="29" t="str">
        <f t="shared" si="105"/>
        <v/>
      </c>
      <c r="M650" s="29" t="str">
        <f t="shared" si="106"/>
        <v/>
      </c>
      <c r="N650" s="29" t="str">
        <f t="shared" si="107"/>
        <v/>
      </c>
      <c r="O650" s="29" t="str">
        <f t="shared" si="108"/>
        <v/>
      </c>
      <c r="P650" s="33" t="str">
        <f t="shared" si="109"/>
        <v/>
      </c>
      <c r="AE650" s="3"/>
      <c r="AF650" s="3">
        <f t="shared" si="110"/>
        <v>0</v>
      </c>
    </row>
    <row r="651" spans="5:32" x14ac:dyDescent="0.45">
      <c r="E651" s="29" t="str">
        <f>IF(G651="Y",#REF!,"")</f>
        <v/>
      </c>
      <c r="L651" s="29" t="str">
        <f t="shared" si="105"/>
        <v/>
      </c>
      <c r="M651" s="29" t="str">
        <f t="shared" si="106"/>
        <v/>
      </c>
      <c r="N651" s="29" t="str">
        <f t="shared" si="107"/>
        <v/>
      </c>
      <c r="O651" s="29" t="str">
        <f t="shared" si="108"/>
        <v/>
      </c>
      <c r="P651" s="33" t="str">
        <f t="shared" si="109"/>
        <v/>
      </c>
      <c r="AE651" s="3"/>
      <c r="AF651" s="3">
        <f t="shared" si="110"/>
        <v>0</v>
      </c>
    </row>
    <row r="652" spans="5:32" x14ac:dyDescent="0.45">
      <c r="E652" s="29" t="str">
        <f>IF(G652="Y",#REF!,"")</f>
        <v/>
      </c>
      <c r="L652" s="29" t="str">
        <f t="shared" si="105"/>
        <v/>
      </c>
      <c r="M652" s="29" t="str">
        <f t="shared" si="106"/>
        <v/>
      </c>
      <c r="N652" s="29" t="str">
        <f t="shared" si="107"/>
        <v/>
      </c>
      <c r="O652" s="29" t="str">
        <f t="shared" si="108"/>
        <v/>
      </c>
      <c r="P652" s="33" t="str">
        <f t="shared" si="109"/>
        <v/>
      </c>
      <c r="AE652" s="3"/>
      <c r="AF652" s="3">
        <f t="shared" si="110"/>
        <v>0</v>
      </c>
    </row>
    <row r="653" spans="5:32" x14ac:dyDescent="0.45">
      <c r="E653" s="29" t="str">
        <f>IF(G653="Y",#REF!,"")</f>
        <v/>
      </c>
      <c r="L653" s="29" t="str">
        <f t="shared" si="105"/>
        <v/>
      </c>
      <c r="M653" s="29" t="str">
        <f t="shared" si="106"/>
        <v/>
      </c>
      <c r="N653" s="29" t="str">
        <f t="shared" si="107"/>
        <v/>
      </c>
      <c r="O653" s="29" t="str">
        <f t="shared" si="108"/>
        <v/>
      </c>
      <c r="P653" s="33" t="str">
        <f t="shared" si="109"/>
        <v/>
      </c>
      <c r="AE653" s="3"/>
      <c r="AF653" s="3">
        <f t="shared" si="110"/>
        <v>0</v>
      </c>
    </row>
    <row r="654" spans="5:32" x14ac:dyDescent="0.45">
      <c r="E654" s="29" t="str">
        <f>IF(G654="Y",#REF!,"")</f>
        <v/>
      </c>
      <c r="L654" s="29" t="str">
        <f t="shared" si="105"/>
        <v/>
      </c>
      <c r="M654" s="29" t="str">
        <f t="shared" si="106"/>
        <v/>
      </c>
      <c r="N654" s="29" t="str">
        <f t="shared" si="107"/>
        <v/>
      </c>
      <c r="O654" s="29" t="str">
        <f t="shared" si="108"/>
        <v/>
      </c>
      <c r="P654" s="33" t="str">
        <f t="shared" si="109"/>
        <v/>
      </c>
      <c r="AE654" s="3"/>
      <c r="AF654" s="3">
        <f t="shared" si="110"/>
        <v>0</v>
      </c>
    </row>
    <row r="655" spans="5:32" x14ac:dyDescent="0.45">
      <c r="E655" s="29" t="str">
        <f>IF(G655="Y",#REF!,"")</f>
        <v/>
      </c>
      <c r="L655" s="29" t="str">
        <f t="shared" si="105"/>
        <v/>
      </c>
      <c r="M655" s="29" t="str">
        <f t="shared" si="106"/>
        <v/>
      </c>
      <c r="N655" s="29" t="str">
        <f t="shared" si="107"/>
        <v/>
      </c>
      <c r="O655" s="29" t="str">
        <f t="shared" si="108"/>
        <v/>
      </c>
      <c r="P655" s="33" t="str">
        <f t="shared" si="109"/>
        <v/>
      </c>
      <c r="AE655" s="3"/>
      <c r="AF655" s="3">
        <f t="shared" si="110"/>
        <v>0</v>
      </c>
    </row>
    <row r="656" spans="5:32" x14ac:dyDescent="0.45">
      <c r="E656" s="29" t="str">
        <f>IF(G656="Y",#REF!,"")</f>
        <v/>
      </c>
      <c r="L656" s="29" t="str">
        <f t="shared" si="105"/>
        <v/>
      </c>
      <c r="M656" s="29" t="str">
        <f t="shared" si="106"/>
        <v/>
      </c>
      <c r="N656" s="29" t="str">
        <f t="shared" si="107"/>
        <v/>
      </c>
      <c r="O656" s="29" t="str">
        <f t="shared" si="108"/>
        <v/>
      </c>
      <c r="P656" s="33" t="str">
        <f t="shared" si="109"/>
        <v/>
      </c>
      <c r="AE656" s="3"/>
      <c r="AF656" s="3">
        <f t="shared" si="110"/>
        <v>0</v>
      </c>
    </row>
    <row r="657" spans="5:32" x14ac:dyDescent="0.45">
      <c r="E657" s="29" t="str">
        <f>IF(G657="Y",#REF!,"")</f>
        <v/>
      </c>
      <c r="L657" s="29" t="str">
        <f t="shared" si="105"/>
        <v/>
      </c>
      <c r="M657" s="29" t="str">
        <f t="shared" si="106"/>
        <v/>
      </c>
      <c r="N657" s="29" t="str">
        <f t="shared" si="107"/>
        <v/>
      </c>
      <c r="O657" s="29" t="str">
        <f t="shared" si="108"/>
        <v/>
      </c>
      <c r="P657" s="33" t="str">
        <f t="shared" si="109"/>
        <v/>
      </c>
      <c r="AE657" s="3"/>
      <c r="AF657" s="3">
        <f t="shared" si="110"/>
        <v>0</v>
      </c>
    </row>
    <row r="658" spans="5:32" x14ac:dyDescent="0.45">
      <c r="E658" s="29" t="str">
        <f>IF(G658="Y",#REF!,"")</f>
        <v/>
      </c>
      <c r="L658" s="29" t="str">
        <f t="shared" si="105"/>
        <v/>
      </c>
      <c r="M658" s="29" t="str">
        <f t="shared" si="106"/>
        <v/>
      </c>
      <c r="N658" s="29" t="str">
        <f t="shared" si="107"/>
        <v/>
      </c>
      <c r="O658" s="29" t="str">
        <f t="shared" si="108"/>
        <v/>
      </c>
      <c r="P658" s="33" t="str">
        <f t="shared" si="109"/>
        <v/>
      </c>
      <c r="AE658" s="3"/>
      <c r="AF658" s="3">
        <f t="shared" si="110"/>
        <v>0</v>
      </c>
    </row>
    <row r="659" spans="5:32" x14ac:dyDescent="0.45">
      <c r="E659" s="29" t="str">
        <f>IF(G659="Y",#REF!,"")</f>
        <v/>
      </c>
      <c r="L659" s="29" t="str">
        <f t="shared" si="105"/>
        <v/>
      </c>
      <c r="M659" s="29" t="str">
        <f t="shared" si="106"/>
        <v/>
      </c>
      <c r="N659" s="29" t="str">
        <f t="shared" si="107"/>
        <v/>
      </c>
      <c r="O659" s="29" t="str">
        <f t="shared" si="108"/>
        <v/>
      </c>
      <c r="P659" s="33" t="str">
        <f t="shared" si="109"/>
        <v/>
      </c>
      <c r="AE659" s="3"/>
      <c r="AF659" s="3">
        <f t="shared" si="110"/>
        <v>0</v>
      </c>
    </row>
    <row r="660" spans="5:32" x14ac:dyDescent="0.45">
      <c r="E660" s="29" t="str">
        <f>IF(G660="Y",#REF!,"")</f>
        <v/>
      </c>
      <c r="L660" s="29" t="str">
        <f t="shared" si="105"/>
        <v/>
      </c>
      <c r="M660" s="29" t="str">
        <f t="shared" si="106"/>
        <v/>
      </c>
      <c r="N660" s="29" t="str">
        <f t="shared" si="107"/>
        <v/>
      </c>
      <c r="O660" s="29" t="str">
        <f t="shared" si="108"/>
        <v/>
      </c>
      <c r="P660" s="33" t="str">
        <f t="shared" si="109"/>
        <v/>
      </c>
      <c r="AE660" s="3"/>
      <c r="AF660" s="3">
        <f t="shared" si="110"/>
        <v>0</v>
      </c>
    </row>
    <row r="661" spans="5:32" x14ac:dyDescent="0.45">
      <c r="E661" s="29" t="str">
        <f>IF(G661="Y",#REF!,"")</f>
        <v/>
      </c>
      <c r="L661" s="29" t="str">
        <f t="shared" si="105"/>
        <v/>
      </c>
      <c r="M661" s="29" t="str">
        <f t="shared" si="106"/>
        <v/>
      </c>
      <c r="N661" s="29" t="str">
        <f t="shared" si="107"/>
        <v/>
      </c>
      <c r="O661" s="29" t="str">
        <f t="shared" si="108"/>
        <v/>
      </c>
      <c r="P661" s="33" t="str">
        <f t="shared" si="109"/>
        <v/>
      </c>
      <c r="AE661" s="3"/>
      <c r="AF661" s="3">
        <f t="shared" si="110"/>
        <v>0</v>
      </c>
    </row>
    <row r="662" spans="5:32" x14ac:dyDescent="0.45">
      <c r="E662" s="29" t="str">
        <f>IF(G662="Y",#REF!,"")</f>
        <v/>
      </c>
      <c r="L662" s="29" t="str">
        <f t="shared" si="105"/>
        <v/>
      </c>
      <c r="M662" s="29" t="str">
        <f t="shared" si="106"/>
        <v/>
      </c>
      <c r="N662" s="29" t="str">
        <f t="shared" si="107"/>
        <v/>
      </c>
      <c r="O662" s="29" t="str">
        <f t="shared" si="108"/>
        <v/>
      </c>
      <c r="P662" s="33" t="str">
        <f t="shared" si="109"/>
        <v/>
      </c>
      <c r="AE662" s="3"/>
      <c r="AF662" s="3">
        <f t="shared" si="110"/>
        <v>0</v>
      </c>
    </row>
    <row r="663" spans="5:32" x14ac:dyDescent="0.45">
      <c r="E663" s="29" t="str">
        <f>IF(G663="Y",#REF!,"")</f>
        <v/>
      </c>
      <c r="L663" s="29" t="str">
        <f t="shared" si="105"/>
        <v/>
      </c>
      <c r="M663" s="29" t="str">
        <f t="shared" si="106"/>
        <v/>
      </c>
      <c r="N663" s="29" t="str">
        <f t="shared" si="107"/>
        <v/>
      </c>
      <c r="O663" s="29" t="str">
        <f t="shared" si="108"/>
        <v/>
      </c>
      <c r="P663" s="33" t="str">
        <f t="shared" si="109"/>
        <v/>
      </c>
      <c r="AE663" s="3"/>
      <c r="AF663" s="3">
        <f t="shared" si="110"/>
        <v>0</v>
      </c>
    </row>
    <row r="664" spans="5:32" x14ac:dyDescent="0.45">
      <c r="E664" s="29" t="str">
        <f>IF(G664="Y",#REF!,"")</f>
        <v/>
      </c>
      <c r="L664" s="29" t="str">
        <f t="shared" si="105"/>
        <v/>
      </c>
      <c r="M664" s="29" t="str">
        <f t="shared" si="106"/>
        <v/>
      </c>
      <c r="N664" s="29" t="str">
        <f t="shared" si="107"/>
        <v/>
      </c>
      <c r="O664" s="29" t="str">
        <f t="shared" si="108"/>
        <v/>
      </c>
      <c r="P664" s="33" t="str">
        <f t="shared" si="109"/>
        <v/>
      </c>
      <c r="AE664" s="3"/>
      <c r="AF664" s="3">
        <f t="shared" si="110"/>
        <v>0</v>
      </c>
    </row>
    <row r="665" spans="5:32" x14ac:dyDescent="0.45">
      <c r="E665" s="29" t="str">
        <f>IF(G665="Y",#REF!,"")</f>
        <v/>
      </c>
      <c r="L665" s="29" t="str">
        <f t="shared" si="105"/>
        <v/>
      </c>
      <c r="M665" s="29" t="str">
        <f t="shared" si="106"/>
        <v/>
      </c>
      <c r="N665" s="29" t="str">
        <f t="shared" si="107"/>
        <v/>
      </c>
      <c r="O665" s="29" t="str">
        <f t="shared" si="108"/>
        <v/>
      </c>
      <c r="P665" s="33" t="str">
        <f t="shared" si="109"/>
        <v/>
      </c>
      <c r="AE665" s="3"/>
      <c r="AF665" s="3">
        <f t="shared" si="110"/>
        <v>0</v>
      </c>
    </row>
    <row r="666" spans="5:32" x14ac:dyDescent="0.45">
      <c r="E666" s="29" t="str">
        <f>IF(G666="Y",#REF!,"")</f>
        <v/>
      </c>
      <c r="L666" s="29" t="str">
        <f t="shared" si="105"/>
        <v/>
      </c>
      <c r="M666" s="29" t="str">
        <f t="shared" si="106"/>
        <v/>
      </c>
      <c r="N666" s="29" t="str">
        <f t="shared" si="107"/>
        <v/>
      </c>
      <c r="O666" s="29" t="str">
        <f t="shared" si="108"/>
        <v/>
      </c>
      <c r="P666" s="33" t="str">
        <f t="shared" si="109"/>
        <v/>
      </c>
      <c r="AE666" s="3"/>
      <c r="AF666" s="3">
        <f t="shared" si="110"/>
        <v>0</v>
      </c>
    </row>
    <row r="667" spans="5:32" x14ac:dyDescent="0.45">
      <c r="E667" s="29" t="str">
        <f>IF(G667="Y",#REF!,"")</f>
        <v/>
      </c>
      <c r="L667" s="29" t="str">
        <f t="shared" si="105"/>
        <v/>
      </c>
      <c r="M667" s="29" t="str">
        <f t="shared" si="106"/>
        <v/>
      </c>
      <c r="N667" s="29" t="str">
        <f t="shared" si="107"/>
        <v/>
      </c>
      <c r="O667" s="29" t="str">
        <f t="shared" si="108"/>
        <v/>
      </c>
      <c r="P667" s="33" t="str">
        <f t="shared" si="109"/>
        <v/>
      </c>
      <c r="AE667" s="3"/>
      <c r="AF667" s="3">
        <f t="shared" si="110"/>
        <v>0</v>
      </c>
    </row>
    <row r="668" spans="5:32" x14ac:dyDescent="0.45">
      <c r="E668" s="29" t="str">
        <f>IF(G668="Y",#REF!,"")</f>
        <v/>
      </c>
      <c r="L668" s="29" t="str">
        <f t="shared" si="105"/>
        <v/>
      </c>
      <c r="M668" s="29" t="str">
        <f t="shared" si="106"/>
        <v/>
      </c>
      <c r="N668" s="29" t="str">
        <f t="shared" si="107"/>
        <v/>
      </c>
      <c r="O668" s="29" t="str">
        <f t="shared" si="108"/>
        <v/>
      </c>
      <c r="P668" s="33" t="str">
        <f t="shared" si="109"/>
        <v/>
      </c>
      <c r="AE668" s="3"/>
      <c r="AF668" s="3">
        <f t="shared" si="110"/>
        <v>0</v>
      </c>
    </row>
    <row r="669" spans="5:32" x14ac:dyDescent="0.45">
      <c r="E669" s="29" t="str">
        <f>IF(G669="Y",#REF!,"")</f>
        <v/>
      </c>
      <c r="L669" s="29" t="str">
        <f t="shared" si="105"/>
        <v/>
      </c>
      <c r="M669" s="29" t="str">
        <f t="shared" si="106"/>
        <v/>
      </c>
      <c r="N669" s="29" t="str">
        <f t="shared" si="107"/>
        <v/>
      </c>
      <c r="O669" s="29" t="str">
        <f t="shared" si="108"/>
        <v/>
      </c>
      <c r="P669" s="33" t="str">
        <f t="shared" si="109"/>
        <v/>
      </c>
      <c r="AE669" s="3"/>
      <c r="AF669" s="3">
        <f t="shared" si="110"/>
        <v>0</v>
      </c>
    </row>
    <row r="670" spans="5:32" x14ac:dyDescent="0.45">
      <c r="E670" s="29" t="str">
        <f>IF(G670="Y",#REF!,"")</f>
        <v/>
      </c>
      <c r="L670" s="29" t="str">
        <f t="shared" si="105"/>
        <v/>
      </c>
      <c r="M670" s="29" t="str">
        <f t="shared" si="106"/>
        <v/>
      </c>
      <c r="N670" s="29" t="str">
        <f t="shared" si="107"/>
        <v/>
      </c>
      <c r="O670" s="29" t="str">
        <f t="shared" si="108"/>
        <v/>
      </c>
      <c r="P670" s="33" t="str">
        <f t="shared" si="109"/>
        <v/>
      </c>
      <c r="AE670" s="3"/>
      <c r="AF670" s="3">
        <f t="shared" si="110"/>
        <v>0</v>
      </c>
    </row>
    <row r="671" spans="5:32" x14ac:dyDescent="0.45">
      <c r="E671" s="29" t="str">
        <f>IF(G671="Y",#REF!,"")</f>
        <v/>
      </c>
      <c r="L671" s="29" t="str">
        <f t="shared" si="105"/>
        <v/>
      </c>
      <c r="M671" s="29" t="str">
        <f t="shared" si="106"/>
        <v/>
      </c>
      <c r="N671" s="29" t="str">
        <f t="shared" si="107"/>
        <v/>
      </c>
      <c r="O671" s="29" t="str">
        <f t="shared" si="108"/>
        <v/>
      </c>
      <c r="P671" s="33" t="str">
        <f t="shared" si="109"/>
        <v/>
      </c>
      <c r="AE671" s="3"/>
      <c r="AF671" s="3">
        <f t="shared" si="110"/>
        <v>0</v>
      </c>
    </row>
    <row r="672" spans="5:32" x14ac:dyDescent="0.45">
      <c r="E672" s="29" t="str">
        <f>IF(G672="Y",#REF!,"")</f>
        <v/>
      </c>
      <c r="L672" s="29" t="str">
        <f t="shared" si="105"/>
        <v/>
      </c>
      <c r="M672" s="29" t="str">
        <f t="shared" si="106"/>
        <v/>
      </c>
      <c r="N672" s="29" t="str">
        <f t="shared" si="107"/>
        <v/>
      </c>
      <c r="O672" s="29" t="str">
        <f t="shared" si="108"/>
        <v/>
      </c>
      <c r="P672" s="33" t="str">
        <f t="shared" si="109"/>
        <v/>
      </c>
      <c r="AE672" s="3"/>
      <c r="AF672" s="3">
        <f t="shared" si="110"/>
        <v>0</v>
      </c>
    </row>
    <row r="673" spans="5:32" x14ac:dyDescent="0.45">
      <c r="E673" s="29" t="str">
        <f>IF(G673="Y",#REF!,"")</f>
        <v/>
      </c>
      <c r="L673" s="29" t="str">
        <f t="shared" si="105"/>
        <v/>
      </c>
      <c r="M673" s="29" t="str">
        <f t="shared" si="106"/>
        <v/>
      </c>
      <c r="N673" s="29" t="str">
        <f t="shared" si="107"/>
        <v/>
      </c>
      <c r="O673" s="29" t="str">
        <f t="shared" si="108"/>
        <v/>
      </c>
      <c r="P673" s="33" t="str">
        <f t="shared" si="109"/>
        <v/>
      </c>
      <c r="AE673" s="3"/>
      <c r="AF673" s="3">
        <f t="shared" si="110"/>
        <v>0</v>
      </c>
    </row>
    <row r="674" spans="5:32" x14ac:dyDescent="0.45">
      <c r="E674" s="29" t="str">
        <f>IF(G674="Y",#REF!,"")</f>
        <v/>
      </c>
      <c r="L674" s="29" t="str">
        <f t="shared" si="105"/>
        <v/>
      </c>
      <c r="M674" s="29" t="str">
        <f t="shared" si="106"/>
        <v/>
      </c>
      <c r="N674" s="29" t="str">
        <f t="shared" si="107"/>
        <v/>
      </c>
      <c r="O674" s="29" t="str">
        <f t="shared" si="108"/>
        <v/>
      </c>
      <c r="P674" s="33" t="str">
        <f t="shared" si="109"/>
        <v/>
      </c>
      <c r="AE674" s="3"/>
      <c r="AF674" s="3">
        <f t="shared" si="110"/>
        <v>0</v>
      </c>
    </row>
    <row r="675" spans="5:32" x14ac:dyDescent="0.45">
      <c r="E675" s="29" t="str">
        <f>IF(G675="Y",#REF!,"")</f>
        <v/>
      </c>
      <c r="L675" s="29" t="str">
        <f t="shared" si="105"/>
        <v/>
      </c>
      <c r="M675" s="29" t="str">
        <f t="shared" si="106"/>
        <v/>
      </c>
      <c r="N675" s="29" t="str">
        <f t="shared" si="107"/>
        <v/>
      </c>
      <c r="O675" s="29" t="str">
        <f t="shared" si="108"/>
        <v/>
      </c>
      <c r="P675" s="33" t="str">
        <f t="shared" si="109"/>
        <v/>
      </c>
      <c r="AE675" s="3"/>
      <c r="AF675" s="3">
        <f t="shared" si="110"/>
        <v>0</v>
      </c>
    </row>
    <row r="676" spans="5:32" x14ac:dyDescent="0.45">
      <c r="E676" s="29" t="str">
        <f>IF(G676="Y",#REF!,"")</f>
        <v/>
      </c>
      <c r="L676" s="29" t="str">
        <f t="shared" si="105"/>
        <v/>
      </c>
      <c r="M676" s="29" t="str">
        <f t="shared" si="106"/>
        <v/>
      </c>
      <c r="N676" s="29" t="str">
        <f t="shared" si="107"/>
        <v/>
      </c>
      <c r="O676" s="29" t="str">
        <f t="shared" si="108"/>
        <v/>
      </c>
      <c r="P676" s="33" t="str">
        <f t="shared" si="109"/>
        <v/>
      </c>
      <c r="AE676" s="3"/>
    </row>
    <row r="677" spans="5:32" x14ac:dyDescent="0.45">
      <c r="E677" s="29" t="str">
        <f>IF(G677="Y",#REF!,"")</f>
        <v/>
      </c>
      <c r="L677" s="29" t="str">
        <f t="shared" si="105"/>
        <v/>
      </c>
      <c r="M677" s="29" t="str">
        <f t="shared" si="106"/>
        <v/>
      </c>
      <c r="N677" s="29" t="str">
        <f t="shared" si="107"/>
        <v/>
      </c>
      <c r="O677" s="29" t="str">
        <f t="shared" si="108"/>
        <v/>
      </c>
      <c r="P677" s="33" t="str">
        <f t="shared" si="109"/>
        <v/>
      </c>
      <c r="AE677" s="3"/>
    </row>
    <row r="678" spans="5:32" x14ac:dyDescent="0.45">
      <c r="E678" s="29" t="str">
        <f>IF(G678="Y",#REF!,"")</f>
        <v/>
      </c>
      <c r="L678" s="29" t="str">
        <f t="shared" si="105"/>
        <v/>
      </c>
      <c r="M678" s="29" t="str">
        <f t="shared" si="106"/>
        <v/>
      </c>
      <c r="N678" s="29" t="str">
        <f t="shared" si="107"/>
        <v/>
      </c>
      <c r="O678" s="29" t="str">
        <f t="shared" si="108"/>
        <v/>
      </c>
      <c r="P678" s="33" t="str">
        <f t="shared" si="109"/>
        <v/>
      </c>
      <c r="AE678" s="3"/>
    </row>
    <row r="679" spans="5:32" x14ac:dyDescent="0.45">
      <c r="E679" s="29" t="str">
        <f>IF(G679="Y",#REF!,"")</f>
        <v/>
      </c>
      <c r="L679" s="29" t="str">
        <f t="shared" si="105"/>
        <v/>
      </c>
      <c r="M679" s="29" t="str">
        <f t="shared" si="106"/>
        <v/>
      </c>
      <c r="N679" s="29" t="str">
        <f t="shared" si="107"/>
        <v/>
      </c>
      <c r="O679" s="29" t="str">
        <f t="shared" si="108"/>
        <v/>
      </c>
      <c r="P679" s="33" t="str">
        <f t="shared" si="109"/>
        <v/>
      </c>
      <c r="AE679" s="3"/>
    </row>
    <row r="680" spans="5:32" x14ac:dyDescent="0.45">
      <c r="E680" s="29" t="str">
        <f>IF(G680="Y",#REF!,"")</f>
        <v/>
      </c>
      <c r="L680" s="29" t="str">
        <f t="shared" si="105"/>
        <v/>
      </c>
      <c r="M680" s="29" t="str">
        <f t="shared" si="106"/>
        <v/>
      </c>
      <c r="N680" s="29" t="str">
        <f t="shared" si="107"/>
        <v/>
      </c>
      <c r="O680" s="29" t="str">
        <f t="shared" si="108"/>
        <v/>
      </c>
      <c r="P680" s="33" t="str">
        <f t="shared" si="109"/>
        <v/>
      </c>
      <c r="AE680" s="3"/>
    </row>
    <row r="681" spans="5:32" x14ac:dyDescent="0.45">
      <c r="E681" s="29" t="str">
        <f>IF(G681="Y",#REF!,"")</f>
        <v/>
      </c>
      <c r="L681" s="29" t="str">
        <f t="shared" si="105"/>
        <v/>
      </c>
      <c r="M681" s="29" t="str">
        <f t="shared" si="106"/>
        <v/>
      </c>
      <c r="N681" s="29" t="str">
        <f t="shared" si="107"/>
        <v/>
      </c>
      <c r="O681" s="29" t="str">
        <f t="shared" si="108"/>
        <v/>
      </c>
      <c r="P681" s="33" t="str">
        <f t="shared" si="109"/>
        <v/>
      </c>
      <c r="AE681" s="3"/>
    </row>
    <row r="682" spans="5:32" x14ac:dyDescent="0.45">
      <c r="E682" s="29" t="str">
        <f>IF(G682="Y",#REF!,"")</f>
        <v/>
      </c>
      <c r="L682" s="29" t="str">
        <f t="shared" si="105"/>
        <v/>
      </c>
      <c r="M682" s="29" t="str">
        <f t="shared" si="106"/>
        <v/>
      </c>
      <c r="N682" s="29" t="str">
        <f t="shared" si="107"/>
        <v/>
      </c>
      <c r="O682" s="29" t="str">
        <f t="shared" si="108"/>
        <v/>
      </c>
      <c r="P682" s="33" t="str">
        <f t="shared" si="109"/>
        <v/>
      </c>
      <c r="AE682" s="3"/>
    </row>
    <row r="683" spans="5:32" x14ac:dyDescent="0.45">
      <c r="E683" s="29" t="str">
        <f>IF(G683="Y",#REF!,"")</f>
        <v/>
      </c>
      <c r="L683" s="29" t="str">
        <f t="shared" si="105"/>
        <v/>
      </c>
      <c r="M683" s="29" t="str">
        <f t="shared" si="106"/>
        <v/>
      </c>
      <c r="N683" s="29" t="str">
        <f t="shared" si="107"/>
        <v/>
      </c>
      <c r="O683" s="29" t="str">
        <f t="shared" si="108"/>
        <v/>
      </c>
      <c r="P683" s="33" t="str">
        <f t="shared" si="109"/>
        <v/>
      </c>
      <c r="AE683" s="3"/>
    </row>
    <row r="684" spans="5:32" x14ac:dyDescent="0.45">
      <c r="E684" s="29" t="str">
        <f>IF(G684="Y",#REF!,"")</f>
        <v/>
      </c>
      <c r="L684" s="29" t="str">
        <f t="shared" si="105"/>
        <v/>
      </c>
      <c r="M684" s="29" t="str">
        <f t="shared" si="106"/>
        <v/>
      </c>
      <c r="N684" s="29" t="str">
        <f t="shared" si="107"/>
        <v/>
      </c>
      <c r="O684" s="29" t="str">
        <f t="shared" si="108"/>
        <v/>
      </c>
      <c r="P684" s="33" t="str">
        <f t="shared" si="109"/>
        <v/>
      </c>
      <c r="AE684" s="3"/>
    </row>
    <row r="685" spans="5:32" x14ac:dyDescent="0.45">
      <c r="E685" s="29" t="str">
        <f>IF(G685="Y",#REF!,"")</f>
        <v/>
      </c>
      <c r="L685" s="29" t="str">
        <f t="shared" si="105"/>
        <v/>
      </c>
      <c r="M685" s="29" t="str">
        <f t="shared" si="106"/>
        <v/>
      </c>
      <c r="N685" s="29" t="str">
        <f t="shared" si="107"/>
        <v/>
      </c>
      <c r="O685" s="29" t="str">
        <f t="shared" si="108"/>
        <v/>
      </c>
      <c r="P685" s="33" t="str">
        <f t="shared" si="109"/>
        <v/>
      </c>
      <c r="AE685" s="3"/>
    </row>
    <row r="686" spans="5:32" x14ac:dyDescent="0.45">
      <c r="E686" s="29" t="str">
        <f>IF(G686="Y",#REF!,"")</f>
        <v/>
      </c>
      <c r="L686" s="29" t="str">
        <f t="shared" si="105"/>
        <v/>
      </c>
      <c r="M686" s="29" t="str">
        <f t="shared" si="106"/>
        <v/>
      </c>
      <c r="N686" s="29" t="str">
        <f t="shared" si="107"/>
        <v/>
      </c>
      <c r="O686" s="29" t="str">
        <f t="shared" si="108"/>
        <v/>
      </c>
      <c r="P686" s="33" t="str">
        <f t="shared" si="109"/>
        <v/>
      </c>
      <c r="AE686" s="3"/>
    </row>
    <row r="687" spans="5:32" x14ac:dyDescent="0.45">
      <c r="E687" s="29" t="str">
        <f>IF(G687="Y",#REF!,"")</f>
        <v/>
      </c>
      <c r="L687" s="29" t="str">
        <f t="shared" si="105"/>
        <v/>
      </c>
      <c r="M687" s="29" t="str">
        <f t="shared" si="106"/>
        <v/>
      </c>
      <c r="N687" s="29" t="str">
        <f t="shared" si="107"/>
        <v/>
      </c>
      <c r="O687" s="29" t="str">
        <f t="shared" si="108"/>
        <v/>
      </c>
      <c r="P687" s="33" t="str">
        <f t="shared" si="109"/>
        <v/>
      </c>
      <c r="AE687" s="3"/>
    </row>
    <row r="688" spans="5:32" x14ac:dyDescent="0.45">
      <c r="E688" s="29" t="str">
        <f>IF(G688="Y",#REF!,"")</f>
        <v/>
      </c>
      <c r="L688" s="29" t="str">
        <f t="shared" si="105"/>
        <v/>
      </c>
      <c r="M688" s="29" t="str">
        <f t="shared" si="106"/>
        <v/>
      </c>
      <c r="N688" s="29" t="str">
        <f t="shared" si="107"/>
        <v/>
      </c>
      <c r="O688" s="29" t="str">
        <f t="shared" si="108"/>
        <v/>
      </c>
      <c r="P688" s="33" t="str">
        <f t="shared" si="109"/>
        <v/>
      </c>
      <c r="AE688" s="3"/>
    </row>
    <row r="689" spans="5:31" x14ac:dyDescent="0.45">
      <c r="E689" s="29" t="str">
        <f>IF(G689="Y",#REF!,"")</f>
        <v/>
      </c>
      <c r="L689" s="29" t="str">
        <f t="shared" si="105"/>
        <v/>
      </c>
      <c r="M689" s="29" t="str">
        <f t="shared" si="106"/>
        <v/>
      </c>
      <c r="N689" s="29" t="str">
        <f t="shared" si="107"/>
        <v/>
      </c>
      <c r="O689" s="29" t="str">
        <f t="shared" si="108"/>
        <v/>
      </c>
      <c r="P689" s="33" t="str">
        <f t="shared" si="109"/>
        <v/>
      </c>
      <c r="AE689" s="3"/>
    </row>
    <row r="690" spans="5:31" x14ac:dyDescent="0.45">
      <c r="E690" s="29" t="str">
        <f>IF(G690="Y",#REF!,"")</f>
        <v/>
      </c>
      <c r="L690" s="29" t="str">
        <f t="shared" si="105"/>
        <v/>
      </c>
      <c r="M690" s="29" t="str">
        <f t="shared" si="106"/>
        <v/>
      </c>
      <c r="N690" s="29" t="str">
        <f t="shared" si="107"/>
        <v/>
      </c>
      <c r="O690" s="29" t="str">
        <f t="shared" si="108"/>
        <v/>
      </c>
      <c r="P690" s="33" t="str">
        <f t="shared" si="109"/>
        <v/>
      </c>
      <c r="AE690" s="3"/>
    </row>
    <row r="691" spans="5:31" x14ac:dyDescent="0.45">
      <c r="E691" s="29" t="str">
        <f>IF(G691="Y",#REF!,"")</f>
        <v/>
      </c>
      <c r="L691" s="29" t="str">
        <f t="shared" si="105"/>
        <v/>
      </c>
      <c r="M691" s="29" t="str">
        <f t="shared" si="106"/>
        <v/>
      </c>
      <c r="N691" s="29" t="str">
        <f t="shared" si="107"/>
        <v/>
      </c>
      <c r="O691" s="29" t="str">
        <f t="shared" si="108"/>
        <v/>
      </c>
      <c r="P691" s="33" t="str">
        <f t="shared" si="109"/>
        <v/>
      </c>
      <c r="AE691" s="3"/>
    </row>
    <row r="692" spans="5:31" x14ac:dyDescent="0.45">
      <c r="E692" s="29" t="str">
        <f>IF(G692="Y",#REF!,"")</f>
        <v/>
      </c>
      <c r="L692" s="29" t="str">
        <f t="shared" si="105"/>
        <v/>
      </c>
      <c r="M692" s="29" t="str">
        <f t="shared" si="106"/>
        <v/>
      </c>
      <c r="N692" s="29" t="str">
        <f t="shared" si="107"/>
        <v/>
      </c>
      <c r="O692" s="29" t="str">
        <f t="shared" si="108"/>
        <v/>
      </c>
      <c r="P692" s="33" t="str">
        <f t="shared" si="109"/>
        <v/>
      </c>
      <c r="AE692" s="3"/>
    </row>
    <row r="693" spans="5:31" x14ac:dyDescent="0.45">
      <c r="E693" s="29" t="str">
        <f>IF(G693="Y",#REF!,"")</f>
        <v/>
      </c>
      <c r="L693" s="29" t="str">
        <f t="shared" si="105"/>
        <v/>
      </c>
      <c r="M693" s="29" t="str">
        <f t="shared" si="106"/>
        <v/>
      </c>
      <c r="N693" s="29" t="str">
        <f t="shared" si="107"/>
        <v/>
      </c>
      <c r="O693" s="29" t="str">
        <f t="shared" si="108"/>
        <v/>
      </c>
      <c r="P693" s="33" t="str">
        <f t="shared" si="109"/>
        <v/>
      </c>
      <c r="AE693" s="3"/>
    </row>
    <row r="694" spans="5:31" x14ac:dyDescent="0.45">
      <c r="E694" s="29" t="str">
        <f>IF(G694="Y",#REF!,"")</f>
        <v/>
      </c>
      <c r="L694" s="29" t="str">
        <f t="shared" si="105"/>
        <v/>
      </c>
      <c r="M694" s="29" t="str">
        <f t="shared" si="106"/>
        <v/>
      </c>
      <c r="N694" s="29" t="str">
        <f t="shared" si="107"/>
        <v/>
      </c>
      <c r="O694" s="29" t="str">
        <f t="shared" si="108"/>
        <v/>
      </c>
      <c r="P694" s="33" t="str">
        <f t="shared" si="109"/>
        <v/>
      </c>
      <c r="AE694" s="3"/>
    </row>
    <row r="695" spans="5:31" x14ac:dyDescent="0.45">
      <c r="E695" s="29" t="str">
        <f>IF(G695="Y",#REF!,"")</f>
        <v/>
      </c>
      <c r="L695" s="29" t="str">
        <f t="shared" si="105"/>
        <v/>
      </c>
      <c r="M695" s="29" t="str">
        <f t="shared" si="106"/>
        <v/>
      </c>
      <c r="N695" s="29" t="str">
        <f t="shared" si="107"/>
        <v/>
      </c>
      <c r="O695" s="29" t="str">
        <f t="shared" si="108"/>
        <v/>
      </c>
      <c r="P695" s="33" t="str">
        <f t="shared" si="109"/>
        <v/>
      </c>
      <c r="AE695" s="3"/>
    </row>
    <row r="696" spans="5:31" x14ac:dyDescent="0.45">
      <c r="E696" s="29" t="str">
        <f>IF(G696="Y",#REF!,"")</f>
        <v/>
      </c>
      <c r="L696" s="29" t="str">
        <f t="shared" si="105"/>
        <v/>
      </c>
      <c r="M696" s="29" t="str">
        <f t="shared" si="106"/>
        <v/>
      </c>
      <c r="N696" s="29" t="str">
        <f t="shared" si="107"/>
        <v/>
      </c>
      <c r="O696" s="29" t="str">
        <f t="shared" si="108"/>
        <v/>
      </c>
      <c r="P696" s="33" t="str">
        <f t="shared" si="109"/>
        <v/>
      </c>
      <c r="AE696" s="3"/>
    </row>
    <row r="697" spans="5:31" x14ac:dyDescent="0.45">
      <c r="E697" s="29" t="str">
        <f>IF(G697="Y",#REF!,"")</f>
        <v/>
      </c>
      <c r="L697" s="29" t="str">
        <f t="shared" si="105"/>
        <v/>
      </c>
      <c r="M697" s="29" t="str">
        <f t="shared" si="106"/>
        <v/>
      </c>
      <c r="N697" s="29" t="str">
        <f t="shared" si="107"/>
        <v/>
      </c>
      <c r="O697" s="29" t="str">
        <f t="shared" si="108"/>
        <v/>
      </c>
      <c r="P697" s="33" t="str">
        <f t="shared" si="109"/>
        <v/>
      </c>
      <c r="AE697" s="3"/>
    </row>
    <row r="698" spans="5:31" x14ac:dyDescent="0.45">
      <c r="E698" s="29" t="str">
        <f>IF(G698="Y",#REF!,"")</f>
        <v/>
      </c>
      <c r="L698" s="29" t="str">
        <f t="shared" si="105"/>
        <v/>
      </c>
      <c r="M698" s="29" t="str">
        <f t="shared" si="106"/>
        <v/>
      </c>
      <c r="N698" s="29" t="str">
        <f t="shared" si="107"/>
        <v/>
      </c>
      <c r="O698" s="29" t="str">
        <f t="shared" si="108"/>
        <v/>
      </c>
      <c r="P698" s="33" t="str">
        <f t="shared" si="109"/>
        <v/>
      </c>
      <c r="AE698" s="3"/>
    </row>
    <row r="699" spans="5:31" x14ac:dyDescent="0.45">
      <c r="E699" s="29" t="str">
        <f>IF(G699="Y",#REF!,"")</f>
        <v/>
      </c>
      <c r="L699" s="29" t="str">
        <f t="shared" si="105"/>
        <v/>
      </c>
      <c r="M699" s="29" t="str">
        <f t="shared" si="106"/>
        <v/>
      </c>
      <c r="N699" s="29" t="str">
        <f t="shared" si="107"/>
        <v/>
      </c>
      <c r="O699" s="29" t="str">
        <f t="shared" si="108"/>
        <v/>
      </c>
      <c r="P699" s="33" t="str">
        <f t="shared" si="109"/>
        <v/>
      </c>
      <c r="AE699" s="3"/>
    </row>
    <row r="700" spans="5:31" x14ac:dyDescent="0.45">
      <c r="E700" s="29" t="str">
        <f>IF(G700="Y",#REF!,"")</f>
        <v/>
      </c>
      <c r="L700" s="29" t="str">
        <f t="shared" si="105"/>
        <v/>
      </c>
      <c r="M700" s="29" t="str">
        <f t="shared" si="106"/>
        <v/>
      </c>
      <c r="N700" s="29" t="str">
        <f t="shared" si="107"/>
        <v/>
      </c>
      <c r="O700" s="29" t="str">
        <f t="shared" si="108"/>
        <v/>
      </c>
      <c r="P700" s="33" t="str">
        <f t="shared" si="109"/>
        <v/>
      </c>
      <c r="AE700" s="3"/>
    </row>
    <row r="701" spans="5:31" x14ac:dyDescent="0.45">
      <c r="E701" s="29" t="str">
        <f>IF(G701="Y",#REF!,"")</f>
        <v/>
      </c>
      <c r="L701" s="29" t="str">
        <f t="shared" si="105"/>
        <v/>
      </c>
      <c r="M701" s="29" t="str">
        <f t="shared" si="106"/>
        <v/>
      </c>
      <c r="N701" s="29" t="str">
        <f t="shared" si="107"/>
        <v/>
      </c>
      <c r="O701" s="29" t="str">
        <f t="shared" si="108"/>
        <v/>
      </c>
      <c r="P701" s="33" t="str">
        <f t="shared" si="109"/>
        <v/>
      </c>
      <c r="AE701" s="3"/>
    </row>
    <row r="702" spans="5:31" x14ac:dyDescent="0.45">
      <c r="E702" s="29" t="str">
        <f>IF(G702="Y",#REF!,"")</f>
        <v/>
      </c>
      <c r="L702" s="29" t="str">
        <f t="shared" si="105"/>
        <v/>
      </c>
      <c r="M702" s="29" t="str">
        <f t="shared" si="106"/>
        <v/>
      </c>
      <c r="N702" s="29" t="str">
        <f t="shared" si="107"/>
        <v/>
      </c>
      <c r="O702" s="29" t="str">
        <f t="shared" si="108"/>
        <v/>
      </c>
      <c r="P702" s="33" t="str">
        <f t="shared" si="109"/>
        <v/>
      </c>
      <c r="AE702" s="3"/>
    </row>
    <row r="703" spans="5:31" x14ac:dyDescent="0.45">
      <c r="E703" s="29" t="str">
        <f>IF(G703="Y",#REF!,"")</f>
        <v/>
      </c>
      <c r="L703" s="29" t="str">
        <f t="shared" si="105"/>
        <v/>
      </c>
      <c r="M703" s="29" t="str">
        <f t="shared" si="106"/>
        <v/>
      </c>
      <c r="N703" s="29" t="str">
        <f t="shared" si="107"/>
        <v/>
      </c>
      <c r="O703" s="29" t="str">
        <f t="shared" si="108"/>
        <v/>
      </c>
      <c r="P703" s="33" t="str">
        <f t="shared" si="109"/>
        <v/>
      </c>
      <c r="AE703" s="3"/>
    </row>
    <row r="704" spans="5:31" x14ac:dyDescent="0.45">
      <c r="E704" s="29" t="str">
        <f>IF(G704="Y",#REF!,"")</f>
        <v/>
      </c>
      <c r="L704" s="29" t="str">
        <f t="shared" si="105"/>
        <v/>
      </c>
      <c r="M704" s="29" t="str">
        <f t="shared" si="106"/>
        <v/>
      </c>
      <c r="N704" s="29" t="str">
        <f t="shared" si="107"/>
        <v/>
      </c>
      <c r="O704" s="29" t="str">
        <f t="shared" si="108"/>
        <v/>
      </c>
      <c r="P704" s="33" t="str">
        <f t="shared" si="109"/>
        <v/>
      </c>
      <c r="AE704" s="3"/>
    </row>
    <row r="705" spans="5:31" x14ac:dyDescent="0.45">
      <c r="E705" s="29" t="str">
        <f>IF(G705="Y",#REF!,"")</f>
        <v/>
      </c>
      <c r="L705" s="29" t="str">
        <f t="shared" si="105"/>
        <v/>
      </c>
      <c r="M705" s="29" t="str">
        <f t="shared" si="106"/>
        <v/>
      </c>
      <c r="N705" s="29" t="str">
        <f t="shared" si="107"/>
        <v/>
      </c>
      <c r="O705" s="29" t="str">
        <f t="shared" si="108"/>
        <v/>
      </c>
      <c r="P705" s="33" t="str">
        <f t="shared" si="109"/>
        <v/>
      </c>
      <c r="AE705" s="3"/>
    </row>
    <row r="706" spans="5:31" x14ac:dyDescent="0.45">
      <c r="E706" s="29" t="str">
        <f>IF(G706="Y",#REF!,"")</f>
        <v/>
      </c>
      <c r="L706" s="29" t="str">
        <f t="shared" si="105"/>
        <v/>
      </c>
      <c r="M706" s="29" t="str">
        <f t="shared" si="106"/>
        <v/>
      </c>
      <c r="N706" s="29" t="str">
        <f t="shared" si="107"/>
        <v/>
      </c>
      <c r="O706" s="29" t="str">
        <f t="shared" si="108"/>
        <v/>
      </c>
      <c r="P706" s="33" t="str">
        <f t="shared" si="109"/>
        <v/>
      </c>
      <c r="AE706" s="3"/>
    </row>
    <row r="707" spans="5:31" x14ac:dyDescent="0.45">
      <c r="E707" s="29" t="str">
        <f>IF(G707="Y",#REF!,"")</f>
        <v/>
      </c>
      <c r="L707" s="29" t="str">
        <f t="shared" si="105"/>
        <v/>
      </c>
      <c r="M707" s="29" t="str">
        <f t="shared" si="106"/>
        <v/>
      </c>
      <c r="N707" s="29" t="str">
        <f t="shared" si="107"/>
        <v/>
      </c>
      <c r="O707" s="29" t="str">
        <f t="shared" si="108"/>
        <v/>
      </c>
      <c r="P707" s="33" t="str">
        <f t="shared" si="109"/>
        <v/>
      </c>
      <c r="AE707" s="3"/>
    </row>
    <row r="708" spans="5:31" x14ac:dyDescent="0.45">
      <c r="E708" s="29" t="str">
        <f>IF(G708="Y",#REF!,"")</f>
        <v/>
      </c>
      <c r="L708" s="29" t="str">
        <f t="shared" ref="L708:L771" si="111">IF(G708="Y", (P708*E708),(""))</f>
        <v/>
      </c>
      <c r="M708" s="29" t="str">
        <f t="shared" ref="M708:M771" si="112">IF(G708="Y", (L708*2),(""))</f>
        <v/>
      </c>
      <c r="N708" s="29" t="str">
        <f t="shared" ref="N708:N771" si="113">IF(G708="Y", (L708*3),(""))</f>
        <v/>
      </c>
      <c r="O708" s="29" t="str">
        <f t="shared" ref="O708:O771" si="114">IF(G708="Y", (L708*4),(""))</f>
        <v/>
      </c>
      <c r="P708" s="33" t="str">
        <f t="shared" ref="P708:P771" si="115">IF(Q708&gt;0,((AcctSize/Q708)/H708),(""))</f>
        <v/>
      </c>
      <c r="AE708" s="3"/>
    </row>
    <row r="709" spans="5:31" x14ac:dyDescent="0.45">
      <c r="E709" s="29" t="str">
        <f>IF(G709="Y",#REF!,"")</f>
        <v/>
      </c>
      <c r="L709" s="29" t="str">
        <f t="shared" si="111"/>
        <v/>
      </c>
      <c r="M709" s="29" t="str">
        <f t="shared" si="112"/>
        <v/>
      </c>
      <c r="N709" s="29" t="str">
        <f t="shared" si="113"/>
        <v/>
      </c>
      <c r="O709" s="29" t="str">
        <f t="shared" si="114"/>
        <v/>
      </c>
      <c r="P709" s="33" t="str">
        <f t="shared" si="115"/>
        <v/>
      </c>
      <c r="AE709" s="3"/>
    </row>
    <row r="710" spans="5:31" x14ac:dyDescent="0.45">
      <c r="E710" s="29" t="str">
        <f>IF(G710="Y",#REF!,"")</f>
        <v/>
      </c>
      <c r="L710" s="29" t="str">
        <f t="shared" si="111"/>
        <v/>
      </c>
      <c r="M710" s="29" t="str">
        <f t="shared" si="112"/>
        <v/>
      </c>
      <c r="N710" s="29" t="str">
        <f t="shared" si="113"/>
        <v/>
      </c>
      <c r="O710" s="29" t="str">
        <f t="shared" si="114"/>
        <v/>
      </c>
      <c r="P710" s="33" t="str">
        <f t="shared" si="115"/>
        <v/>
      </c>
      <c r="AE710" s="3"/>
    </row>
    <row r="711" spans="5:31" x14ac:dyDescent="0.45">
      <c r="E711" s="29" t="str">
        <f>IF(G711="Y",#REF!,"")</f>
        <v/>
      </c>
      <c r="L711" s="29" t="str">
        <f t="shared" si="111"/>
        <v/>
      </c>
      <c r="M711" s="29" t="str">
        <f t="shared" si="112"/>
        <v/>
      </c>
      <c r="N711" s="29" t="str">
        <f t="shared" si="113"/>
        <v/>
      </c>
      <c r="O711" s="29" t="str">
        <f t="shared" si="114"/>
        <v/>
      </c>
      <c r="P711" s="33" t="str">
        <f t="shared" si="115"/>
        <v/>
      </c>
      <c r="AE711" s="3"/>
    </row>
    <row r="712" spans="5:31" x14ac:dyDescent="0.45">
      <c r="E712" s="29" t="str">
        <f>IF(G712="Y",#REF!,"")</f>
        <v/>
      </c>
      <c r="L712" s="29" t="str">
        <f t="shared" si="111"/>
        <v/>
      </c>
      <c r="M712" s="29" t="str">
        <f t="shared" si="112"/>
        <v/>
      </c>
      <c r="N712" s="29" t="str">
        <f t="shared" si="113"/>
        <v/>
      </c>
      <c r="O712" s="29" t="str">
        <f t="shared" si="114"/>
        <v/>
      </c>
      <c r="P712" s="33" t="str">
        <f t="shared" si="115"/>
        <v/>
      </c>
      <c r="AE712" s="3"/>
    </row>
    <row r="713" spans="5:31" x14ac:dyDescent="0.45">
      <c r="E713" s="29" t="str">
        <f>IF(G713="Y",#REF!,"")</f>
        <v/>
      </c>
      <c r="L713" s="29" t="str">
        <f t="shared" si="111"/>
        <v/>
      </c>
      <c r="M713" s="29" t="str">
        <f t="shared" si="112"/>
        <v/>
      </c>
      <c r="N713" s="29" t="str">
        <f t="shared" si="113"/>
        <v/>
      </c>
      <c r="O713" s="29" t="str">
        <f t="shared" si="114"/>
        <v/>
      </c>
      <c r="P713" s="33" t="str">
        <f t="shared" si="115"/>
        <v/>
      </c>
      <c r="AE713" s="3"/>
    </row>
    <row r="714" spans="5:31" x14ac:dyDescent="0.45">
      <c r="E714" s="29" t="str">
        <f>IF(G714="Y",#REF!,"")</f>
        <v/>
      </c>
      <c r="L714" s="29" t="str">
        <f t="shared" si="111"/>
        <v/>
      </c>
      <c r="M714" s="29" t="str">
        <f t="shared" si="112"/>
        <v/>
      </c>
      <c r="N714" s="29" t="str">
        <f t="shared" si="113"/>
        <v/>
      </c>
      <c r="O714" s="29" t="str">
        <f t="shared" si="114"/>
        <v/>
      </c>
      <c r="P714" s="33" t="str">
        <f t="shared" si="115"/>
        <v/>
      </c>
      <c r="AE714" s="3"/>
    </row>
    <row r="715" spans="5:31" x14ac:dyDescent="0.45">
      <c r="E715" s="29" t="str">
        <f>IF(G715="Y",#REF!,"")</f>
        <v/>
      </c>
      <c r="L715" s="29" t="str">
        <f t="shared" si="111"/>
        <v/>
      </c>
      <c r="M715" s="29" t="str">
        <f t="shared" si="112"/>
        <v/>
      </c>
      <c r="N715" s="29" t="str">
        <f t="shared" si="113"/>
        <v/>
      </c>
      <c r="O715" s="29" t="str">
        <f t="shared" si="114"/>
        <v/>
      </c>
      <c r="P715" s="33" t="str">
        <f t="shared" si="115"/>
        <v/>
      </c>
      <c r="AE715" s="3"/>
    </row>
    <row r="716" spans="5:31" x14ac:dyDescent="0.45">
      <c r="E716" s="29" t="str">
        <f>IF(G716="Y",#REF!,"")</f>
        <v/>
      </c>
      <c r="L716" s="29" t="str">
        <f t="shared" si="111"/>
        <v/>
      </c>
      <c r="M716" s="29" t="str">
        <f t="shared" si="112"/>
        <v/>
      </c>
      <c r="N716" s="29" t="str">
        <f t="shared" si="113"/>
        <v/>
      </c>
      <c r="O716" s="29" t="str">
        <f t="shared" si="114"/>
        <v/>
      </c>
      <c r="P716" s="33" t="str">
        <f t="shared" si="115"/>
        <v/>
      </c>
      <c r="AE716" s="3"/>
    </row>
    <row r="717" spans="5:31" x14ac:dyDescent="0.45">
      <c r="E717" s="29" t="str">
        <f>IF(G717="Y",#REF!,"")</f>
        <v/>
      </c>
      <c r="L717" s="29" t="str">
        <f t="shared" si="111"/>
        <v/>
      </c>
      <c r="M717" s="29" t="str">
        <f t="shared" si="112"/>
        <v/>
      </c>
      <c r="N717" s="29" t="str">
        <f t="shared" si="113"/>
        <v/>
      </c>
      <c r="O717" s="29" t="str">
        <f t="shared" si="114"/>
        <v/>
      </c>
      <c r="P717" s="33" t="str">
        <f t="shared" si="115"/>
        <v/>
      </c>
      <c r="AE717" s="3"/>
    </row>
    <row r="718" spans="5:31" x14ac:dyDescent="0.45">
      <c r="E718" s="29" t="str">
        <f>IF(G718="Y",#REF!,"")</f>
        <v/>
      </c>
      <c r="L718" s="29" t="str">
        <f t="shared" si="111"/>
        <v/>
      </c>
      <c r="M718" s="29" t="str">
        <f t="shared" si="112"/>
        <v/>
      </c>
      <c r="N718" s="29" t="str">
        <f t="shared" si="113"/>
        <v/>
      </c>
      <c r="O718" s="29" t="str">
        <f t="shared" si="114"/>
        <v/>
      </c>
      <c r="P718" s="33" t="str">
        <f t="shared" si="115"/>
        <v/>
      </c>
      <c r="AE718" s="3"/>
    </row>
    <row r="719" spans="5:31" x14ac:dyDescent="0.45">
      <c r="E719" s="29" t="str">
        <f>IF(G719="Y",#REF!,"")</f>
        <v/>
      </c>
      <c r="L719" s="29" t="str">
        <f t="shared" si="111"/>
        <v/>
      </c>
      <c r="M719" s="29" t="str">
        <f t="shared" si="112"/>
        <v/>
      </c>
      <c r="N719" s="29" t="str">
        <f t="shared" si="113"/>
        <v/>
      </c>
      <c r="O719" s="29" t="str">
        <f t="shared" si="114"/>
        <v/>
      </c>
      <c r="P719" s="33" t="str">
        <f t="shared" si="115"/>
        <v/>
      </c>
      <c r="AE719" s="3"/>
    </row>
    <row r="720" spans="5:31" x14ac:dyDescent="0.45">
      <c r="E720" s="29" t="str">
        <f>IF(G720="Y",#REF!,"")</f>
        <v/>
      </c>
      <c r="L720" s="29" t="str">
        <f t="shared" si="111"/>
        <v/>
      </c>
      <c r="M720" s="29" t="str">
        <f t="shared" si="112"/>
        <v/>
      </c>
      <c r="N720" s="29" t="str">
        <f t="shared" si="113"/>
        <v/>
      </c>
      <c r="O720" s="29" t="str">
        <f t="shared" si="114"/>
        <v/>
      </c>
      <c r="P720" s="33" t="str">
        <f t="shared" si="115"/>
        <v/>
      </c>
      <c r="AE720" s="3"/>
    </row>
    <row r="721" spans="5:31" x14ac:dyDescent="0.45">
      <c r="E721" s="29" t="str">
        <f>IF(G721="Y",#REF!,"")</f>
        <v/>
      </c>
      <c r="L721" s="29" t="str">
        <f t="shared" si="111"/>
        <v/>
      </c>
      <c r="M721" s="29" t="str">
        <f t="shared" si="112"/>
        <v/>
      </c>
      <c r="N721" s="29" t="str">
        <f t="shared" si="113"/>
        <v/>
      </c>
      <c r="O721" s="29" t="str">
        <f t="shared" si="114"/>
        <v/>
      </c>
      <c r="P721" s="33" t="str">
        <f t="shared" si="115"/>
        <v/>
      </c>
      <c r="AE721" s="3"/>
    </row>
    <row r="722" spans="5:31" x14ac:dyDescent="0.45">
      <c r="E722" s="29" t="str">
        <f>IF(G722="Y",#REF!,"")</f>
        <v/>
      </c>
      <c r="L722" s="29" t="str">
        <f t="shared" si="111"/>
        <v/>
      </c>
      <c r="M722" s="29" t="str">
        <f t="shared" si="112"/>
        <v/>
      </c>
      <c r="N722" s="29" t="str">
        <f t="shared" si="113"/>
        <v/>
      </c>
      <c r="O722" s="29" t="str">
        <f t="shared" si="114"/>
        <v/>
      </c>
      <c r="P722" s="33" t="str">
        <f t="shared" si="115"/>
        <v/>
      </c>
      <c r="AE722" s="3"/>
    </row>
    <row r="723" spans="5:31" x14ac:dyDescent="0.45">
      <c r="E723" s="29" t="str">
        <f>IF(G723="Y",#REF!,"")</f>
        <v/>
      </c>
      <c r="L723" s="29" t="str">
        <f t="shared" si="111"/>
        <v/>
      </c>
      <c r="M723" s="29" t="str">
        <f t="shared" si="112"/>
        <v/>
      </c>
      <c r="N723" s="29" t="str">
        <f t="shared" si="113"/>
        <v/>
      </c>
      <c r="O723" s="29" t="str">
        <f t="shared" si="114"/>
        <v/>
      </c>
      <c r="P723" s="33" t="str">
        <f t="shared" si="115"/>
        <v/>
      </c>
      <c r="AE723" s="3"/>
    </row>
    <row r="724" spans="5:31" x14ac:dyDescent="0.45">
      <c r="E724" s="29" t="str">
        <f>IF(G724="Y",#REF!,"")</f>
        <v/>
      </c>
      <c r="L724" s="29" t="str">
        <f t="shared" si="111"/>
        <v/>
      </c>
      <c r="M724" s="29" t="str">
        <f t="shared" si="112"/>
        <v/>
      </c>
      <c r="N724" s="29" t="str">
        <f t="shared" si="113"/>
        <v/>
      </c>
      <c r="O724" s="29" t="str">
        <f t="shared" si="114"/>
        <v/>
      </c>
      <c r="P724" s="33" t="str">
        <f t="shared" si="115"/>
        <v/>
      </c>
      <c r="AE724" s="3"/>
    </row>
    <row r="725" spans="5:31" x14ac:dyDescent="0.45">
      <c r="E725" s="29" t="str">
        <f>IF(G725="Y",#REF!,"")</f>
        <v/>
      </c>
      <c r="L725" s="29" t="str">
        <f t="shared" si="111"/>
        <v/>
      </c>
      <c r="M725" s="29" t="str">
        <f t="shared" si="112"/>
        <v/>
      </c>
      <c r="N725" s="29" t="str">
        <f t="shared" si="113"/>
        <v/>
      </c>
      <c r="O725" s="29" t="str">
        <f t="shared" si="114"/>
        <v/>
      </c>
      <c r="P725" s="33" t="str">
        <f t="shared" si="115"/>
        <v/>
      </c>
      <c r="AE725" s="3"/>
    </row>
    <row r="726" spans="5:31" x14ac:dyDescent="0.45">
      <c r="E726" s="29" t="str">
        <f>IF(G726="Y",#REF!,"")</f>
        <v/>
      </c>
      <c r="L726" s="29" t="str">
        <f t="shared" si="111"/>
        <v/>
      </c>
      <c r="M726" s="29" t="str">
        <f t="shared" si="112"/>
        <v/>
      </c>
      <c r="N726" s="29" t="str">
        <f t="shared" si="113"/>
        <v/>
      </c>
      <c r="O726" s="29" t="str">
        <f t="shared" si="114"/>
        <v/>
      </c>
      <c r="P726" s="33" t="str">
        <f t="shared" si="115"/>
        <v/>
      </c>
    </row>
    <row r="727" spans="5:31" x14ac:dyDescent="0.45">
      <c r="E727" s="29" t="str">
        <f>IF(G727="Y",#REF!,"")</f>
        <v/>
      </c>
      <c r="L727" s="29" t="str">
        <f t="shared" si="111"/>
        <v/>
      </c>
      <c r="M727" s="29" t="str">
        <f t="shared" si="112"/>
        <v/>
      </c>
      <c r="N727" s="29" t="str">
        <f t="shared" si="113"/>
        <v/>
      </c>
      <c r="O727" s="29" t="str">
        <f t="shared" si="114"/>
        <v/>
      </c>
      <c r="P727" s="33" t="str">
        <f t="shared" si="115"/>
        <v/>
      </c>
    </row>
    <row r="728" spans="5:31" x14ac:dyDescent="0.45">
      <c r="E728" s="29" t="str">
        <f>IF(G728="Y",#REF!,"")</f>
        <v/>
      </c>
      <c r="L728" s="29" t="str">
        <f t="shared" si="111"/>
        <v/>
      </c>
      <c r="M728" s="29" t="str">
        <f t="shared" si="112"/>
        <v/>
      </c>
      <c r="N728" s="29" t="str">
        <f t="shared" si="113"/>
        <v/>
      </c>
      <c r="O728" s="29" t="str">
        <f t="shared" si="114"/>
        <v/>
      </c>
      <c r="P728" s="33" t="str">
        <f t="shared" si="115"/>
        <v/>
      </c>
    </row>
    <row r="729" spans="5:31" x14ac:dyDescent="0.45">
      <c r="E729" s="29" t="str">
        <f>IF(G729="Y",#REF!,"")</f>
        <v/>
      </c>
      <c r="L729" s="29" t="str">
        <f t="shared" si="111"/>
        <v/>
      </c>
      <c r="M729" s="29" t="str">
        <f t="shared" si="112"/>
        <v/>
      </c>
      <c r="N729" s="29" t="str">
        <f t="shared" si="113"/>
        <v/>
      </c>
      <c r="O729" s="29" t="str">
        <f t="shared" si="114"/>
        <v/>
      </c>
      <c r="P729" s="33" t="str">
        <f t="shared" si="115"/>
        <v/>
      </c>
    </row>
    <row r="730" spans="5:31" x14ac:dyDescent="0.45">
      <c r="E730" s="29" t="str">
        <f>IF(G730="Y",#REF!,"")</f>
        <v/>
      </c>
      <c r="L730" s="29" t="str">
        <f t="shared" si="111"/>
        <v/>
      </c>
      <c r="M730" s="29" t="str">
        <f t="shared" si="112"/>
        <v/>
      </c>
      <c r="N730" s="29" t="str">
        <f t="shared" si="113"/>
        <v/>
      </c>
      <c r="O730" s="29" t="str">
        <f t="shared" si="114"/>
        <v/>
      </c>
      <c r="P730" s="33" t="str">
        <f t="shared" si="115"/>
        <v/>
      </c>
    </row>
    <row r="731" spans="5:31" x14ac:dyDescent="0.45">
      <c r="E731" s="29" t="str">
        <f>IF(G731="Y",#REF!,"")</f>
        <v/>
      </c>
      <c r="L731" s="29" t="str">
        <f t="shared" si="111"/>
        <v/>
      </c>
      <c r="M731" s="29" t="str">
        <f t="shared" si="112"/>
        <v/>
      </c>
      <c r="N731" s="29" t="str">
        <f t="shared" si="113"/>
        <v/>
      </c>
      <c r="O731" s="29" t="str">
        <f t="shared" si="114"/>
        <v/>
      </c>
      <c r="P731" s="33" t="str">
        <f t="shared" si="115"/>
        <v/>
      </c>
    </row>
    <row r="732" spans="5:31" x14ac:dyDescent="0.45">
      <c r="E732" s="29" t="str">
        <f>IF(G732="Y",#REF!,"")</f>
        <v/>
      </c>
      <c r="L732" s="29" t="str">
        <f t="shared" si="111"/>
        <v/>
      </c>
      <c r="M732" s="29" t="str">
        <f t="shared" si="112"/>
        <v/>
      </c>
      <c r="N732" s="29" t="str">
        <f t="shared" si="113"/>
        <v/>
      </c>
      <c r="O732" s="29" t="str">
        <f t="shared" si="114"/>
        <v/>
      </c>
      <c r="P732" s="33" t="str">
        <f t="shared" si="115"/>
        <v/>
      </c>
    </row>
    <row r="733" spans="5:31" x14ac:dyDescent="0.45">
      <c r="E733" s="29" t="str">
        <f>IF(G733="Y",#REF!,"")</f>
        <v/>
      </c>
      <c r="L733" s="29" t="str">
        <f t="shared" si="111"/>
        <v/>
      </c>
      <c r="M733" s="29" t="str">
        <f t="shared" si="112"/>
        <v/>
      </c>
      <c r="N733" s="29" t="str">
        <f t="shared" si="113"/>
        <v/>
      </c>
      <c r="O733" s="29" t="str">
        <f t="shared" si="114"/>
        <v/>
      </c>
      <c r="P733" s="33" t="str">
        <f t="shared" si="115"/>
        <v/>
      </c>
    </row>
    <row r="734" spans="5:31" x14ac:dyDescent="0.45">
      <c r="E734" s="29" t="str">
        <f>IF(G734="Y",#REF!,"")</f>
        <v/>
      </c>
      <c r="L734" s="29" t="str">
        <f t="shared" si="111"/>
        <v/>
      </c>
      <c r="M734" s="29" t="str">
        <f t="shared" si="112"/>
        <v/>
      </c>
      <c r="N734" s="29" t="str">
        <f t="shared" si="113"/>
        <v/>
      </c>
      <c r="O734" s="29" t="str">
        <f t="shared" si="114"/>
        <v/>
      </c>
      <c r="P734" s="33" t="str">
        <f t="shared" si="115"/>
        <v/>
      </c>
    </row>
    <row r="735" spans="5:31" x14ac:dyDescent="0.45">
      <c r="E735" s="29" t="str">
        <f>IF(G735="Y",#REF!,"")</f>
        <v/>
      </c>
      <c r="L735" s="29" t="str">
        <f t="shared" si="111"/>
        <v/>
      </c>
      <c r="M735" s="29" t="str">
        <f t="shared" si="112"/>
        <v/>
      </c>
      <c r="N735" s="29" t="str">
        <f t="shared" si="113"/>
        <v/>
      </c>
      <c r="O735" s="29" t="str">
        <f t="shared" si="114"/>
        <v/>
      </c>
      <c r="P735" s="33" t="str">
        <f t="shared" si="115"/>
        <v/>
      </c>
    </row>
    <row r="736" spans="5:31" x14ac:dyDescent="0.45">
      <c r="E736" s="29" t="str">
        <f>IF(G736="Y",#REF!,"")</f>
        <v/>
      </c>
      <c r="L736" s="29" t="str">
        <f t="shared" si="111"/>
        <v/>
      </c>
      <c r="M736" s="29" t="str">
        <f t="shared" si="112"/>
        <v/>
      </c>
      <c r="N736" s="29" t="str">
        <f t="shared" si="113"/>
        <v/>
      </c>
      <c r="O736" s="29" t="str">
        <f t="shared" si="114"/>
        <v/>
      </c>
      <c r="P736" s="33" t="str">
        <f t="shared" si="115"/>
        <v/>
      </c>
    </row>
    <row r="737" spans="5:16" x14ac:dyDescent="0.45">
      <c r="E737" s="29" t="str">
        <f>IF(G737="Y",#REF!,"")</f>
        <v/>
      </c>
      <c r="L737" s="29" t="str">
        <f t="shared" si="111"/>
        <v/>
      </c>
      <c r="M737" s="29" t="str">
        <f t="shared" si="112"/>
        <v/>
      </c>
      <c r="N737" s="29" t="str">
        <f t="shared" si="113"/>
        <v/>
      </c>
      <c r="O737" s="29" t="str">
        <f t="shared" si="114"/>
        <v/>
      </c>
      <c r="P737" s="33" t="str">
        <f t="shared" si="115"/>
        <v/>
      </c>
    </row>
    <row r="738" spans="5:16" x14ac:dyDescent="0.45">
      <c r="E738" s="29" t="str">
        <f>IF(G738="Y",#REF!,"")</f>
        <v/>
      </c>
      <c r="L738" s="29" t="str">
        <f t="shared" si="111"/>
        <v/>
      </c>
      <c r="M738" s="29" t="str">
        <f t="shared" si="112"/>
        <v/>
      </c>
      <c r="N738" s="29" t="str">
        <f t="shared" si="113"/>
        <v/>
      </c>
      <c r="O738" s="29" t="str">
        <f t="shared" si="114"/>
        <v/>
      </c>
      <c r="P738" s="33" t="str">
        <f t="shared" si="115"/>
        <v/>
      </c>
    </row>
    <row r="739" spans="5:16" x14ac:dyDescent="0.45">
      <c r="E739" s="29" t="str">
        <f>IF(G739="Y",#REF!,"")</f>
        <v/>
      </c>
      <c r="L739" s="29" t="str">
        <f t="shared" si="111"/>
        <v/>
      </c>
      <c r="M739" s="29" t="str">
        <f t="shared" si="112"/>
        <v/>
      </c>
      <c r="N739" s="29" t="str">
        <f t="shared" si="113"/>
        <v/>
      </c>
      <c r="O739" s="29" t="str">
        <f t="shared" si="114"/>
        <v/>
      </c>
      <c r="P739" s="33" t="str">
        <f t="shared" si="115"/>
        <v/>
      </c>
    </row>
    <row r="740" spans="5:16" x14ac:dyDescent="0.45">
      <c r="E740" s="29" t="str">
        <f>IF(G740="Y",#REF!,"")</f>
        <v/>
      </c>
      <c r="L740" s="29" t="str">
        <f t="shared" si="111"/>
        <v/>
      </c>
      <c r="M740" s="29" t="str">
        <f t="shared" si="112"/>
        <v/>
      </c>
      <c r="N740" s="29" t="str">
        <f t="shared" si="113"/>
        <v/>
      </c>
      <c r="O740" s="29" t="str">
        <f t="shared" si="114"/>
        <v/>
      </c>
      <c r="P740" s="33" t="str">
        <f t="shared" si="115"/>
        <v/>
      </c>
    </row>
    <row r="741" spans="5:16" x14ac:dyDescent="0.45">
      <c r="E741" s="29" t="str">
        <f>IF(G741="Y",#REF!,"")</f>
        <v/>
      </c>
      <c r="L741" s="29" t="str">
        <f t="shared" si="111"/>
        <v/>
      </c>
      <c r="M741" s="29" t="str">
        <f t="shared" si="112"/>
        <v/>
      </c>
      <c r="N741" s="29" t="str">
        <f t="shared" si="113"/>
        <v/>
      </c>
      <c r="O741" s="29" t="str">
        <f t="shared" si="114"/>
        <v/>
      </c>
      <c r="P741" s="33" t="str">
        <f t="shared" si="115"/>
        <v/>
      </c>
    </row>
    <row r="742" spans="5:16" x14ac:dyDescent="0.45">
      <c r="E742" s="29" t="str">
        <f>IF(G742="Y",#REF!,"")</f>
        <v/>
      </c>
      <c r="L742" s="29" t="str">
        <f t="shared" si="111"/>
        <v/>
      </c>
      <c r="M742" s="29" t="str">
        <f t="shared" si="112"/>
        <v/>
      </c>
      <c r="N742" s="29" t="str">
        <f t="shared" si="113"/>
        <v/>
      </c>
      <c r="O742" s="29" t="str">
        <f t="shared" si="114"/>
        <v/>
      </c>
      <c r="P742" s="33" t="str">
        <f t="shared" si="115"/>
        <v/>
      </c>
    </row>
    <row r="743" spans="5:16" x14ac:dyDescent="0.45">
      <c r="E743" s="29" t="str">
        <f>IF(G743="Y",#REF!,"")</f>
        <v/>
      </c>
      <c r="L743" s="29" t="str">
        <f t="shared" si="111"/>
        <v/>
      </c>
      <c r="M743" s="29" t="str">
        <f t="shared" si="112"/>
        <v/>
      </c>
      <c r="N743" s="29" t="str">
        <f t="shared" si="113"/>
        <v/>
      </c>
      <c r="O743" s="29" t="str">
        <f t="shared" si="114"/>
        <v/>
      </c>
      <c r="P743" s="33" t="str">
        <f t="shared" si="115"/>
        <v/>
      </c>
    </row>
    <row r="744" spans="5:16" x14ac:dyDescent="0.45">
      <c r="E744" s="29" t="str">
        <f>IF(G744="Y",#REF!,"")</f>
        <v/>
      </c>
      <c r="L744" s="29" t="str">
        <f t="shared" si="111"/>
        <v/>
      </c>
      <c r="M744" s="29" t="str">
        <f t="shared" si="112"/>
        <v/>
      </c>
      <c r="N744" s="29" t="str">
        <f t="shared" si="113"/>
        <v/>
      </c>
      <c r="O744" s="29" t="str">
        <f t="shared" si="114"/>
        <v/>
      </c>
      <c r="P744" s="33" t="str">
        <f t="shared" si="115"/>
        <v/>
      </c>
    </row>
    <row r="745" spans="5:16" x14ac:dyDescent="0.45">
      <c r="E745" s="29" t="str">
        <f>IF(G745="Y",#REF!,"")</f>
        <v/>
      </c>
      <c r="L745" s="29" t="str">
        <f t="shared" si="111"/>
        <v/>
      </c>
      <c r="M745" s="29" t="str">
        <f t="shared" si="112"/>
        <v/>
      </c>
      <c r="N745" s="29" t="str">
        <f t="shared" si="113"/>
        <v/>
      </c>
      <c r="O745" s="29" t="str">
        <f t="shared" si="114"/>
        <v/>
      </c>
      <c r="P745" s="33" t="str">
        <f t="shared" si="115"/>
        <v/>
      </c>
    </row>
    <row r="746" spans="5:16" x14ac:dyDescent="0.45">
      <c r="E746" s="29" t="str">
        <f>IF(G746="Y",#REF!,"")</f>
        <v/>
      </c>
      <c r="L746" s="29" t="str">
        <f t="shared" si="111"/>
        <v/>
      </c>
      <c r="M746" s="29" t="str">
        <f t="shared" si="112"/>
        <v/>
      </c>
      <c r="N746" s="29" t="str">
        <f t="shared" si="113"/>
        <v/>
      </c>
      <c r="O746" s="29" t="str">
        <f t="shared" si="114"/>
        <v/>
      </c>
      <c r="P746" s="33" t="str">
        <f t="shared" si="115"/>
        <v/>
      </c>
    </row>
    <row r="747" spans="5:16" x14ac:dyDescent="0.45">
      <c r="E747" s="29" t="str">
        <f>IF(G747="Y",#REF!,"")</f>
        <v/>
      </c>
      <c r="L747" s="29" t="str">
        <f t="shared" si="111"/>
        <v/>
      </c>
      <c r="M747" s="29" t="str">
        <f t="shared" si="112"/>
        <v/>
      </c>
      <c r="N747" s="29" t="str">
        <f t="shared" si="113"/>
        <v/>
      </c>
      <c r="O747" s="29" t="str">
        <f t="shared" si="114"/>
        <v/>
      </c>
      <c r="P747" s="33" t="str">
        <f t="shared" si="115"/>
        <v/>
      </c>
    </row>
    <row r="748" spans="5:16" x14ac:dyDescent="0.45">
      <c r="E748" s="29" t="str">
        <f>IF(G748="Y",#REF!,"")</f>
        <v/>
      </c>
      <c r="L748" s="29" t="str">
        <f t="shared" si="111"/>
        <v/>
      </c>
      <c r="M748" s="29" t="str">
        <f t="shared" si="112"/>
        <v/>
      </c>
      <c r="N748" s="29" t="str">
        <f t="shared" si="113"/>
        <v/>
      </c>
      <c r="O748" s="29" t="str">
        <f t="shared" si="114"/>
        <v/>
      </c>
      <c r="P748" s="33" t="str">
        <f t="shared" si="115"/>
        <v/>
      </c>
    </row>
    <row r="749" spans="5:16" x14ac:dyDescent="0.45">
      <c r="E749" s="29" t="str">
        <f>IF(G749="Y",#REF!,"")</f>
        <v/>
      </c>
      <c r="L749" s="29" t="str">
        <f t="shared" si="111"/>
        <v/>
      </c>
      <c r="M749" s="29" t="str">
        <f t="shared" si="112"/>
        <v/>
      </c>
      <c r="N749" s="29" t="str">
        <f t="shared" si="113"/>
        <v/>
      </c>
      <c r="O749" s="29" t="str">
        <f t="shared" si="114"/>
        <v/>
      </c>
      <c r="P749" s="33" t="str">
        <f t="shared" si="115"/>
        <v/>
      </c>
    </row>
    <row r="750" spans="5:16" x14ac:dyDescent="0.45">
      <c r="E750" s="29" t="str">
        <f>IF(G750="Y",#REF!,"")</f>
        <v/>
      </c>
      <c r="L750" s="29" t="str">
        <f t="shared" si="111"/>
        <v/>
      </c>
      <c r="M750" s="29" t="str">
        <f t="shared" si="112"/>
        <v/>
      </c>
      <c r="N750" s="29" t="str">
        <f t="shared" si="113"/>
        <v/>
      </c>
      <c r="O750" s="29" t="str">
        <f t="shared" si="114"/>
        <v/>
      </c>
      <c r="P750" s="33" t="str">
        <f t="shared" si="115"/>
        <v/>
      </c>
    </row>
    <row r="751" spans="5:16" x14ac:dyDescent="0.45">
      <c r="E751" s="29" t="str">
        <f>IF(G751="Y",#REF!,"")</f>
        <v/>
      </c>
      <c r="L751" s="29" t="str">
        <f t="shared" si="111"/>
        <v/>
      </c>
      <c r="M751" s="29" t="str">
        <f t="shared" si="112"/>
        <v/>
      </c>
      <c r="N751" s="29" t="str">
        <f t="shared" si="113"/>
        <v/>
      </c>
      <c r="O751" s="29" t="str">
        <f t="shared" si="114"/>
        <v/>
      </c>
      <c r="P751" s="33" t="str">
        <f t="shared" si="115"/>
        <v/>
      </c>
    </row>
    <row r="752" spans="5:16" x14ac:dyDescent="0.45">
      <c r="E752" s="29" t="str">
        <f>IF(G752="Y",#REF!,"")</f>
        <v/>
      </c>
      <c r="L752" s="29" t="str">
        <f t="shared" si="111"/>
        <v/>
      </c>
      <c r="M752" s="29" t="str">
        <f t="shared" si="112"/>
        <v/>
      </c>
      <c r="N752" s="29" t="str">
        <f t="shared" si="113"/>
        <v/>
      </c>
      <c r="O752" s="29" t="str">
        <f t="shared" si="114"/>
        <v/>
      </c>
      <c r="P752" s="33" t="str">
        <f t="shared" si="115"/>
        <v/>
      </c>
    </row>
    <row r="753" spans="5:16" x14ac:dyDescent="0.45">
      <c r="E753" s="29" t="str">
        <f>IF(G753="Y",#REF!,"")</f>
        <v/>
      </c>
      <c r="L753" s="29" t="str">
        <f t="shared" si="111"/>
        <v/>
      </c>
      <c r="M753" s="29" t="str">
        <f t="shared" si="112"/>
        <v/>
      </c>
      <c r="N753" s="29" t="str">
        <f t="shared" si="113"/>
        <v/>
      </c>
      <c r="O753" s="29" t="str">
        <f t="shared" si="114"/>
        <v/>
      </c>
      <c r="P753" s="33" t="str">
        <f t="shared" si="115"/>
        <v/>
      </c>
    </row>
    <row r="754" spans="5:16" x14ac:dyDescent="0.45">
      <c r="E754" s="29" t="str">
        <f>IF(G754="Y",#REF!,"")</f>
        <v/>
      </c>
      <c r="L754" s="29" t="str">
        <f t="shared" si="111"/>
        <v/>
      </c>
      <c r="M754" s="29" t="str">
        <f t="shared" si="112"/>
        <v/>
      </c>
      <c r="N754" s="29" t="str">
        <f t="shared" si="113"/>
        <v/>
      </c>
      <c r="O754" s="29" t="str">
        <f t="shared" si="114"/>
        <v/>
      </c>
      <c r="P754" s="33" t="str">
        <f t="shared" si="115"/>
        <v/>
      </c>
    </row>
    <row r="755" spans="5:16" x14ac:dyDescent="0.45">
      <c r="E755" s="29" t="str">
        <f>IF(G755="Y",#REF!,"")</f>
        <v/>
      </c>
      <c r="L755" s="29" t="str">
        <f t="shared" si="111"/>
        <v/>
      </c>
      <c r="M755" s="29" t="str">
        <f t="shared" si="112"/>
        <v/>
      </c>
      <c r="N755" s="29" t="str">
        <f t="shared" si="113"/>
        <v/>
      </c>
      <c r="O755" s="29" t="str">
        <f t="shared" si="114"/>
        <v/>
      </c>
      <c r="P755" s="33" t="str">
        <f t="shared" si="115"/>
        <v/>
      </c>
    </row>
    <row r="756" spans="5:16" x14ac:dyDescent="0.45">
      <c r="E756" s="29" t="str">
        <f>IF(G756="Y",#REF!,"")</f>
        <v/>
      </c>
      <c r="L756" s="29" t="str">
        <f t="shared" si="111"/>
        <v/>
      </c>
      <c r="M756" s="29" t="str">
        <f t="shared" si="112"/>
        <v/>
      </c>
      <c r="N756" s="29" t="str">
        <f t="shared" si="113"/>
        <v/>
      </c>
      <c r="O756" s="29" t="str">
        <f t="shared" si="114"/>
        <v/>
      </c>
      <c r="P756" s="33" t="str">
        <f t="shared" si="115"/>
        <v/>
      </c>
    </row>
    <row r="757" spans="5:16" x14ac:dyDescent="0.45">
      <c r="E757" s="29" t="str">
        <f>IF(G757="Y",#REF!,"")</f>
        <v/>
      </c>
      <c r="L757" s="29" t="str">
        <f t="shared" si="111"/>
        <v/>
      </c>
      <c r="M757" s="29" t="str">
        <f t="shared" si="112"/>
        <v/>
      </c>
      <c r="N757" s="29" t="str">
        <f t="shared" si="113"/>
        <v/>
      </c>
      <c r="O757" s="29" t="str">
        <f t="shared" si="114"/>
        <v/>
      </c>
      <c r="P757" s="33" t="str">
        <f t="shared" si="115"/>
        <v/>
      </c>
    </row>
    <row r="758" spans="5:16" x14ac:dyDescent="0.45">
      <c r="E758" s="29" t="str">
        <f>IF(G758="Y",#REF!,"")</f>
        <v/>
      </c>
      <c r="L758" s="29" t="str">
        <f t="shared" si="111"/>
        <v/>
      </c>
      <c r="M758" s="29" t="str">
        <f t="shared" si="112"/>
        <v/>
      </c>
      <c r="N758" s="29" t="str">
        <f t="shared" si="113"/>
        <v/>
      </c>
      <c r="O758" s="29" t="str">
        <f t="shared" si="114"/>
        <v/>
      </c>
      <c r="P758" s="33" t="str">
        <f t="shared" si="115"/>
        <v/>
      </c>
    </row>
    <row r="759" spans="5:16" x14ac:dyDescent="0.45">
      <c r="E759" s="29" t="str">
        <f>IF(G759="Y",#REF!,"")</f>
        <v/>
      </c>
      <c r="L759" s="29" t="str">
        <f t="shared" si="111"/>
        <v/>
      </c>
      <c r="M759" s="29" t="str">
        <f t="shared" si="112"/>
        <v/>
      </c>
      <c r="N759" s="29" t="str">
        <f t="shared" si="113"/>
        <v/>
      </c>
      <c r="O759" s="29" t="str">
        <f t="shared" si="114"/>
        <v/>
      </c>
      <c r="P759" s="33" t="str">
        <f t="shared" si="115"/>
        <v/>
      </c>
    </row>
    <row r="760" spans="5:16" x14ac:dyDescent="0.45">
      <c r="E760" s="29" t="str">
        <f>IF(G760="Y",#REF!,"")</f>
        <v/>
      </c>
      <c r="L760" s="29" t="str">
        <f t="shared" si="111"/>
        <v/>
      </c>
      <c r="M760" s="29" t="str">
        <f t="shared" si="112"/>
        <v/>
      </c>
      <c r="N760" s="29" t="str">
        <f t="shared" si="113"/>
        <v/>
      </c>
      <c r="O760" s="29" t="str">
        <f t="shared" si="114"/>
        <v/>
      </c>
      <c r="P760" s="33" t="str">
        <f t="shared" si="115"/>
        <v/>
      </c>
    </row>
    <row r="761" spans="5:16" x14ac:dyDescent="0.45">
      <c r="E761" s="29" t="str">
        <f>IF(G761="Y",#REF!,"")</f>
        <v/>
      </c>
      <c r="L761" s="29" t="str">
        <f t="shared" si="111"/>
        <v/>
      </c>
      <c r="M761" s="29" t="str">
        <f t="shared" si="112"/>
        <v/>
      </c>
      <c r="N761" s="29" t="str">
        <f t="shared" si="113"/>
        <v/>
      </c>
      <c r="O761" s="29" t="str">
        <f t="shared" si="114"/>
        <v/>
      </c>
      <c r="P761" s="33" t="str">
        <f t="shared" si="115"/>
        <v/>
      </c>
    </row>
    <row r="762" spans="5:16" x14ac:dyDescent="0.45">
      <c r="E762" s="29" t="str">
        <f>IF(G762="Y",#REF!,"")</f>
        <v/>
      </c>
      <c r="L762" s="29" t="str">
        <f t="shared" si="111"/>
        <v/>
      </c>
      <c r="M762" s="29" t="str">
        <f t="shared" si="112"/>
        <v/>
      </c>
      <c r="N762" s="29" t="str">
        <f t="shared" si="113"/>
        <v/>
      </c>
      <c r="O762" s="29" t="str">
        <f t="shared" si="114"/>
        <v/>
      </c>
      <c r="P762" s="33" t="str">
        <f t="shared" si="115"/>
        <v/>
      </c>
    </row>
    <row r="763" spans="5:16" x14ac:dyDescent="0.45">
      <c r="E763" s="29" t="str">
        <f>IF(G763="Y",#REF!,"")</f>
        <v/>
      </c>
      <c r="L763" s="29" t="str">
        <f t="shared" si="111"/>
        <v/>
      </c>
      <c r="M763" s="29" t="str">
        <f t="shared" si="112"/>
        <v/>
      </c>
      <c r="N763" s="29" t="str">
        <f t="shared" si="113"/>
        <v/>
      </c>
      <c r="O763" s="29" t="str">
        <f t="shared" si="114"/>
        <v/>
      </c>
      <c r="P763" s="33" t="str">
        <f t="shared" si="115"/>
        <v/>
      </c>
    </row>
    <row r="764" spans="5:16" x14ac:dyDescent="0.45">
      <c r="E764" s="29" t="str">
        <f>IF(G764="Y",#REF!,"")</f>
        <v/>
      </c>
      <c r="L764" s="29" t="str">
        <f t="shared" si="111"/>
        <v/>
      </c>
      <c r="M764" s="29" t="str">
        <f t="shared" si="112"/>
        <v/>
      </c>
      <c r="N764" s="29" t="str">
        <f t="shared" si="113"/>
        <v/>
      </c>
      <c r="O764" s="29" t="str">
        <f t="shared" si="114"/>
        <v/>
      </c>
      <c r="P764" s="33" t="str">
        <f t="shared" si="115"/>
        <v/>
      </c>
    </row>
    <row r="765" spans="5:16" x14ac:dyDescent="0.45">
      <c r="E765" s="29" t="str">
        <f>IF(G765="Y",#REF!,"")</f>
        <v/>
      </c>
      <c r="L765" s="29" t="str">
        <f t="shared" si="111"/>
        <v/>
      </c>
      <c r="M765" s="29" t="str">
        <f t="shared" si="112"/>
        <v/>
      </c>
      <c r="N765" s="29" t="str">
        <f t="shared" si="113"/>
        <v/>
      </c>
      <c r="O765" s="29" t="str">
        <f t="shared" si="114"/>
        <v/>
      </c>
      <c r="P765" s="33" t="str">
        <f t="shared" si="115"/>
        <v/>
      </c>
    </row>
    <row r="766" spans="5:16" x14ac:dyDescent="0.45">
      <c r="E766" s="29" t="str">
        <f>IF(G766="Y",#REF!,"")</f>
        <v/>
      </c>
      <c r="L766" s="29" t="str">
        <f t="shared" si="111"/>
        <v/>
      </c>
      <c r="M766" s="29" t="str">
        <f t="shared" si="112"/>
        <v/>
      </c>
      <c r="N766" s="29" t="str">
        <f t="shared" si="113"/>
        <v/>
      </c>
      <c r="O766" s="29" t="str">
        <f t="shared" si="114"/>
        <v/>
      </c>
      <c r="P766" s="33" t="str">
        <f t="shared" si="115"/>
        <v/>
      </c>
    </row>
    <row r="767" spans="5:16" x14ac:dyDescent="0.45">
      <c r="E767" s="29" t="str">
        <f>IF(G767="Y",#REF!,"")</f>
        <v/>
      </c>
      <c r="L767" s="29" t="str">
        <f t="shared" si="111"/>
        <v/>
      </c>
      <c r="M767" s="29" t="str">
        <f t="shared" si="112"/>
        <v/>
      </c>
      <c r="N767" s="29" t="str">
        <f t="shared" si="113"/>
        <v/>
      </c>
      <c r="O767" s="29" t="str">
        <f t="shared" si="114"/>
        <v/>
      </c>
      <c r="P767" s="33" t="str">
        <f t="shared" si="115"/>
        <v/>
      </c>
    </row>
    <row r="768" spans="5:16" x14ac:dyDescent="0.45">
      <c r="E768" s="29" t="str">
        <f>IF(G768="Y",#REF!,"")</f>
        <v/>
      </c>
      <c r="L768" s="29" t="str">
        <f t="shared" si="111"/>
        <v/>
      </c>
      <c r="M768" s="29" t="str">
        <f t="shared" si="112"/>
        <v/>
      </c>
      <c r="N768" s="29" t="str">
        <f t="shared" si="113"/>
        <v/>
      </c>
      <c r="O768" s="29" t="str">
        <f t="shared" si="114"/>
        <v/>
      </c>
      <c r="P768" s="33" t="str">
        <f t="shared" si="115"/>
        <v/>
      </c>
    </row>
    <row r="769" spans="5:16" x14ac:dyDescent="0.45">
      <c r="E769" s="29" t="str">
        <f>IF(G769="Y",#REF!,"")</f>
        <v/>
      </c>
      <c r="L769" s="29" t="str">
        <f t="shared" si="111"/>
        <v/>
      </c>
      <c r="M769" s="29" t="str">
        <f t="shared" si="112"/>
        <v/>
      </c>
      <c r="N769" s="29" t="str">
        <f t="shared" si="113"/>
        <v/>
      </c>
      <c r="O769" s="29" t="str">
        <f t="shared" si="114"/>
        <v/>
      </c>
      <c r="P769" s="33" t="str">
        <f t="shared" si="115"/>
        <v/>
      </c>
    </row>
    <row r="770" spans="5:16" x14ac:dyDescent="0.45">
      <c r="E770" s="29" t="str">
        <f>IF(G770="Y",#REF!,"")</f>
        <v/>
      </c>
      <c r="L770" s="29" t="str">
        <f t="shared" si="111"/>
        <v/>
      </c>
      <c r="M770" s="29" t="str">
        <f t="shared" si="112"/>
        <v/>
      </c>
      <c r="N770" s="29" t="str">
        <f t="shared" si="113"/>
        <v/>
      </c>
      <c r="O770" s="29" t="str">
        <f t="shared" si="114"/>
        <v/>
      </c>
      <c r="P770" s="33" t="str">
        <f t="shared" si="115"/>
        <v/>
      </c>
    </row>
    <row r="771" spans="5:16" x14ac:dyDescent="0.45">
      <c r="E771" s="29" t="str">
        <f>IF(G771="Y",#REF!,"")</f>
        <v/>
      </c>
      <c r="L771" s="29" t="str">
        <f t="shared" si="111"/>
        <v/>
      </c>
      <c r="M771" s="29" t="str">
        <f t="shared" si="112"/>
        <v/>
      </c>
      <c r="N771" s="29" t="str">
        <f t="shared" si="113"/>
        <v/>
      </c>
      <c r="O771" s="29" t="str">
        <f t="shared" si="114"/>
        <v/>
      </c>
      <c r="P771" s="33" t="str">
        <f t="shared" si="115"/>
        <v/>
      </c>
    </row>
    <row r="772" spans="5:16" x14ac:dyDescent="0.45">
      <c r="E772" s="29" t="str">
        <f>IF(G772="Y",#REF!,"")</f>
        <v/>
      </c>
      <c r="L772" s="29" t="str">
        <f t="shared" ref="L772:L835" si="116">IF(G772="Y", (P772*E772),(""))</f>
        <v/>
      </c>
      <c r="M772" s="29" t="str">
        <f t="shared" ref="M772:M835" si="117">IF(G772="Y", (L772*2),(""))</f>
        <v/>
      </c>
      <c r="N772" s="29" t="str">
        <f t="shared" ref="N772:N835" si="118">IF(G772="Y", (L772*3),(""))</f>
        <v/>
      </c>
      <c r="O772" s="29" t="str">
        <f t="shared" ref="O772:O835" si="119">IF(G772="Y", (L772*4),(""))</f>
        <v/>
      </c>
      <c r="P772" s="33" t="str">
        <f t="shared" ref="P772:P835" si="120">IF(Q772&gt;0,((AcctSize/Q772)/H772),(""))</f>
        <v/>
      </c>
    </row>
    <row r="773" spans="5:16" x14ac:dyDescent="0.45">
      <c r="E773" s="29" t="str">
        <f>IF(G773="Y",#REF!,"")</f>
        <v/>
      </c>
      <c r="L773" s="29" t="str">
        <f t="shared" si="116"/>
        <v/>
      </c>
      <c r="M773" s="29" t="str">
        <f t="shared" si="117"/>
        <v/>
      </c>
      <c r="N773" s="29" t="str">
        <f t="shared" si="118"/>
        <v/>
      </c>
      <c r="O773" s="29" t="str">
        <f t="shared" si="119"/>
        <v/>
      </c>
      <c r="P773" s="33" t="str">
        <f t="shared" si="120"/>
        <v/>
      </c>
    </row>
    <row r="774" spans="5:16" x14ac:dyDescent="0.45">
      <c r="E774" s="29" t="str">
        <f>IF(G774="Y",#REF!,"")</f>
        <v/>
      </c>
      <c r="L774" s="29" t="str">
        <f t="shared" si="116"/>
        <v/>
      </c>
      <c r="M774" s="29" t="str">
        <f t="shared" si="117"/>
        <v/>
      </c>
      <c r="N774" s="29" t="str">
        <f t="shared" si="118"/>
        <v/>
      </c>
      <c r="O774" s="29" t="str">
        <f t="shared" si="119"/>
        <v/>
      </c>
      <c r="P774" s="33" t="str">
        <f t="shared" si="120"/>
        <v/>
      </c>
    </row>
    <row r="775" spans="5:16" x14ac:dyDescent="0.45">
      <c r="E775" s="29" t="str">
        <f>IF(G775="Y",#REF!,"")</f>
        <v/>
      </c>
      <c r="L775" s="29" t="str">
        <f t="shared" si="116"/>
        <v/>
      </c>
      <c r="M775" s="29" t="str">
        <f t="shared" si="117"/>
        <v/>
      </c>
      <c r="N775" s="29" t="str">
        <f t="shared" si="118"/>
        <v/>
      </c>
      <c r="O775" s="29" t="str">
        <f t="shared" si="119"/>
        <v/>
      </c>
      <c r="P775" s="33" t="str">
        <f t="shared" si="120"/>
        <v/>
      </c>
    </row>
    <row r="776" spans="5:16" x14ac:dyDescent="0.45">
      <c r="E776" s="29" t="str">
        <f>IF(G776="Y",#REF!,"")</f>
        <v/>
      </c>
      <c r="L776" s="29" t="str">
        <f t="shared" si="116"/>
        <v/>
      </c>
      <c r="M776" s="29" t="str">
        <f t="shared" si="117"/>
        <v/>
      </c>
      <c r="N776" s="29" t="str">
        <f t="shared" si="118"/>
        <v/>
      </c>
      <c r="O776" s="29" t="str">
        <f t="shared" si="119"/>
        <v/>
      </c>
      <c r="P776" s="33" t="str">
        <f t="shared" si="120"/>
        <v/>
      </c>
    </row>
    <row r="777" spans="5:16" x14ac:dyDescent="0.45">
      <c r="E777" s="29" t="str">
        <f>IF(G777="Y",#REF!,"")</f>
        <v/>
      </c>
      <c r="L777" s="29" t="str">
        <f t="shared" si="116"/>
        <v/>
      </c>
      <c r="M777" s="29" t="str">
        <f t="shared" si="117"/>
        <v/>
      </c>
      <c r="N777" s="29" t="str">
        <f t="shared" si="118"/>
        <v/>
      </c>
      <c r="O777" s="29" t="str">
        <f t="shared" si="119"/>
        <v/>
      </c>
      <c r="P777" s="33" t="str">
        <f t="shared" si="120"/>
        <v/>
      </c>
    </row>
    <row r="778" spans="5:16" x14ac:dyDescent="0.45">
      <c r="E778" s="29" t="str">
        <f>IF(G778="Y",#REF!,"")</f>
        <v/>
      </c>
      <c r="L778" s="29" t="str">
        <f t="shared" si="116"/>
        <v/>
      </c>
      <c r="M778" s="29" t="str">
        <f t="shared" si="117"/>
        <v/>
      </c>
      <c r="N778" s="29" t="str">
        <f t="shared" si="118"/>
        <v/>
      </c>
      <c r="O778" s="29" t="str">
        <f t="shared" si="119"/>
        <v/>
      </c>
      <c r="P778" s="33" t="str">
        <f t="shared" si="120"/>
        <v/>
      </c>
    </row>
    <row r="779" spans="5:16" x14ac:dyDescent="0.45">
      <c r="E779" s="29" t="str">
        <f>IF(G779="Y",#REF!,"")</f>
        <v/>
      </c>
      <c r="L779" s="29" t="str">
        <f t="shared" si="116"/>
        <v/>
      </c>
      <c r="M779" s="29" t="str">
        <f t="shared" si="117"/>
        <v/>
      </c>
      <c r="N779" s="29" t="str">
        <f t="shared" si="118"/>
        <v/>
      </c>
      <c r="O779" s="29" t="str">
        <f t="shared" si="119"/>
        <v/>
      </c>
      <c r="P779" s="33" t="str">
        <f t="shared" si="120"/>
        <v/>
      </c>
    </row>
    <row r="780" spans="5:16" x14ac:dyDescent="0.45">
      <c r="E780" s="29" t="str">
        <f>IF(G780="Y",#REF!,"")</f>
        <v/>
      </c>
      <c r="L780" s="29" t="str">
        <f t="shared" si="116"/>
        <v/>
      </c>
      <c r="M780" s="29" t="str">
        <f t="shared" si="117"/>
        <v/>
      </c>
      <c r="N780" s="29" t="str">
        <f t="shared" si="118"/>
        <v/>
      </c>
      <c r="O780" s="29" t="str">
        <f t="shared" si="119"/>
        <v/>
      </c>
      <c r="P780" s="33" t="str">
        <f t="shared" si="120"/>
        <v/>
      </c>
    </row>
    <row r="781" spans="5:16" x14ac:dyDescent="0.45">
      <c r="E781" s="29" t="str">
        <f>IF(G781="Y",#REF!,"")</f>
        <v/>
      </c>
      <c r="L781" s="29" t="str">
        <f t="shared" si="116"/>
        <v/>
      </c>
      <c r="M781" s="29" t="str">
        <f t="shared" si="117"/>
        <v/>
      </c>
      <c r="N781" s="29" t="str">
        <f t="shared" si="118"/>
        <v/>
      </c>
      <c r="O781" s="29" t="str">
        <f t="shared" si="119"/>
        <v/>
      </c>
      <c r="P781" s="33" t="str">
        <f t="shared" si="120"/>
        <v/>
      </c>
    </row>
    <row r="782" spans="5:16" x14ac:dyDescent="0.45">
      <c r="E782" s="29" t="str">
        <f>IF(G782="Y",#REF!,"")</f>
        <v/>
      </c>
      <c r="L782" s="29" t="str">
        <f t="shared" si="116"/>
        <v/>
      </c>
      <c r="M782" s="29" t="str">
        <f t="shared" si="117"/>
        <v/>
      </c>
      <c r="N782" s="29" t="str">
        <f t="shared" si="118"/>
        <v/>
      </c>
      <c r="O782" s="29" t="str">
        <f t="shared" si="119"/>
        <v/>
      </c>
      <c r="P782" s="33" t="str">
        <f t="shared" si="120"/>
        <v/>
      </c>
    </row>
    <row r="783" spans="5:16" x14ac:dyDescent="0.45">
      <c r="E783" s="29" t="str">
        <f>IF(G783="Y",#REF!,"")</f>
        <v/>
      </c>
      <c r="L783" s="29" t="str">
        <f t="shared" si="116"/>
        <v/>
      </c>
      <c r="M783" s="29" t="str">
        <f t="shared" si="117"/>
        <v/>
      </c>
      <c r="N783" s="29" t="str">
        <f t="shared" si="118"/>
        <v/>
      </c>
      <c r="O783" s="29" t="str">
        <f t="shared" si="119"/>
        <v/>
      </c>
      <c r="P783" s="33" t="str">
        <f t="shared" si="120"/>
        <v/>
      </c>
    </row>
    <row r="784" spans="5:16" x14ac:dyDescent="0.45">
      <c r="E784" s="29" t="str">
        <f>IF(G784="Y",#REF!,"")</f>
        <v/>
      </c>
      <c r="L784" s="29" t="str">
        <f t="shared" si="116"/>
        <v/>
      </c>
      <c r="M784" s="29" t="str">
        <f t="shared" si="117"/>
        <v/>
      </c>
      <c r="N784" s="29" t="str">
        <f t="shared" si="118"/>
        <v/>
      </c>
      <c r="O784" s="29" t="str">
        <f t="shared" si="119"/>
        <v/>
      </c>
      <c r="P784" s="33" t="str">
        <f t="shared" si="120"/>
        <v/>
      </c>
    </row>
    <row r="785" spans="5:16" x14ac:dyDescent="0.45">
      <c r="E785" s="29" t="str">
        <f>IF(G785="Y",#REF!,"")</f>
        <v/>
      </c>
      <c r="L785" s="29" t="str">
        <f t="shared" si="116"/>
        <v/>
      </c>
      <c r="M785" s="29" t="str">
        <f t="shared" si="117"/>
        <v/>
      </c>
      <c r="N785" s="29" t="str">
        <f t="shared" si="118"/>
        <v/>
      </c>
      <c r="O785" s="29" t="str">
        <f t="shared" si="119"/>
        <v/>
      </c>
      <c r="P785" s="33" t="str">
        <f t="shared" si="120"/>
        <v/>
      </c>
    </row>
    <row r="786" spans="5:16" x14ac:dyDescent="0.45">
      <c r="E786" s="29" t="str">
        <f>IF(G786="Y",#REF!,"")</f>
        <v/>
      </c>
      <c r="L786" s="29" t="str">
        <f t="shared" si="116"/>
        <v/>
      </c>
      <c r="M786" s="29" t="str">
        <f t="shared" si="117"/>
        <v/>
      </c>
      <c r="N786" s="29" t="str">
        <f t="shared" si="118"/>
        <v/>
      </c>
      <c r="O786" s="29" t="str">
        <f t="shared" si="119"/>
        <v/>
      </c>
      <c r="P786" s="33" t="str">
        <f t="shared" si="120"/>
        <v/>
      </c>
    </row>
    <row r="787" spans="5:16" x14ac:dyDescent="0.45">
      <c r="E787" s="29" t="str">
        <f>IF(G787="Y",#REF!,"")</f>
        <v/>
      </c>
      <c r="L787" s="29" t="str">
        <f t="shared" si="116"/>
        <v/>
      </c>
      <c r="M787" s="29" t="str">
        <f t="shared" si="117"/>
        <v/>
      </c>
      <c r="N787" s="29" t="str">
        <f t="shared" si="118"/>
        <v/>
      </c>
      <c r="O787" s="29" t="str">
        <f t="shared" si="119"/>
        <v/>
      </c>
      <c r="P787" s="33" t="str">
        <f t="shared" si="120"/>
        <v/>
      </c>
    </row>
    <row r="788" spans="5:16" x14ac:dyDescent="0.45">
      <c r="E788" s="29" t="str">
        <f>IF(G788="Y",#REF!,"")</f>
        <v/>
      </c>
      <c r="L788" s="29" t="str">
        <f t="shared" si="116"/>
        <v/>
      </c>
      <c r="M788" s="29" t="str">
        <f t="shared" si="117"/>
        <v/>
      </c>
      <c r="N788" s="29" t="str">
        <f t="shared" si="118"/>
        <v/>
      </c>
      <c r="O788" s="29" t="str">
        <f t="shared" si="119"/>
        <v/>
      </c>
      <c r="P788" s="33" t="str">
        <f t="shared" si="120"/>
        <v/>
      </c>
    </row>
    <row r="789" spans="5:16" x14ac:dyDescent="0.45">
      <c r="E789" s="29" t="str">
        <f>IF(G789="Y",#REF!,"")</f>
        <v/>
      </c>
      <c r="L789" s="29" t="str">
        <f t="shared" si="116"/>
        <v/>
      </c>
      <c r="M789" s="29" t="str">
        <f t="shared" si="117"/>
        <v/>
      </c>
      <c r="N789" s="29" t="str">
        <f t="shared" si="118"/>
        <v/>
      </c>
      <c r="O789" s="29" t="str">
        <f t="shared" si="119"/>
        <v/>
      </c>
      <c r="P789" s="33" t="str">
        <f t="shared" si="120"/>
        <v/>
      </c>
    </row>
    <row r="790" spans="5:16" x14ac:dyDescent="0.45">
      <c r="E790" s="29" t="str">
        <f>IF(G790="Y",#REF!,"")</f>
        <v/>
      </c>
      <c r="L790" s="29" t="str">
        <f t="shared" si="116"/>
        <v/>
      </c>
      <c r="M790" s="29" t="str">
        <f t="shared" si="117"/>
        <v/>
      </c>
      <c r="N790" s="29" t="str">
        <f t="shared" si="118"/>
        <v/>
      </c>
      <c r="O790" s="29" t="str">
        <f t="shared" si="119"/>
        <v/>
      </c>
      <c r="P790" s="33" t="str">
        <f t="shared" si="120"/>
        <v/>
      </c>
    </row>
    <row r="791" spans="5:16" x14ac:dyDescent="0.45">
      <c r="E791" s="29" t="str">
        <f>IF(G791="Y",#REF!,"")</f>
        <v/>
      </c>
      <c r="L791" s="29" t="str">
        <f t="shared" si="116"/>
        <v/>
      </c>
      <c r="M791" s="29" t="str">
        <f t="shared" si="117"/>
        <v/>
      </c>
      <c r="N791" s="29" t="str">
        <f t="shared" si="118"/>
        <v/>
      </c>
      <c r="O791" s="29" t="str">
        <f t="shared" si="119"/>
        <v/>
      </c>
      <c r="P791" s="33" t="str">
        <f t="shared" si="120"/>
        <v/>
      </c>
    </row>
    <row r="792" spans="5:16" x14ac:dyDescent="0.45">
      <c r="E792" s="29" t="str">
        <f>IF(G792="Y",#REF!,"")</f>
        <v/>
      </c>
      <c r="L792" s="29" t="str">
        <f t="shared" si="116"/>
        <v/>
      </c>
      <c r="M792" s="29" t="str">
        <f t="shared" si="117"/>
        <v/>
      </c>
      <c r="N792" s="29" t="str">
        <f t="shared" si="118"/>
        <v/>
      </c>
      <c r="O792" s="29" t="str">
        <f t="shared" si="119"/>
        <v/>
      </c>
      <c r="P792" s="33" t="str">
        <f t="shared" si="120"/>
        <v/>
      </c>
    </row>
    <row r="793" spans="5:16" x14ac:dyDescent="0.45">
      <c r="E793" s="29" t="str">
        <f>IF(G793="Y",#REF!,"")</f>
        <v/>
      </c>
      <c r="L793" s="29" t="str">
        <f t="shared" si="116"/>
        <v/>
      </c>
      <c r="M793" s="29" t="str">
        <f t="shared" si="117"/>
        <v/>
      </c>
      <c r="N793" s="29" t="str">
        <f t="shared" si="118"/>
        <v/>
      </c>
      <c r="O793" s="29" t="str">
        <f t="shared" si="119"/>
        <v/>
      </c>
      <c r="P793" s="33" t="str">
        <f t="shared" si="120"/>
        <v/>
      </c>
    </row>
    <row r="794" spans="5:16" x14ac:dyDescent="0.45">
      <c r="E794" s="29" t="str">
        <f>IF(G794="Y",#REF!,"")</f>
        <v/>
      </c>
      <c r="L794" s="29" t="str">
        <f t="shared" si="116"/>
        <v/>
      </c>
      <c r="M794" s="29" t="str">
        <f t="shared" si="117"/>
        <v/>
      </c>
      <c r="N794" s="29" t="str">
        <f t="shared" si="118"/>
        <v/>
      </c>
      <c r="O794" s="29" t="str">
        <f t="shared" si="119"/>
        <v/>
      </c>
      <c r="P794" s="33" t="str">
        <f t="shared" si="120"/>
        <v/>
      </c>
    </row>
    <row r="795" spans="5:16" x14ac:dyDescent="0.45">
      <c r="E795" s="29" t="str">
        <f>IF(G795="Y",#REF!,"")</f>
        <v/>
      </c>
      <c r="L795" s="29" t="str">
        <f t="shared" si="116"/>
        <v/>
      </c>
      <c r="M795" s="29" t="str">
        <f t="shared" si="117"/>
        <v/>
      </c>
      <c r="N795" s="29" t="str">
        <f t="shared" si="118"/>
        <v/>
      </c>
      <c r="O795" s="29" t="str">
        <f t="shared" si="119"/>
        <v/>
      </c>
      <c r="P795" s="33" t="str">
        <f t="shared" si="120"/>
        <v/>
      </c>
    </row>
    <row r="796" spans="5:16" x14ac:dyDescent="0.45">
      <c r="E796" s="29" t="str">
        <f>IF(G796="Y",#REF!,"")</f>
        <v/>
      </c>
      <c r="L796" s="29" t="str">
        <f t="shared" si="116"/>
        <v/>
      </c>
      <c r="M796" s="29" t="str">
        <f t="shared" si="117"/>
        <v/>
      </c>
      <c r="N796" s="29" t="str">
        <f t="shared" si="118"/>
        <v/>
      </c>
      <c r="O796" s="29" t="str">
        <f t="shared" si="119"/>
        <v/>
      </c>
      <c r="P796" s="33" t="str">
        <f t="shared" si="120"/>
        <v/>
      </c>
    </row>
    <row r="797" spans="5:16" x14ac:dyDescent="0.45">
      <c r="E797" s="29" t="str">
        <f>IF(G797="Y",#REF!,"")</f>
        <v/>
      </c>
      <c r="L797" s="29" t="str">
        <f t="shared" si="116"/>
        <v/>
      </c>
      <c r="M797" s="29" t="str">
        <f t="shared" si="117"/>
        <v/>
      </c>
      <c r="N797" s="29" t="str">
        <f t="shared" si="118"/>
        <v/>
      </c>
      <c r="O797" s="29" t="str">
        <f t="shared" si="119"/>
        <v/>
      </c>
      <c r="P797" s="33" t="str">
        <f t="shared" si="120"/>
        <v/>
      </c>
    </row>
    <row r="798" spans="5:16" x14ac:dyDescent="0.45">
      <c r="E798" s="29" t="str">
        <f>IF(G798="Y",#REF!,"")</f>
        <v/>
      </c>
      <c r="L798" s="29" t="str">
        <f t="shared" si="116"/>
        <v/>
      </c>
      <c r="M798" s="29" t="str">
        <f t="shared" si="117"/>
        <v/>
      </c>
      <c r="N798" s="29" t="str">
        <f t="shared" si="118"/>
        <v/>
      </c>
      <c r="O798" s="29" t="str">
        <f t="shared" si="119"/>
        <v/>
      </c>
      <c r="P798" s="33" t="str">
        <f t="shared" si="120"/>
        <v/>
      </c>
    </row>
    <row r="799" spans="5:16" x14ac:dyDescent="0.45">
      <c r="E799" s="29" t="str">
        <f>IF(G799="Y",#REF!,"")</f>
        <v/>
      </c>
      <c r="L799" s="29" t="str">
        <f t="shared" si="116"/>
        <v/>
      </c>
      <c r="M799" s="29" t="str">
        <f t="shared" si="117"/>
        <v/>
      </c>
      <c r="N799" s="29" t="str">
        <f t="shared" si="118"/>
        <v/>
      </c>
      <c r="O799" s="29" t="str">
        <f t="shared" si="119"/>
        <v/>
      </c>
      <c r="P799" s="33" t="str">
        <f t="shared" si="120"/>
        <v/>
      </c>
    </row>
    <row r="800" spans="5:16" x14ac:dyDescent="0.45">
      <c r="E800" s="29" t="str">
        <f>IF(G800="Y",#REF!,"")</f>
        <v/>
      </c>
      <c r="L800" s="29" t="str">
        <f t="shared" si="116"/>
        <v/>
      </c>
      <c r="M800" s="29" t="str">
        <f t="shared" si="117"/>
        <v/>
      </c>
      <c r="N800" s="29" t="str">
        <f t="shared" si="118"/>
        <v/>
      </c>
      <c r="O800" s="29" t="str">
        <f t="shared" si="119"/>
        <v/>
      </c>
      <c r="P800" s="33" t="str">
        <f t="shared" si="120"/>
        <v/>
      </c>
    </row>
    <row r="801" spans="5:16" x14ac:dyDescent="0.45">
      <c r="E801" s="29" t="str">
        <f>IF(G801="Y",#REF!,"")</f>
        <v/>
      </c>
      <c r="L801" s="29" t="str">
        <f t="shared" si="116"/>
        <v/>
      </c>
      <c r="M801" s="29" t="str">
        <f t="shared" si="117"/>
        <v/>
      </c>
      <c r="N801" s="29" t="str">
        <f t="shared" si="118"/>
        <v/>
      </c>
      <c r="O801" s="29" t="str">
        <f t="shared" si="119"/>
        <v/>
      </c>
      <c r="P801" s="33" t="str">
        <f t="shared" si="120"/>
        <v/>
      </c>
    </row>
    <row r="802" spans="5:16" x14ac:dyDescent="0.45">
      <c r="E802" s="29" t="str">
        <f>IF(G802="Y",#REF!,"")</f>
        <v/>
      </c>
      <c r="L802" s="29" t="str">
        <f t="shared" si="116"/>
        <v/>
      </c>
      <c r="M802" s="29" t="str">
        <f t="shared" si="117"/>
        <v/>
      </c>
      <c r="N802" s="29" t="str">
        <f t="shared" si="118"/>
        <v/>
      </c>
      <c r="O802" s="29" t="str">
        <f t="shared" si="119"/>
        <v/>
      </c>
      <c r="P802" s="33" t="str">
        <f t="shared" si="120"/>
        <v/>
      </c>
    </row>
    <row r="803" spans="5:16" x14ac:dyDescent="0.45">
      <c r="E803" s="29" t="str">
        <f>IF(G803="Y",#REF!,"")</f>
        <v/>
      </c>
      <c r="L803" s="29" t="str">
        <f t="shared" si="116"/>
        <v/>
      </c>
      <c r="M803" s="29" t="str">
        <f t="shared" si="117"/>
        <v/>
      </c>
      <c r="N803" s="29" t="str">
        <f t="shared" si="118"/>
        <v/>
      </c>
      <c r="O803" s="29" t="str">
        <f t="shared" si="119"/>
        <v/>
      </c>
      <c r="P803" s="33" t="str">
        <f t="shared" si="120"/>
        <v/>
      </c>
    </row>
    <row r="804" spans="5:16" x14ac:dyDescent="0.45">
      <c r="E804" s="29" t="str">
        <f>IF(G804="Y",#REF!,"")</f>
        <v/>
      </c>
      <c r="L804" s="29" t="str">
        <f t="shared" si="116"/>
        <v/>
      </c>
      <c r="M804" s="29" t="str">
        <f t="shared" si="117"/>
        <v/>
      </c>
      <c r="N804" s="29" t="str">
        <f t="shared" si="118"/>
        <v/>
      </c>
      <c r="O804" s="29" t="str">
        <f t="shared" si="119"/>
        <v/>
      </c>
      <c r="P804" s="33" t="str">
        <f t="shared" si="120"/>
        <v/>
      </c>
    </row>
    <row r="805" spans="5:16" x14ac:dyDescent="0.45">
      <c r="E805" s="29" t="str">
        <f>IF(G805="Y",#REF!,"")</f>
        <v/>
      </c>
      <c r="L805" s="29" t="str">
        <f t="shared" si="116"/>
        <v/>
      </c>
      <c r="M805" s="29" t="str">
        <f t="shared" si="117"/>
        <v/>
      </c>
      <c r="N805" s="29" t="str">
        <f t="shared" si="118"/>
        <v/>
      </c>
      <c r="O805" s="29" t="str">
        <f t="shared" si="119"/>
        <v/>
      </c>
      <c r="P805" s="33" t="str">
        <f t="shared" si="120"/>
        <v/>
      </c>
    </row>
    <row r="806" spans="5:16" x14ac:dyDescent="0.45">
      <c r="E806" s="29" t="str">
        <f>IF(G806="Y",#REF!,"")</f>
        <v/>
      </c>
      <c r="L806" s="29" t="str">
        <f t="shared" si="116"/>
        <v/>
      </c>
      <c r="M806" s="29" t="str">
        <f t="shared" si="117"/>
        <v/>
      </c>
      <c r="N806" s="29" t="str">
        <f t="shared" si="118"/>
        <v/>
      </c>
      <c r="O806" s="29" t="str">
        <f t="shared" si="119"/>
        <v/>
      </c>
      <c r="P806" s="33" t="str">
        <f t="shared" si="120"/>
        <v/>
      </c>
    </row>
    <row r="807" spans="5:16" x14ac:dyDescent="0.45">
      <c r="E807" s="29" t="str">
        <f>IF(G807="Y",#REF!,"")</f>
        <v/>
      </c>
      <c r="L807" s="29" t="str">
        <f t="shared" si="116"/>
        <v/>
      </c>
      <c r="M807" s="29" t="str">
        <f t="shared" si="117"/>
        <v/>
      </c>
      <c r="N807" s="29" t="str">
        <f t="shared" si="118"/>
        <v/>
      </c>
      <c r="O807" s="29" t="str">
        <f t="shared" si="119"/>
        <v/>
      </c>
      <c r="P807" s="33" t="str">
        <f t="shared" si="120"/>
        <v/>
      </c>
    </row>
    <row r="808" spans="5:16" x14ac:dyDescent="0.45">
      <c r="E808" s="29" t="str">
        <f>IF(G808="Y",#REF!,"")</f>
        <v/>
      </c>
      <c r="L808" s="29" t="str">
        <f t="shared" si="116"/>
        <v/>
      </c>
      <c r="M808" s="29" t="str">
        <f t="shared" si="117"/>
        <v/>
      </c>
      <c r="N808" s="29" t="str">
        <f t="shared" si="118"/>
        <v/>
      </c>
      <c r="O808" s="29" t="str">
        <f t="shared" si="119"/>
        <v/>
      </c>
      <c r="P808" s="33" t="str">
        <f t="shared" si="120"/>
        <v/>
      </c>
    </row>
    <row r="809" spans="5:16" x14ac:dyDescent="0.45">
      <c r="E809" s="29" t="str">
        <f>IF(G809="Y",#REF!,"")</f>
        <v/>
      </c>
      <c r="L809" s="29" t="str">
        <f t="shared" si="116"/>
        <v/>
      </c>
      <c r="M809" s="29" t="str">
        <f t="shared" si="117"/>
        <v/>
      </c>
      <c r="N809" s="29" t="str">
        <f t="shared" si="118"/>
        <v/>
      </c>
      <c r="O809" s="29" t="str">
        <f t="shared" si="119"/>
        <v/>
      </c>
      <c r="P809" s="33" t="str">
        <f t="shared" si="120"/>
        <v/>
      </c>
    </row>
    <row r="810" spans="5:16" x14ac:dyDescent="0.45">
      <c r="E810" s="29" t="str">
        <f>IF(G810="Y",#REF!,"")</f>
        <v/>
      </c>
      <c r="L810" s="29" t="str">
        <f t="shared" si="116"/>
        <v/>
      </c>
      <c r="M810" s="29" t="str">
        <f t="shared" si="117"/>
        <v/>
      </c>
      <c r="N810" s="29" t="str">
        <f t="shared" si="118"/>
        <v/>
      </c>
      <c r="O810" s="29" t="str">
        <f t="shared" si="119"/>
        <v/>
      </c>
      <c r="P810" s="33" t="str">
        <f t="shared" si="120"/>
        <v/>
      </c>
    </row>
    <row r="811" spans="5:16" x14ac:dyDescent="0.45">
      <c r="E811" s="29" t="str">
        <f>IF(G811="Y",#REF!,"")</f>
        <v/>
      </c>
      <c r="L811" s="29" t="str">
        <f t="shared" si="116"/>
        <v/>
      </c>
      <c r="M811" s="29" t="str">
        <f t="shared" si="117"/>
        <v/>
      </c>
      <c r="N811" s="29" t="str">
        <f t="shared" si="118"/>
        <v/>
      </c>
      <c r="O811" s="29" t="str">
        <f t="shared" si="119"/>
        <v/>
      </c>
      <c r="P811" s="33" t="str">
        <f t="shared" si="120"/>
        <v/>
      </c>
    </row>
    <row r="812" spans="5:16" x14ac:dyDescent="0.45">
      <c r="E812" s="29" t="str">
        <f>IF(G812="Y",#REF!,"")</f>
        <v/>
      </c>
      <c r="L812" s="29" t="str">
        <f t="shared" si="116"/>
        <v/>
      </c>
      <c r="M812" s="29" t="str">
        <f t="shared" si="117"/>
        <v/>
      </c>
      <c r="N812" s="29" t="str">
        <f t="shared" si="118"/>
        <v/>
      </c>
      <c r="O812" s="29" t="str">
        <f t="shared" si="119"/>
        <v/>
      </c>
      <c r="P812" s="33" t="str">
        <f t="shared" si="120"/>
        <v/>
      </c>
    </row>
    <row r="813" spans="5:16" x14ac:dyDescent="0.45">
      <c r="E813" s="29" t="str">
        <f>IF(G813="Y",#REF!,"")</f>
        <v/>
      </c>
      <c r="L813" s="29" t="str">
        <f t="shared" si="116"/>
        <v/>
      </c>
      <c r="M813" s="29" t="str">
        <f t="shared" si="117"/>
        <v/>
      </c>
      <c r="N813" s="29" t="str">
        <f t="shared" si="118"/>
        <v/>
      </c>
      <c r="O813" s="29" t="str">
        <f t="shared" si="119"/>
        <v/>
      </c>
      <c r="P813" s="33" t="str">
        <f t="shared" si="120"/>
        <v/>
      </c>
    </row>
    <row r="814" spans="5:16" x14ac:dyDescent="0.45">
      <c r="E814" s="29" t="str">
        <f>IF(G814="Y",#REF!,"")</f>
        <v/>
      </c>
      <c r="L814" s="29" t="str">
        <f t="shared" si="116"/>
        <v/>
      </c>
      <c r="M814" s="29" t="str">
        <f t="shared" si="117"/>
        <v/>
      </c>
      <c r="N814" s="29" t="str">
        <f t="shared" si="118"/>
        <v/>
      </c>
      <c r="O814" s="29" t="str">
        <f t="shared" si="119"/>
        <v/>
      </c>
      <c r="P814" s="33" t="str">
        <f t="shared" si="120"/>
        <v/>
      </c>
    </row>
    <row r="815" spans="5:16" x14ac:dyDescent="0.45">
      <c r="E815" s="29" t="str">
        <f>IF(G815="Y",#REF!,"")</f>
        <v/>
      </c>
      <c r="L815" s="29" t="str">
        <f t="shared" si="116"/>
        <v/>
      </c>
      <c r="M815" s="29" t="str">
        <f t="shared" si="117"/>
        <v/>
      </c>
      <c r="N815" s="29" t="str">
        <f t="shared" si="118"/>
        <v/>
      </c>
      <c r="O815" s="29" t="str">
        <f t="shared" si="119"/>
        <v/>
      </c>
      <c r="P815" s="33" t="str">
        <f t="shared" si="120"/>
        <v/>
      </c>
    </row>
    <row r="816" spans="5:16" x14ac:dyDescent="0.45">
      <c r="E816" s="29" t="str">
        <f>IF(G816="Y",#REF!,"")</f>
        <v/>
      </c>
      <c r="L816" s="29" t="str">
        <f t="shared" si="116"/>
        <v/>
      </c>
      <c r="M816" s="29" t="str">
        <f t="shared" si="117"/>
        <v/>
      </c>
      <c r="N816" s="29" t="str">
        <f t="shared" si="118"/>
        <v/>
      </c>
      <c r="O816" s="29" t="str">
        <f t="shared" si="119"/>
        <v/>
      </c>
      <c r="P816" s="33" t="str">
        <f t="shared" si="120"/>
        <v/>
      </c>
    </row>
    <row r="817" spans="5:16" x14ac:dyDescent="0.45">
      <c r="E817" s="29" t="str">
        <f>IF(G817="Y",#REF!,"")</f>
        <v/>
      </c>
      <c r="L817" s="29" t="str">
        <f t="shared" si="116"/>
        <v/>
      </c>
      <c r="M817" s="29" t="str">
        <f t="shared" si="117"/>
        <v/>
      </c>
      <c r="N817" s="29" t="str">
        <f t="shared" si="118"/>
        <v/>
      </c>
      <c r="O817" s="29" t="str">
        <f t="shared" si="119"/>
        <v/>
      </c>
      <c r="P817" s="33" t="str">
        <f t="shared" si="120"/>
        <v/>
      </c>
    </row>
    <row r="818" spans="5:16" x14ac:dyDescent="0.45">
      <c r="E818" s="29" t="str">
        <f>IF(G818="Y",#REF!,"")</f>
        <v/>
      </c>
      <c r="L818" s="29" t="str">
        <f t="shared" si="116"/>
        <v/>
      </c>
      <c r="M818" s="29" t="str">
        <f t="shared" si="117"/>
        <v/>
      </c>
      <c r="N818" s="29" t="str">
        <f t="shared" si="118"/>
        <v/>
      </c>
      <c r="O818" s="29" t="str">
        <f t="shared" si="119"/>
        <v/>
      </c>
      <c r="P818" s="33" t="str">
        <f t="shared" si="120"/>
        <v/>
      </c>
    </row>
    <row r="819" spans="5:16" x14ac:dyDescent="0.45">
      <c r="E819" s="29" t="str">
        <f>IF(G819="Y",#REF!,"")</f>
        <v/>
      </c>
      <c r="L819" s="29" t="str">
        <f t="shared" si="116"/>
        <v/>
      </c>
      <c r="M819" s="29" t="str">
        <f t="shared" si="117"/>
        <v/>
      </c>
      <c r="N819" s="29" t="str">
        <f t="shared" si="118"/>
        <v/>
      </c>
      <c r="O819" s="29" t="str">
        <f t="shared" si="119"/>
        <v/>
      </c>
      <c r="P819" s="33" t="str">
        <f t="shared" si="120"/>
        <v/>
      </c>
    </row>
    <row r="820" spans="5:16" x14ac:dyDescent="0.45">
      <c r="E820" s="29" t="str">
        <f>IF(G820="Y",#REF!,"")</f>
        <v/>
      </c>
      <c r="L820" s="29" t="str">
        <f t="shared" si="116"/>
        <v/>
      </c>
      <c r="M820" s="29" t="str">
        <f t="shared" si="117"/>
        <v/>
      </c>
      <c r="N820" s="29" t="str">
        <f t="shared" si="118"/>
        <v/>
      </c>
      <c r="O820" s="29" t="str">
        <f t="shared" si="119"/>
        <v/>
      </c>
      <c r="P820" s="33" t="str">
        <f t="shared" si="120"/>
        <v/>
      </c>
    </row>
    <row r="821" spans="5:16" x14ac:dyDescent="0.45">
      <c r="E821" s="29" t="str">
        <f>IF(G821="Y",#REF!,"")</f>
        <v/>
      </c>
      <c r="L821" s="29" t="str">
        <f t="shared" si="116"/>
        <v/>
      </c>
      <c r="M821" s="29" t="str">
        <f t="shared" si="117"/>
        <v/>
      </c>
      <c r="N821" s="29" t="str">
        <f t="shared" si="118"/>
        <v/>
      </c>
      <c r="O821" s="29" t="str">
        <f t="shared" si="119"/>
        <v/>
      </c>
      <c r="P821" s="33" t="str">
        <f t="shared" si="120"/>
        <v/>
      </c>
    </row>
    <row r="822" spans="5:16" x14ac:dyDescent="0.45">
      <c r="E822" s="29" t="str">
        <f>IF(G822="Y",#REF!,"")</f>
        <v/>
      </c>
      <c r="L822" s="29" t="str">
        <f t="shared" si="116"/>
        <v/>
      </c>
      <c r="M822" s="29" t="str">
        <f t="shared" si="117"/>
        <v/>
      </c>
      <c r="N822" s="29" t="str">
        <f t="shared" si="118"/>
        <v/>
      </c>
      <c r="O822" s="29" t="str">
        <f t="shared" si="119"/>
        <v/>
      </c>
      <c r="P822" s="33" t="str">
        <f t="shared" si="120"/>
        <v/>
      </c>
    </row>
    <row r="823" spans="5:16" x14ac:dyDescent="0.45">
      <c r="E823" s="29" t="str">
        <f>IF(G823="Y",#REF!,"")</f>
        <v/>
      </c>
      <c r="L823" s="29" t="str">
        <f t="shared" si="116"/>
        <v/>
      </c>
      <c r="M823" s="29" t="str">
        <f t="shared" si="117"/>
        <v/>
      </c>
      <c r="N823" s="29" t="str">
        <f t="shared" si="118"/>
        <v/>
      </c>
      <c r="O823" s="29" t="str">
        <f t="shared" si="119"/>
        <v/>
      </c>
      <c r="P823" s="33" t="str">
        <f t="shared" si="120"/>
        <v/>
      </c>
    </row>
    <row r="824" spans="5:16" x14ac:dyDescent="0.45">
      <c r="E824" s="29" t="str">
        <f>IF(G824="Y",#REF!,"")</f>
        <v/>
      </c>
      <c r="L824" s="29" t="str">
        <f t="shared" si="116"/>
        <v/>
      </c>
      <c r="M824" s="29" t="str">
        <f t="shared" si="117"/>
        <v/>
      </c>
      <c r="N824" s="29" t="str">
        <f t="shared" si="118"/>
        <v/>
      </c>
      <c r="O824" s="29" t="str">
        <f t="shared" si="119"/>
        <v/>
      </c>
      <c r="P824" s="33" t="str">
        <f t="shared" si="120"/>
        <v/>
      </c>
    </row>
    <row r="825" spans="5:16" x14ac:dyDescent="0.45">
      <c r="E825" s="29" t="str">
        <f>IF(G825="Y",#REF!,"")</f>
        <v/>
      </c>
      <c r="L825" s="29" t="str">
        <f t="shared" si="116"/>
        <v/>
      </c>
      <c r="M825" s="29" t="str">
        <f t="shared" si="117"/>
        <v/>
      </c>
      <c r="N825" s="29" t="str">
        <f t="shared" si="118"/>
        <v/>
      </c>
      <c r="O825" s="29" t="str">
        <f t="shared" si="119"/>
        <v/>
      </c>
      <c r="P825" s="33" t="str">
        <f t="shared" si="120"/>
        <v/>
      </c>
    </row>
    <row r="826" spans="5:16" x14ac:dyDescent="0.45">
      <c r="E826" s="29" t="str">
        <f>IF(G826="Y",#REF!,"")</f>
        <v/>
      </c>
      <c r="L826" s="29" t="str">
        <f t="shared" si="116"/>
        <v/>
      </c>
      <c r="M826" s="29" t="str">
        <f t="shared" si="117"/>
        <v/>
      </c>
      <c r="N826" s="29" t="str">
        <f t="shared" si="118"/>
        <v/>
      </c>
      <c r="O826" s="29" t="str">
        <f t="shared" si="119"/>
        <v/>
      </c>
      <c r="P826" s="33" t="str">
        <f t="shared" si="120"/>
        <v/>
      </c>
    </row>
    <row r="827" spans="5:16" x14ac:dyDescent="0.45">
      <c r="E827" s="29" t="str">
        <f>IF(G827="Y",#REF!,"")</f>
        <v/>
      </c>
      <c r="L827" s="29" t="str">
        <f t="shared" si="116"/>
        <v/>
      </c>
      <c r="M827" s="29" t="str">
        <f t="shared" si="117"/>
        <v/>
      </c>
      <c r="N827" s="29" t="str">
        <f t="shared" si="118"/>
        <v/>
      </c>
      <c r="O827" s="29" t="str">
        <f t="shared" si="119"/>
        <v/>
      </c>
      <c r="P827" s="33" t="str">
        <f t="shared" si="120"/>
        <v/>
      </c>
    </row>
    <row r="828" spans="5:16" x14ac:dyDescent="0.45">
      <c r="E828" s="29" t="str">
        <f>IF(G828="Y",#REF!,"")</f>
        <v/>
      </c>
      <c r="L828" s="29" t="str">
        <f t="shared" si="116"/>
        <v/>
      </c>
      <c r="M828" s="29" t="str">
        <f t="shared" si="117"/>
        <v/>
      </c>
      <c r="N828" s="29" t="str">
        <f t="shared" si="118"/>
        <v/>
      </c>
      <c r="O828" s="29" t="str">
        <f t="shared" si="119"/>
        <v/>
      </c>
      <c r="P828" s="33" t="str">
        <f t="shared" si="120"/>
        <v/>
      </c>
    </row>
    <row r="829" spans="5:16" x14ac:dyDescent="0.45">
      <c r="E829" s="29" t="str">
        <f>IF(G829="Y",#REF!,"")</f>
        <v/>
      </c>
      <c r="L829" s="29" t="str">
        <f t="shared" si="116"/>
        <v/>
      </c>
      <c r="M829" s="29" t="str">
        <f t="shared" si="117"/>
        <v/>
      </c>
      <c r="N829" s="29" t="str">
        <f t="shared" si="118"/>
        <v/>
      </c>
      <c r="O829" s="29" t="str">
        <f t="shared" si="119"/>
        <v/>
      </c>
      <c r="P829" s="33" t="str">
        <f t="shared" si="120"/>
        <v/>
      </c>
    </row>
    <row r="830" spans="5:16" x14ac:dyDescent="0.45">
      <c r="E830" s="29" t="str">
        <f>IF(G830="Y",#REF!,"")</f>
        <v/>
      </c>
      <c r="L830" s="29" t="str">
        <f t="shared" si="116"/>
        <v/>
      </c>
      <c r="M830" s="29" t="str">
        <f t="shared" si="117"/>
        <v/>
      </c>
      <c r="N830" s="29" t="str">
        <f t="shared" si="118"/>
        <v/>
      </c>
      <c r="O830" s="29" t="str">
        <f t="shared" si="119"/>
        <v/>
      </c>
      <c r="P830" s="33" t="str">
        <f t="shared" si="120"/>
        <v/>
      </c>
    </row>
    <row r="831" spans="5:16" x14ac:dyDescent="0.45">
      <c r="E831" s="29" t="str">
        <f>IF(G831="Y",#REF!,"")</f>
        <v/>
      </c>
      <c r="L831" s="29" t="str">
        <f t="shared" si="116"/>
        <v/>
      </c>
      <c r="M831" s="29" t="str">
        <f t="shared" si="117"/>
        <v/>
      </c>
      <c r="N831" s="29" t="str">
        <f t="shared" si="118"/>
        <v/>
      </c>
      <c r="O831" s="29" t="str">
        <f t="shared" si="119"/>
        <v/>
      </c>
      <c r="P831" s="33" t="str">
        <f t="shared" si="120"/>
        <v/>
      </c>
    </row>
    <row r="832" spans="5:16" x14ac:dyDescent="0.45">
      <c r="E832" s="29" t="str">
        <f>IF(G832="Y",#REF!,"")</f>
        <v/>
      </c>
      <c r="L832" s="29" t="str">
        <f t="shared" si="116"/>
        <v/>
      </c>
      <c r="M832" s="29" t="str">
        <f t="shared" si="117"/>
        <v/>
      </c>
      <c r="N832" s="29" t="str">
        <f t="shared" si="118"/>
        <v/>
      </c>
      <c r="O832" s="29" t="str">
        <f t="shared" si="119"/>
        <v/>
      </c>
      <c r="P832" s="33" t="str">
        <f t="shared" si="120"/>
        <v/>
      </c>
    </row>
    <row r="833" spans="5:16" x14ac:dyDescent="0.45">
      <c r="E833" s="29" t="str">
        <f>IF(G833="Y",#REF!,"")</f>
        <v/>
      </c>
      <c r="L833" s="29" t="str">
        <f t="shared" si="116"/>
        <v/>
      </c>
      <c r="M833" s="29" t="str">
        <f t="shared" si="117"/>
        <v/>
      </c>
      <c r="N833" s="29" t="str">
        <f t="shared" si="118"/>
        <v/>
      </c>
      <c r="O833" s="29" t="str">
        <f t="shared" si="119"/>
        <v/>
      </c>
      <c r="P833" s="33" t="str">
        <f t="shared" si="120"/>
        <v/>
      </c>
    </row>
    <row r="834" spans="5:16" x14ac:dyDescent="0.45">
      <c r="E834" s="29" t="str">
        <f>IF(G834="Y",#REF!,"")</f>
        <v/>
      </c>
      <c r="L834" s="29" t="str">
        <f t="shared" si="116"/>
        <v/>
      </c>
      <c r="M834" s="29" t="str">
        <f t="shared" si="117"/>
        <v/>
      </c>
      <c r="N834" s="29" t="str">
        <f t="shared" si="118"/>
        <v/>
      </c>
      <c r="O834" s="29" t="str">
        <f t="shared" si="119"/>
        <v/>
      </c>
      <c r="P834" s="33" t="str">
        <f t="shared" si="120"/>
        <v/>
      </c>
    </row>
    <row r="835" spans="5:16" x14ac:dyDescent="0.45">
      <c r="E835" s="29" t="str">
        <f>IF(G835="Y",#REF!,"")</f>
        <v/>
      </c>
      <c r="L835" s="29" t="str">
        <f t="shared" si="116"/>
        <v/>
      </c>
      <c r="M835" s="29" t="str">
        <f t="shared" si="117"/>
        <v/>
      </c>
      <c r="N835" s="29" t="str">
        <f t="shared" si="118"/>
        <v/>
      </c>
      <c r="O835" s="29" t="str">
        <f t="shared" si="119"/>
        <v/>
      </c>
      <c r="P835" s="33" t="str">
        <f t="shared" si="120"/>
        <v/>
      </c>
    </row>
    <row r="836" spans="5:16" x14ac:dyDescent="0.45">
      <c r="E836" s="29" t="str">
        <f>IF(G836="Y",#REF!,"")</f>
        <v/>
      </c>
      <c r="L836" s="29" t="str">
        <f t="shared" ref="L836:L899" si="121">IF(G836="Y", (P836*E836),(""))</f>
        <v/>
      </c>
      <c r="M836" s="29" t="str">
        <f t="shared" ref="M836:M899" si="122">IF(G836="Y", (L836*2),(""))</f>
        <v/>
      </c>
      <c r="N836" s="29" t="str">
        <f t="shared" ref="N836:N899" si="123">IF(G836="Y", (L836*3),(""))</f>
        <v/>
      </c>
      <c r="O836" s="29" t="str">
        <f t="shared" ref="O836:O899" si="124">IF(G836="Y", (L836*4),(""))</f>
        <v/>
      </c>
      <c r="P836" s="33" t="str">
        <f t="shared" ref="P836:P899" si="125">IF(Q836&gt;0,((AcctSize/Q836)/H836),(""))</f>
        <v/>
      </c>
    </row>
    <row r="837" spans="5:16" x14ac:dyDescent="0.45">
      <c r="E837" s="29" t="str">
        <f>IF(G837="Y",#REF!,"")</f>
        <v/>
      </c>
      <c r="L837" s="29" t="str">
        <f t="shared" si="121"/>
        <v/>
      </c>
      <c r="M837" s="29" t="str">
        <f t="shared" si="122"/>
        <v/>
      </c>
      <c r="N837" s="29" t="str">
        <f t="shared" si="123"/>
        <v/>
      </c>
      <c r="O837" s="29" t="str">
        <f t="shared" si="124"/>
        <v/>
      </c>
      <c r="P837" s="33" t="str">
        <f t="shared" si="125"/>
        <v/>
      </c>
    </row>
    <row r="838" spans="5:16" x14ac:dyDescent="0.45">
      <c r="E838" s="29" t="str">
        <f>IF(G838="Y",#REF!,"")</f>
        <v/>
      </c>
      <c r="L838" s="29" t="str">
        <f t="shared" si="121"/>
        <v/>
      </c>
      <c r="M838" s="29" t="str">
        <f t="shared" si="122"/>
        <v/>
      </c>
      <c r="N838" s="29" t="str">
        <f t="shared" si="123"/>
        <v/>
      </c>
      <c r="O838" s="29" t="str">
        <f t="shared" si="124"/>
        <v/>
      </c>
      <c r="P838" s="33" t="str">
        <f t="shared" si="125"/>
        <v/>
      </c>
    </row>
    <row r="839" spans="5:16" x14ac:dyDescent="0.45">
      <c r="E839" s="29" t="str">
        <f>IF(G839="Y",#REF!,"")</f>
        <v/>
      </c>
      <c r="L839" s="29" t="str">
        <f t="shared" si="121"/>
        <v/>
      </c>
      <c r="M839" s="29" t="str">
        <f t="shared" si="122"/>
        <v/>
      </c>
      <c r="N839" s="29" t="str">
        <f t="shared" si="123"/>
        <v/>
      </c>
      <c r="O839" s="29" t="str">
        <f t="shared" si="124"/>
        <v/>
      </c>
      <c r="P839" s="33" t="str">
        <f t="shared" si="125"/>
        <v/>
      </c>
    </row>
    <row r="840" spans="5:16" x14ac:dyDescent="0.45">
      <c r="E840" s="29" t="str">
        <f>IF(G840="Y",#REF!,"")</f>
        <v/>
      </c>
      <c r="L840" s="29" t="str">
        <f t="shared" si="121"/>
        <v/>
      </c>
      <c r="M840" s="29" t="str">
        <f t="shared" si="122"/>
        <v/>
      </c>
      <c r="N840" s="29" t="str">
        <f t="shared" si="123"/>
        <v/>
      </c>
      <c r="O840" s="29" t="str">
        <f t="shared" si="124"/>
        <v/>
      </c>
      <c r="P840" s="33" t="str">
        <f t="shared" si="125"/>
        <v/>
      </c>
    </row>
    <row r="841" spans="5:16" x14ac:dyDescent="0.45">
      <c r="E841" s="29" t="str">
        <f>IF(G841="Y",#REF!,"")</f>
        <v/>
      </c>
      <c r="L841" s="29" t="str">
        <f t="shared" si="121"/>
        <v/>
      </c>
      <c r="M841" s="29" t="str">
        <f t="shared" si="122"/>
        <v/>
      </c>
      <c r="N841" s="29" t="str">
        <f t="shared" si="123"/>
        <v/>
      </c>
      <c r="O841" s="29" t="str">
        <f t="shared" si="124"/>
        <v/>
      </c>
      <c r="P841" s="33" t="str">
        <f t="shared" si="125"/>
        <v/>
      </c>
    </row>
    <row r="842" spans="5:16" x14ac:dyDescent="0.45">
      <c r="E842" s="29" t="str">
        <f>IF(G842="Y",#REF!,"")</f>
        <v/>
      </c>
      <c r="L842" s="29" t="str">
        <f t="shared" si="121"/>
        <v/>
      </c>
      <c r="M842" s="29" t="str">
        <f t="shared" si="122"/>
        <v/>
      </c>
      <c r="N842" s="29" t="str">
        <f t="shared" si="123"/>
        <v/>
      </c>
      <c r="O842" s="29" t="str">
        <f t="shared" si="124"/>
        <v/>
      </c>
      <c r="P842" s="33" t="str">
        <f t="shared" si="125"/>
        <v/>
      </c>
    </row>
    <row r="843" spans="5:16" x14ac:dyDescent="0.45">
      <c r="E843" s="29" t="str">
        <f>IF(G843="Y",#REF!,"")</f>
        <v/>
      </c>
      <c r="L843" s="29" t="str">
        <f t="shared" si="121"/>
        <v/>
      </c>
      <c r="M843" s="29" t="str">
        <f t="shared" si="122"/>
        <v/>
      </c>
      <c r="N843" s="29" t="str">
        <f t="shared" si="123"/>
        <v/>
      </c>
      <c r="O843" s="29" t="str">
        <f t="shared" si="124"/>
        <v/>
      </c>
      <c r="P843" s="33" t="str">
        <f t="shared" si="125"/>
        <v/>
      </c>
    </row>
    <row r="844" spans="5:16" x14ac:dyDescent="0.45">
      <c r="E844" s="29" t="str">
        <f>IF(G844="Y",#REF!,"")</f>
        <v/>
      </c>
      <c r="L844" s="29" t="str">
        <f t="shared" si="121"/>
        <v/>
      </c>
      <c r="M844" s="29" t="str">
        <f t="shared" si="122"/>
        <v/>
      </c>
      <c r="N844" s="29" t="str">
        <f t="shared" si="123"/>
        <v/>
      </c>
      <c r="O844" s="29" t="str">
        <f t="shared" si="124"/>
        <v/>
      </c>
      <c r="P844" s="33" t="str">
        <f t="shared" si="125"/>
        <v/>
      </c>
    </row>
    <row r="845" spans="5:16" x14ac:dyDescent="0.45">
      <c r="E845" s="29" t="str">
        <f>IF(G845="Y",#REF!,"")</f>
        <v/>
      </c>
      <c r="L845" s="29" t="str">
        <f t="shared" si="121"/>
        <v/>
      </c>
      <c r="M845" s="29" t="str">
        <f t="shared" si="122"/>
        <v/>
      </c>
      <c r="N845" s="29" t="str">
        <f t="shared" si="123"/>
        <v/>
      </c>
      <c r="O845" s="29" t="str">
        <f t="shared" si="124"/>
        <v/>
      </c>
      <c r="P845" s="33" t="str">
        <f t="shared" si="125"/>
        <v/>
      </c>
    </row>
    <row r="846" spans="5:16" x14ac:dyDescent="0.45">
      <c r="E846" s="29" t="str">
        <f>IF(G846="Y",#REF!,"")</f>
        <v/>
      </c>
      <c r="L846" s="29" t="str">
        <f t="shared" si="121"/>
        <v/>
      </c>
      <c r="M846" s="29" t="str">
        <f t="shared" si="122"/>
        <v/>
      </c>
      <c r="N846" s="29" t="str">
        <f t="shared" si="123"/>
        <v/>
      </c>
      <c r="O846" s="29" t="str">
        <f t="shared" si="124"/>
        <v/>
      </c>
      <c r="P846" s="33" t="str">
        <f t="shared" si="125"/>
        <v/>
      </c>
    </row>
    <row r="847" spans="5:16" x14ac:dyDescent="0.45">
      <c r="E847" s="29" t="str">
        <f>IF(G847="Y",#REF!,"")</f>
        <v/>
      </c>
      <c r="L847" s="29" t="str">
        <f t="shared" si="121"/>
        <v/>
      </c>
      <c r="M847" s="29" t="str">
        <f t="shared" si="122"/>
        <v/>
      </c>
      <c r="N847" s="29" t="str">
        <f t="shared" si="123"/>
        <v/>
      </c>
      <c r="O847" s="29" t="str">
        <f t="shared" si="124"/>
        <v/>
      </c>
      <c r="P847" s="33" t="str">
        <f t="shared" si="125"/>
        <v/>
      </c>
    </row>
    <row r="848" spans="5:16" x14ac:dyDescent="0.45">
      <c r="E848" s="29" t="str">
        <f>IF(G848="Y",#REF!,"")</f>
        <v/>
      </c>
      <c r="L848" s="29" t="str">
        <f t="shared" si="121"/>
        <v/>
      </c>
      <c r="M848" s="29" t="str">
        <f t="shared" si="122"/>
        <v/>
      </c>
      <c r="N848" s="29" t="str">
        <f t="shared" si="123"/>
        <v/>
      </c>
      <c r="O848" s="29" t="str">
        <f t="shared" si="124"/>
        <v/>
      </c>
      <c r="P848" s="33" t="str">
        <f t="shared" si="125"/>
        <v/>
      </c>
    </row>
    <row r="849" spans="5:16" x14ac:dyDescent="0.45">
      <c r="E849" s="29" t="str">
        <f>IF(G849="Y",#REF!,"")</f>
        <v/>
      </c>
      <c r="L849" s="29" t="str">
        <f t="shared" si="121"/>
        <v/>
      </c>
      <c r="M849" s="29" t="str">
        <f t="shared" si="122"/>
        <v/>
      </c>
      <c r="N849" s="29" t="str">
        <f t="shared" si="123"/>
        <v/>
      </c>
      <c r="O849" s="29" t="str">
        <f t="shared" si="124"/>
        <v/>
      </c>
      <c r="P849" s="33" t="str">
        <f t="shared" si="125"/>
        <v/>
      </c>
    </row>
    <row r="850" spans="5:16" x14ac:dyDescent="0.45">
      <c r="E850" s="29" t="str">
        <f>IF(G850="Y",#REF!,"")</f>
        <v/>
      </c>
      <c r="L850" s="29" t="str">
        <f t="shared" si="121"/>
        <v/>
      </c>
      <c r="M850" s="29" t="str">
        <f t="shared" si="122"/>
        <v/>
      </c>
      <c r="N850" s="29" t="str">
        <f t="shared" si="123"/>
        <v/>
      </c>
      <c r="O850" s="29" t="str">
        <f t="shared" si="124"/>
        <v/>
      </c>
      <c r="P850" s="33" t="str">
        <f t="shared" si="125"/>
        <v/>
      </c>
    </row>
    <row r="851" spans="5:16" x14ac:dyDescent="0.45">
      <c r="E851" s="29" t="str">
        <f>IF(G851="Y",#REF!,"")</f>
        <v/>
      </c>
      <c r="L851" s="29" t="str">
        <f t="shared" si="121"/>
        <v/>
      </c>
      <c r="M851" s="29" t="str">
        <f t="shared" si="122"/>
        <v/>
      </c>
      <c r="N851" s="29" t="str">
        <f t="shared" si="123"/>
        <v/>
      </c>
      <c r="O851" s="29" t="str">
        <f t="shared" si="124"/>
        <v/>
      </c>
      <c r="P851" s="33" t="str">
        <f t="shared" si="125"/>
        <v/>
      </c>
    </row>
    <row r="852" spans="5:16" x14ac:dyDescent="0.45">
      <c r="E852" s="29" t="str">
        <f>IF(G852="Y",#REF!,"")</f>
        <v/>
      </c>
      <c r="L852" s="29" t="str">
        <f t="shared" si="121"/>
        <v/>
      </c>
      <c r="M852" s="29" t="str">
        <f t="shared" si="122"/>
        <v/>
      </c>
      <c r="N852" s="29" t="str">
        <f t="shared" si="123"/>
        <v/>
      </c>
      <c r="O852" s="29" t="str">
        <f t="shared" si="124"/>
        <v/>
      </c>
      <c r="P852" s="33" t="str">
        <f t="shared" si="125"/>
        <v/>
      </c>
    </row>
    <row r="853" spans="5:16" x14ac:dyDescent="0.45">
      <c r="E853" s="29" t="str">
        <f>IF(G853="Y",#REF!,"")</f>
        <v/>
      </c>
      <c r="L853" s="29" t="str">
        <f t="shared" si="121"/>
        <v/>
      </c>
      <c r="M853" s="29" t="str">
        <f t="shared" si="122"/>
        <v/>
      </c>
      <c r="N853" s="29" t="str">
        <f t="shared" si="123"/>
        <v/>
      </c>
      <c r="O853" s="29" t="str">
        <f t="shared" si="124"/>
        <v/>
      </c>
      <c r="P853" s="33" t="str">
        <f t="shared" si="125"/>
        <v/>
      </c>
    </row>
    <row r="854" spans="5:16" x14ac:dyDescent="0.45">
      <c r="E854" s="29" t="str">
        <f>IF(G854="Y",#REF!,"")</f>
        <v/>
      </c>
      <c r="L854" s="29" t="str">
        <f t="shared" si="121"/>
        <v/>
      </c>
      <c r="M854" s="29" t="str">
        <f t="shared" si="122"/>
        <v/>
      </c>
      <c r="N854" s="29" t="str">
        <f t="shared" si="123"/>
        <v/>
      </c>
      <c r="O854" s="29" t="str">
        <f t="shared" si="124"/>
        <v/>
      </c>
      <c r="P854" s="33" t="str">
        <f t="shared" si="125"/>
        <v/>
      </c>
    </row>
    <row r="855" spans="5:16" x14ac:dyDescent="0.45">
      <c r="E855" s="29" t="str">
        <f>IF(G855="Y",#REF!,"")</f>
        <v/>
      </c>
      <c r="L855" s="29" t="str">
        <f t="shared" si="121"/>
        <v/>
      </c>
      <c r="M855" s="29" t="str">
        <f t="shared" si="122"/>
        <v/>
      </c>
      <c r="N855" s="29" t="str">
        <f t="shared" si="123"/>
        <v/>
      </c>
      <c r="O855" s="29" t="str">
        <f t="shared" si="124"/>
        <v/>
      </c>
      <c r="P855" s="33" t="str">
        <f t="shared" si="125"/>
        <v/>
      </c>
    </row>
    <row r="856" spans="5:16" x14ac:dyDescent="0.45">
      <c r="E856" s="29" t="str">
        <f>IF(G856="Y",#REF!,"")</f>
        <v/>
      </c>
      <c r="L856" s="29" t="str">
        <f t="shared" si="121"/>
        <v/>
      </c>
      <c r="M856" s="29" t="str">
        <f t="shared" si="122"/>
        <v/>
      </c>
      <c r="N856" s="29" t="str">
        <f t="shared" si="123"/>
        <v/>
      </c>
      <c r="O856" s="29" t="str">
        <f t="shared" si="124"/>
        <v/>
      </c>
      <c r="P856" s="33" t="str">
        <f t="shared" si="125"/>
        <v/>
      </c>
    </row>
    <row r="857" spans="5:16" x14ac:dyDescent="0.45">
      <c r="E857" s="29" t="str">
        <f>IF(G857="Y",#REF!,"")</f>
        <v/>
      </c>
      <c r="L857" s="29" t="str">
        <f t="shared" si="121"/>
        <v/>
      </c>
      <c r="M857" s="29" t="str">
        <f t="shared" si="122"/>
        <v/>
      </c>
      <c r="N857" s="29" t="str">
        <f t="shared" si="123"/>
        <v/>
      </c>
      <c r="O857" s="29" t="str">
        <f t="shared" si="124"/>
        <v/>
      </c>
      <c r="P857" s="33" t="str">
        <f t="shared" si="125"/>
        <v/>
      </c>
    </row>
    <row r="858" spans="5:16" x14ac:dyDescent="0.45">
      <c r="E858" s="29" t="str">
        <f>IF(G858="Y",#REF!,"")</f>
        <v/>
      </c>
      <c r="L858" s="29" t="str">
        <f t="shared" si="121"/>
        <v/>
      </c>
      <c r="M858" s="29" t="str">
        <f t="shared" si="122"/>
        <v/>
      </c>
      <c r="N858" s="29" t="str">
        <f t="shared" si="123"/>
        <v/>
      </c>
      <c r="O858" s="29" t="str">
        <f t="shared" si="124"/>
        <v/>
      </c>
      <c r="P858" s="33" t="str">
        <f t="shared" si="125"/>
        <v/>
      </c>
    </row>
    <row r="859" spans="5:16" x14ac:dyDescent="0.45">
      <c r="E859" s="29" t="str">
        <f>IF(G859="Y",#REF!,"")</f>
        <v/>
      </c>
      <c r="L859" s="29" t="str">
        <f t="shared" si="121"/>
        <v/>
      </c>
      <c r="M859" s="29" t="str">
        <f t="shared" si="122"/>
        <v/>
      </c>
      <c r="N859" s="29" t="str">
        <f t="shared" si="123"/>
        <v/>
      </c>
      <c r="O859" s="29" t="str">
        <f t="shared" si="124"/>
        <v/>
      </c>
      <c r="P859" s="33" t="str">
        <f t="shared" si="125"/>
        <v/>
      </c>
    </row>
    <row r="860" spans="5:16" x14ac:dyDescent="0.45">
      <c r="E860" s="29" t="str">
        <f>IF(G860="Y",#REF!,"")</f>
        <v/>
      </c>
      <c r="L860" s="29" t="str">
        <f t="shared" si="121"/>
        <v/>
      </c>
      <c r="M860" s="29" t="str">
        <f t="shared" si="122"/>
        <v/>
      </c>
      <c r="N860" s="29" t="str">
        <f t="shared" si="123"/>
        <v/>
      </c>
      <c r="O860" s="29" t="str">
        <f t="shared" si="124"/>
        <v/>
      </c>
      <c r="P860" s="33" t="str">
        <f t="shared" si="125"/>
        <v/>
      </c>
    </row>
    <row r="861" spans="5:16" x14ac:dyDescent="0.45">
      <c r="E861" s="29" t="str">
        <f>IF(G861="Y",#REF!,"")</f>
        <v/>
      </c>
      <c r="L861" s="29" t="str">
        <f t="shared" si="121"/>
        <v/>
      </c>
      <c r="M861" s="29" t="str">
        <f t="shared" si="122"/>
        <v/>
      </c>
      <c r="N861" s="29" t="str">
        <f t="shared" si="123"/>
        <v/>
      </c>
      <c r="O861" s="29" t="str">
        <f t="shared" si="124"/>
        <v/>
      </c>
      <c r="P861" s="33" t="str">
        <f t="shared" si="125"/>
        <v/>
      </c>
    </row>
    <row r="862" spans="5:16" x14ac:dyDescent="0.45">
      <c r="E862" s="29" t="str">
        <f>IF(G862="Y",#REF!,"")</f>
        <v/>
      </c>
      <c r="L862" s="29" t="str">
        <f t="shared" si="121"/>
        <v/>
      </c>
      <c r="M862" s="29" t="str">
        <f t="shared" si="122"/>
        <v/>
      </c>
      <c r="N862" s="29" t="str">
        <f t="shared" si="123"/>
        <v/>
      </c>
      <c r="O862" s="29" t="str">
        <f t="shared" si="124"/>
        <v/>
      </c>
      <c r="P862" s="33" t="str">
        <f t="shared" si="125"/>
        <v/>
      </c>
    </row>
    <row r="863" spans="5:16" x14ac:dyDescent="0.45">
      <c r="E863" s="29" t="str">
        <f>IF(G863="Y",#REF!,"")</f>
        <v/>
      </c>
      <c r="L863" s="29" t="str">
        <f t="shared" si="121"/>
        <v/>
      </c>
      <c r="M863" s="29" t="str">
        <f t="shared" si="122"/>
        <v/>
      </c>
      <c r="N863" s="29" t="str">
        <f t="shared" si="123"/>
        <v/>
      </c>
      <c r="O863" s="29" t="str">
        <f t="shared" si="124"/>
        <v/>
      </c>
      <c r="P863" s="33" t="str">
        <f t="shared" si="125"/>
        <v/>
      </c>
    </row>
    <row r="864" spans="5:16" x14ac:dyDescent="0.45">
      <c r="E864" s="29" t="str">
        <f>IF(G864="Y",#REF!,"")</f>
        <v/>
      </c>
      <c r="L864" s="29" t="str">
        <f t="shared" si="121"/>
        <v/>
      </c>
      <c r="M864" s="29" t="str">
        <f t="shared" si="122"/>
        <v/>
      </c>
      <c r="N864" s="29" t="str">
        <f t="shared" si="123"/>
        <v/>
      </c>
      <c r="O864" s="29" t="str">
        <f t="shared" si="124"/>
        <v/>
      </c>
      <c r="P864" s="33" t="str">
        <f t="shared" si="125"/>
        <v/>
      </c>
    </row>
    <row r="865" spans="5:16" x14ac:dyDescent="0.45">
      <c r="E865" s="29" t="str">
        <f>IF(G865="Y",#REF!,"")</f>
        <v/>
      </c>
      <c r="L865" s="29" t="str">
        <f t="shared" si="121"/>
        <v/>
      </c>
      <c r="M865" s="29" t="str">
        <f t="shared" si="122"/>
        <v/>
      </c>
      <c r="N865" s="29" t="str">
        <f t="shared" si="123"/>
        <v/>
      </c>
      <c r="O865" s="29" t="str">
        <f t="shared" si="124"/>
        <v/>
      </c>
      <c r="P865" s="33" t="str">
        <f t="shared" si="125"/>
        <v/>
      </c>
    </row>
    <row r="866" spans="5:16" x14ac:dyDescent="0.45">
      <c r="L866" s="29" t="str">
        <f t="shared" si="121"/>
        <v/>
      </c>
      <c r="M866" s="29" t="str">
        <f t="shared" si="122"/>
        <v/>
      </c>
      <c r="N866" s="29" t="str">
        <f t="shared" si="123"/>
        <v/>
      </c>
      <c r="O866" s="29" t="str">
        <f t="shared" si="124"/>
        <v/>
      </c>
      <c r="P866" s="33" t="str">
        <f t="shared" si="125"/>
        <v/>
      </c>
    </row>
    <row r="867" spans="5:16" x14ac:dyDescent="0.45">
      <c r="L867" s="29" t="str">
        <f t="shared" si="121"/>
        <v/>
      </c>
      <c r="M867" s="29" t="str">
        <f t="shared" si="122"/>
        <v/>
      </c>
      <c r="N867" s="29" t="str">
        <f t="shared" si="123"/>
        <v/>
      </c>
      <c r="O867" s="29" t="str">
        <f t="shared" si="124"/>
        <v/>
      </c>
      <c r="P867" s="33" t="str">
        <f t="shared" si="125"/>
        <v/>
      </c>
    </row>
    <row r="868" spans="5:16" x14ac:dyDescent="0.45">
      <c r="L868" s="29" t="str">
        <f t="shared" si="121"/>
        <v/>
      </c>
      <c r="M868" s="29" t="str">
        <f t="shared" si="122"/>
        <v/>
      </c>
      <c r="N868" s="29" t="str">
        <f t="shared" si="123"/>
        <v/>
      </c>
      <c r="O868" s="29" t="str">
        <f t="shared" si="124"/>
        <v/>
      </c>
      <c r="P868" s="33" t="str">
        <f t="shared" si="125"/>
        <v/>
      </c>
    </row>
    <row r="869" spans="5:16" x14ac:dyDescent="0.45">
      <c r="L869" s="29" t="str">
        <f t="shared" si="121"/>
        <v/>
      </c>
      <c r="M869" s="29" t="str">
        <f t="shared" si="122"/>
        <v/>
      </c>
      <c r="N869" s="29" t="str">
        <f t="shared" si="123"/>
        <v/>
      </c>
      <c r="O869" s="29" t="str">
        <f t="shared" si="124"/>
        <v/>
      </c>
      <c r="P869" s="33" t="str">
        <f t="shared" si="125"/>
        <v/>
      </c>
    </row>
    <row r="870" spans="5:16" x14ac:dyDescent="0.45">
      <c r="L870" s="29" t="str">
        <f t="shared" si="121"/>
        <v/>
      </c>
      <c r="M870" s="29" t="str">
        <f t="shared" si="122"/>
        <v/>
      </c>
      <c r="N870" s="29" t="str">
        <f t="shared" si="123"/>
        <v/>
      </c>
      <c r="O870" s="29" t="str">
        <f t="shared" si="124"/>
        <v/>
      </c>
      <c r="P870" s="33" t="str">
        <f t="shared" si="125"/>
        <v/>
      </c>
    </row>
    <row r="871" spans="5:16" x14ac:dyDescent="0.45">
      <c r="L871" s="29" t="str">
        <f t="shared" si="121"/>
        <v/>
      </c>
      <c r="M871" s="29" t="str">
        <f t="shared" si="122"/>
        <v/>
      </c>
      <c r="N871" s="29" t="str">
        <f t="shared" si="123"/>
        <v/>
      </c>
      <c r="O871" s="29" t="str">
        <f t="shared" si="124"/>
        <v/>
      </c>
      <c r="P871" s="33" t="str">
        <f t="shared" si="125"/>
        <v/>
      </c>
    </row>
    <row r="872" spans="5:16" x14ac:dyDescent="0.45">
      <c r="L872" s="29" t="str">
        <f t="shared" si="121"/>
        <v/>
      </c>
      <c r="M872" s="29" t="str">
        <f t="shared" si="122"/>
        <v/>
      </c>
      <c r="N872" s="29" t="str">
        <f t="shared" si="123"/>
        <v/>
      </c>
      <c r="O872" s="29" t="str">
        <f t="shared" si="124"/>
        <v/>
      </c>
      <c r="P872" s="33" t="str">
        <f t="shared" si="125"/>
        <v/>
      </c>
    </row>
    <row r="873" spans="5:16" x14ac:dyDescent="0.45">
      <c r="L873" s="29" t="str">
        <f t="shared" si="121"/>
        <v/>
      </c>
      <c r="M873" s="29" t="str">
        <f t="shared" si="122"/>
        <v/>
      </c>
      <c r="N873" s="29" t="str">
        <f t="shared" si="123"/>
        <v/>
      </c>
      <c r="O873" s="29" t="str">
        <f t="shared" si="124"/>
        <v/>
      </c>
      <c r="P873" s="33" t="str">
        <f t="shared" si="125"/>
        <v/>
      </c>
    </row>
    <row r="874" spans="5:16" x14ac:dyDescent="0.45">
      <c r="L874" s="29" t="str">
        <f t="shared" si="121"/>
        <v/>
      </c>
      <c r="M874" s="29" t="str">
        <f t="shared" si="122"/>
        <v/>
      </c>
      <c r="N874" s="29" t="str">
        <f t="shared" si="123"/>
        <v/>
      </c>
      <c r="O874" s="29" t="str">
        <f t="shared" si="124"/>
        <v/>
      </c>
      <c r="P874" s="33" t="str">
        <f t="shared" si="125"/>
        <v/>
      </c>
    </row>
    <row r="875" spans="5:16" x14ac:dyDescent="0.45">
      <c r="L875" s="29" t="str">
        <f t="shared" si="121"/>
        <v/>
      </c>
      <c r="M875" s="29" t="str">
        <f t="shared" si="122"/>
        <v/>
      </c>
      <c r="N875" s="29" t="str">
        <f t="shared" si="123"/>
        <v/>
      </c>
      <c r="O875" s="29" t="str">
        <f t="shared" si="124"/>
        <v/>
      </c>
      <c r="P875" s="33" t="str">
        <f t="shared" si="125"/>
        <v/>
      </c>
    </row>
    <row r="876" spans="5:16" x14ac:dyDescent="0.45">
      <c r="L876" s="29" t="str">
        <f t="shared" si="121"/>
        <v/>
      </c>
      <c r="M876" s="29" t="str">
        <f t="shared" si="122"/>
        <v/>
      </c>
      <c r="N876" s="29" t="str">
        <f t="shared" si="123"/>
        <v/>
      </c>
      <c r="O876" s="29" t="str">
        <f t="shared" si="124"/>
        <v/>
      </c>
      <c r="P876" s="33" t="str">
        <f t="shared" si="125"/>
        <v/>
      </c>
    </row>
    <row r="877" spans="5:16" x14ac:dyDescent="0.45">
      <c r="L877" s="29" t="str">
        <f t="shared" si="121"/>
        <v/>
      </c>
      <c r="M877" s="29" t="str">
        <f t="shared" si="122"/>
        <v/>
      </c>
      <c r="N877" s="29" t="str">
        <f t="shared" si="123"/>
        <v/>
      </c>
      <c r="O877" s="29" t="str">
        <f t="shared" si="124"/>
        <v/>
      </c>
      <c r="P877" s="33" t="str">
        <f t="shared" si="125"/>
        <v/>
      </c>
    </row>
    <row r="878" spans="5:16" x14ac:dyDescent="0.45">
      <c r="L878" s="29" t="str">
        <f t="shared" si="121"/>
        <v/>
      </c>
      <c r="M878" s="29" t="str">
        <f t="shared" si="122"/>
        <v/>
      </c>
      <c r="N878" s="29" t="str">
        <f t="shared" si="123"/>
        <v/>
      </c>
      <c r="O878" s="29" t="str">
        <f t="shared" si="124"/>
        <v/>
      </c>
      <c r="P878" s="33" t="str">
        <f t="shared" si="125"/>
        <v/>
      </c>
    </row>
    <row r="879" spans="5:16" x14ac:dyDescent="0.45">
      <c r="L879" s="29" t="str">
        <f t="shared" si="121"/>
        <v/>
      </c>
      <c r="M879" s="29" t="str">
        <f t="shared" si="122"/>
        <v/>
      </c>
      <c r="N879" s="29" t="str">
        <f t="shared" si="123"/>
        <v/>
      </c>
      <c r="O879" s="29" t="str">
        <f t="shared" si="124"/>
        <v/>
      </c>
      <c r="P879" s="33" t="str">
        <f t="shared" si="125"/>
        <v/>
      </c>
    </row>
    <row r="880" spans="5:16" x14ac:dyDescent="0.45">
      <c r="L880" s="29" t="str">
        <f t="shared" si="121"/>
        <v/>
      </c>
      <c r="M880" s="29" t="str">
        <f t="shared" si="122"/>
        <v/>
      </c>
      <c r="N880" s="29" t="str">
        <f t="shared" si="123"/>
        <v/>
      </c>
      <c r="O880" s="29" t="str">
        <f t="shared" si="124"/>
        <v/>
      </c>
      <c r="P880" s="33" t="str">
        <f t="shared" si="125"/>
        <v/>
      </c>
    </row>
    <row r="881" spans="12:16" x14ac:dyDescent="0.45">
      <c r="L881" s="29" t="str">
        <f t="shared" si="121"/>
        <v/>
      </c>
      <c r="M881" s="29" t="str">
        <f t="shared" si="122"/>
        <v/>
      </c>
      <c r="N881" s="29" t="str">
        <f t="shared" si="123"/>
        <v/>
      </c>
      <c r="O881" s="29" t="str">
        <f t="shared" si="124"/>
        <v/>
      </c>
      <c r="P881" s="33" t="str">
        <f t="shared" si="125"/>
        <v/>
      </c>
    </row>
    <row r="882" spans="12:16" x14ac:dyDescent="0.45">
      <c r="L882" s="29" t="str">
        <f t="shared" si="121"/>
        <v/>
      </c>
      <c r="M882" s="29" t="str">
        <f t="shared" si="122"/>
        <v/>
      </c>
      <c r="N882" s="29" t="str">
        <f t="shared" si="123"/>
        <v/>
      </c>
      <c r="O882" s="29" t="str">
        <f t="shared" si="124"/>
        <v/>
      </c>
      <c r="P882" s="33" t="str">
        <f t="shared" si="125"/>
        <v/>
      </c>
    </row>
    <row r="883" spans="12:16" x14ac:dyDescent="0.45">
      <c r="L883" s="29" t="str">
        <f t="shared" si="121"/>
        <v/>
      </c>
      <c r="M883" s="29" t="str">
        <f t="shared" si="122"/>
        <v/>
      </c>
      <c r="N883" s="29" t="str">
        <f t="shared" si="123"/>
        <v/>
      </c>
      <c r="O883" s="29" t="str">
        <f t="shared" si="124"/>
        <v/>
      </c>
      <c r="P883" s="33" t="str">
        <f t="shared" si="125"/>
        <v/>
      </c>
    </row>
    <row r="884" spans="12:16" x14ac:dyDescent="0.45">
      <c r="L884" s="29" t="str">
        <f t="shared" si="121"/>
        <v/>
      </c>
      <c r="M884" s="29" t="str">
        <f t="shared" si="122"/>
        <v/>
      </c>
      <c r="N884" s="29" t="str">
        <f t="shared" si="123"/>
        <v/>
      </c>
      <c r="O884" s="29" t="str">
        <f t="shared" si="124"/>
        <v/>
      </c>
      <c r="P884" s="33" t="str">
        <f t="shared" si="125"/>
        <v/>
      </c>
    </row>
    <row r="885" spans="12:16" x14ac:dyDescent="0.45">
      <c r="L885" s="29" t="str">
        <f t="shared" si="121"/>
        <v/>
      </c>
      <c r="M885" s="29" t="str">
        <f t="shared" si="122"/>
        <v/>
      </c>
      <c r="N885" s="29" t="str">
        <f t="shared" si="123"/>
        <v/>
      </c>
      <c r="O885" s="29" t="str">
        <f t="shared" si="124"/>
        <v/>
      </c>
      <c r="P885" s="33" t="str">
        <f t="shared" si="125"/>
        <v/>
      </c>
    </row>
    <row r="886" spans="12:16" x14ac:dyDescent="0.45">
      <c r="L886" s="29" t="str">
        <f t="shared" si="121"/>
        <v/>
      </c>
      <c r="M886" s="29" t="str">
        <f t="shared" si="122"/>
        <v/>
      </c>
      <c r="N886" s="29" t="str">
        <f t="shared" si="123"/>
        <v/>
      </c>
      <c r="O886" s="29" t="str">
        <f t="shared" si="124"/>
        <v/>
      </c>
      <c r="P886" s="33" t="str">
        <f t="shared" si="125"/>
        <v/>
      </c>
    </row>
    <row r="887" spans="12:16" x14ac:dyDescent="0.45">
      <c r="L887" s="29" t="str">
        <f t="shared" si="121"/>
        <v/>
      </c>
      <c r="M887" s="29" t="str">
        <f t="shared" si="122"/>
        <v/>
      </c>
      <c r="N887" s="29" t="str">
        <f t="shared" si="123"/>
        <v/>
      </c>
      <c r="O887" s="29" t="str">
        <f t="shared" si="124"/>
        <v/>
      </c>
      <c r="P887" s="33" t="str">
        <f t="shared" si="125"/>
        <v/>
      </c>
    </row>
    <row r="888" spans="12:16" x14ac:dyDescent="0.45">
      <c r="L888" s="29" t="str">
        <f t="shared" si="121"/>
        <v/>
      </c>
      <c r="M888" s="29" t="str">
        <f t="shared" si="122"/>
        <v/>
      </c>
      <c r="N888" s="29" t="str">
        <f t="shared" si="123"/>
        <v/>
      </c>
      <c r="O888" s="29" t="str">
        <f t="shared" si="124"/>
        <v/>
      </c>
      <c r="P888" s="33" t="str">
        <f t="shared" si="125"/>
        <v/>
      </c>
    </row>
    <row r="889" spans="12:16" x14ac:dyDescent="0.45">
      <c r="L889" s="29" t="str">
        <f t="shared" si="121"/>
        <v/>
      </c>
      <c r="M889" s="29" t="str">
        <f t="shared" si="122"/>
        <v/>
      </c>
      <c r="N889" s="29" t="str">
        <f t="shared" si="123"/>
        <v/>
      </c>
      <c r="O889" s="29" t="str">
        <f t="shared" si="124"/>
        <v/>
      </c>
      <c r="P889" s="33" t="str">
        <f t="shared" si="125"/>
        <v/>
      </c>
    </row>
    <row r="890" spans="12:16" x14ac:dyDescent="0.45">
      <c r="L890" s="29" t="str">
        <f t="shared" si="121"/>
        <v/>
      </c>
      <c r="M890" s="29" t="str">
        <f t="shared" si="122"/>
        <v/>
      </c>
      <c r="N890" s="29" t="str">
        <f t="shared" si="123"/>
        <v/>
      </c>
      <c r="O890" s="29" t="str">
        <f t="shared" si="124"/>
        <v/>
      </c>
      <c r="P890" s="33" t="str">
        <f t="shared" si="125"/>
        <v/>
      </c>
    </row>
    <row r="891" spans="12:16" x14ac:dyDescent="0.45">
      <c r="L891" s="29" t="str">
        <f t="shared" si="121"/>
        <v/>
      </c>
      <c r="M891" s="29" t="str">
        <f t="shared" si="122"/>
        <v/>
      </c>
      <c r="N891" s="29" t="str">
        <f t="shared" si="123"/>
        <v/>
      </c>
      <c r="O891" s="29" t="str">
        <f t="shared" si="124"/>
        <v/>
      </c>
      <c r="P891" s="33" t="str">
        <f t="shared" si="125"/>
        <v/>
      </c>
    </row>
    <row r="892" spans="12:16" x14ac:dyDescent="0.45">
      <c r="L892" s="29" t="str">
        <f t="shared" si="121"/>
        <v/>
      </c>
      <c r="M892" s="29" t="str">
        <f t="shared" si="122"/>
        <v/>
      </c>
      <c r="N892" s="29" t="str">
        <f t="shared" si="123"/>
        <v/>
      </c>
      <c r="O892" s="29" t="str">
        <f t="shared" si="124"/>
        <v/>
      </c>
      <c r="P892" s="33" t="str">
        <f t="shared" si="125"/>
        <v/>
      </c>
    </row>
    <row r="893" spans="12:16" x14ac:dyDescent="0.45">
      <c r="L893" s="29" t="str">
        <f t="shared" si="121"/>
        <v/>
      </c>
      <c r="M893" s="29" t="str">
        <f t="shared" si="122"/>
        <v/>
      </c>
      <c r="N893" s="29" t="str">
        <f t="shared" si="123"/>
        <v/>
      </c>
      <c r="O893" s="29" t="str">
        <f t="shared" si="124"/>
        <v/>
      </c>
      <c r="P893" s="33" t="str">
        <f t="shared" si="125"/>
        <v/>
      </c>
    </row>
    <row r="894" spans="12:16" x14ac:dyDescent="0.45">
      <c r="L894" s="29" t="str">
        <f t="shared" si="121"/>
        <v/>
      </c>
      <c r="M894" s="29" t="str">
        <f t="shared" si="122"/>
        <v/>
      </c>
      <c r="N894" s="29" t="str">
        <f t="shared" si="123"/>
        <v/>
      </c>
      <c r="O894" s="29" t="str">
        <f t="shared" si="124"/>
        <v/>
      </c>
      <c r="P894" s="33" t="str">
        <f t="shared" si="125"/>
        <v/>
      </c>
    </row>
    <row r="895" spans="12:16" x14ac:dyDescent="0.45">
      <c r="L895" s="29" t="str">
        <f t="shared" si="121"/>
        <v/>
      </c>
      <c r="M895" s="29" t="str">
        <f t="shared" si="122"/>
        <v/>
      </c>
      <c r="N895" s="29" t="str">
        <f t="shared" si="123"/>
        <v/>
      </c>
      <c r="O895" s="29" t="str">
        <f t="shared" si="124"/>
        <v/>
      </c>
      <c r="P895" s="33" t="str">
        <f t="shared" si="125"/>
        <v/>
      </c>
    </row>
    <row r="896" spans="12:16" x14ac:dyDescent="0.45">
      <c r="L896" s="29" t="str">
        <f t="shared" si="121"/>
        <v/>
      </c>
      <c r="M896" s="29" t="str">
        <f t="shared" si="122"/>
        <v/>
      </c>
      <c r="N896" s="29" t="str">
        <f t="shared" si="123"/>
        <v/>
      </c>
      <c r="O896" s="29" t="str">
        <f t="shared" si="124"/>
        <v/>
      </c>
      <c r="P896" s="33" t="str">
        <f t="shared" si="125"/>
        <v/>
      </c>
    </row>
    <row r="897" spans="12:16" x14ac:dyDescent="0.45">
      <c r="L897" s="29" t="str">
        <f t="shared" si="121"/>
        <v/>
      </c>
      <c r="M897" s="29" t="str">
        <f t="shared" si="122"/>
        <v/>
      </c>
      <c r="N897" s="29" t="str">
        <f t="shared" si="123"/>
        <v/>
      </c>
      <c r="O897" s="29" t="str">
        <f t="shared" si="124"/>
        <v/>
      </c>
      <c r="P897" s="33" t="str">
        <f t="shared" si="125"/>
        <v/>
      </c>
    </row>
    <row r="898" spans="12:16" x14ac:dyDescent="0.45">
      <c r="L898" s="29" t="str">
        <f t="shared" si="121"/>
        <v/>
      </c>
      <c r="M898" s="29" t="str">
        <f t="shared" si="122"/>
        <v/>
      </c>
      <c r="N898" s="29" t="str">
        <f t="shared" si="123"/>
        <v/>
      </c>
      <c r="O898" s="29" t="str">
        <f t="shared" si="124"/>
        <v/>
      </c>
      <c r="P898" s="33" t="str">
        <f t="shared" si="125"/>
        <v/>
      </c>
    </row>
    <row r="899" spans="12:16" x14ac:dyDescent="0.45">
      <c r="L899" s="29" t="str">
        <f t="shared" si="121"/>
        <v/>
      </c>
      <c r="M899" s="29" t="str">
        <f t="shared" si="122"/>
        <v/>
      </c>
      <c r="N899" s="29" t="str">
        <f t="shared" si="123"/>
        <v/>
      </c>
      <c r="O899" s="29" t="str">
        <f t="shared" si="124"/>
        <v/>
      </c>
      <c r="P899" s="33" t="str">
        <f t="shared" si="125"/>
        <v/>
      </c>
    </row>
    <row r="900" spans="12:16" x14ac:dyDescent="0.45">
      <c r="L900" s="29" t="str">
        <f t="shared" ref="L900:L963" si="126">IF(G900="Y", (P900*E900),(""))</f>
        <v/>
      </c>
      <c r="M900" s="29" t="str">
        <f t="shared" ref="M900:M963" si="127">IF(G900="Y", (L900*2),(""))</f>
        <v/>
      </c>
      <c r="N900" s="29" t="str">
        <f t="shared" ref="N900:N963" si="128">IF(G900="Y", (L900*3),(""))</f>
        <v/>
      </c>
      <c r="O900" s="29" t="str">
        <f t="shared" ref="O900:O963" si="129">IF(G900="Y", (L900*4),(""))</f>
        <v/>
      </c>
      <c r="P900" s="33" t="str">
        <f t="shared" ref="P900:P963" si="130">IF(Q900&gt;0,((AcctSize/Q900)/H900),(""))</f>
        <v/>
      </c>
    </row>
    <row r="901" spans="12:16" x14ac:dyDescent="0.45">
      <c r="L901" s="29" t="str">
        <f t="shared" si="126"/>
        <v/>
      </c>
      <c r="M901" s="29" t="str">
        <f t="shared" si="127"/>
        <v/>
      </c>
      <c r="N901" s="29" t="str">
        <f t="shared" si="128"/>
        <v/>
      </c>
      <c r="O901" s="29" t="str">
        <f t="shared" si="129"/>
        <v/>
      </c>
      <c r="P901" s="33" t="str">
        <f t="shared" si="130"/>
        <v/>
      </c>
    </row>
    <row r="902" spans="12:16" x14ac:dyDescent="0.45">
      <c r="L902" s="29" t="str">
        <f t="shared" si="126"/>
        <v/>
      </c>
      <c r="M902" s="29" t="str">
        <f t="shared" si="127"/>
        <v/>
      </c>
      <c r="N902" s="29" t="str">
        <f t="shared" si="128"/>
        <v/>
      </c>
      <c r="O902" s="29" t="str">
        <f t="shared" si="129"/>
        <v/>
      </c>
      <c r="P902" s="33" t="str">
        <f t="shared" si="130"/>
        <v/>
      </c>
    </row>
    <row r="903" spans="12:16" x14ac:dyDescent="0.45">
      <c r="L903" s="29" t="str">
        <f t="shared" si="126"/>
        <v/>
      </c>
      <c r="M903" s="29" t="str">
        <f t="shared" si="127"/>
        <v/>
      </c>
      <c r="N903" s="29" t="str">
        <f t="shared" si="128"/>
        <v/>
      </c>
      <c r="O903" s="29" t="str">
        <f t="shared" si="129"/>
        <v/>
      </c>
      <c r="P903" s="33" t="str">
        <f t="shared" si="130"/>
        <v/>
      </c>
    </row>
    <row r="904" spans="12:16" x14ac:dyDescent="0.45">
      <c r="L904" s="29" t="str">
        <f t="shared" si="126"/>
        <v/>
      </c>
      <c r="M904" s="29" t="str">
        <f t="shared" si="127"/>
        <v/>
      </c>
      <c r="N904" s="29" t="str">
        <f t="shared" si="128"/>
        <v/>
      </c>
      <c r="O904" s="29" t="str">
        <f t="shared" si="129"/>
        <v/>
      </c>
      <c r="P904" s="33" t="str">
        <f t="shared" si="130"/>
        <v/>
      </c>
    </row>
    <row r="905" spans="12:16" x14ac:dyDescent="0.45">
      <c r="L905" s="29" t="str">
        <f t="shared" si="126"/>
        <v/>
      </c>
      <c r="M905" s="29" t="str">
        <f t="shared" si="127"/>
        <v/>
      </c>
      <c r="N905" s="29" t="str">
        <f t="shared" si="128"/>
        <v/>
      </c>
      <c r="O905" s="29" t="str">
        <f t="shared" si="129"/>
        <v/>
      </c>
      <c r="P905" s="33" t="str">
        <f t="shared" si="130"/>
        <v/>
      </c>
    </row>
    <row r="906" spans="12:16" x14ac:dyDescent="0.45">
      <c r="L906" s="29" t="str">
        <f t="shared" si="126"/>
        <v/>
      </c>
      <c r="M906" s="29" t="str">
        <f t="shared" si="127"/>
        <v/>
      </c>
      <c r="N906" s="29" t="str">
        <f t="shared" si="128"/>
        <v/>
      </c>
      <c r="O906" s="29" t="str">
        <f t="shared" si="129"/>
        <v/>
      </c>
      <c r="P906" s="33" t="str">
        <f t="shared" si="130"/>
        <v/>
      </c>
    </row>
    <row r="907" spans="12:16" x14ac:dyDescent="0.45">
      <c r="L907" s="29" t="str">
        <f t="shared" si="126"/>
        <v/>
      </c>
      <c r="M907" s="29" t="str">
        <f t="shared" si="127"/>
        <v/>
      </c>
      <c r="N907" s="29" t="str">
        <f t="shared" si="128"/>
        <v/>
      </c>
      <c r="O907" s="29" t="str">
        <f t="shared" si="129"/>
        <v/>
      </c>
      <c r="P907" s="33" t="str">
        <f t="shared" si="130"/>
        <v/>
      </c>
    </row>
    <row r="908" spans="12:16" x14ac:dyDescent="0.45">
      <c r="L908" s="29" t="str">
        <f t="shared" si="126"/>
        <v/>
      </c>
      <c r="M908" s="29" t="str">
        <f t="shared" si="127"/>
        <v/>
      </c>
      <c r="N908" s="29" t="str">
        <f t="shared" si="128"/>
        <v/>
      </c>
      <c r="O908" s="29" t="str">
        <f t="shared" si="129"/>
        <v/>
      </c>
      <c r="P908" s="33" t="str">
        <f t="shared" si="130"/>
        <v/>
      </c>
    </row>
    <row r="909" spans="12:16" x14ac:dyDescent="0.45">
      <c r="L909" s="29" t="str">
        <f t="shared" si="126"/>
        <v/>
      </c>
      <c r="M909" s="29" t="str">
        <f t="shared" si="127"/>
        <v/>
      </c>
      <c r="N909" s="29" t="str">
        <f t="shared" si="128"/>
        <v/>
      </c>
      <c r="O909" s="29" t="str">
        <f t="shared" si="129"/>
        <v/>
      </c>
      <c r="P909" s="33" t="str">
        <f t="shared" si="130"/>
        <v/>
      </c>
    </row>
    <row r="910" spans="12:16" x14ac:dyDescent="0.45">
      <c r="L910" s="29" t="str">
        <f t="shared" si="126"/>
        <v/>
      </c>
      <c r="M910" s="29" t="str">
        <f t="shared" si="127"/>
        <v/>
      </c>
      <c r="N910" s="29" t="str">
        <f t="shared" si="128"/>
        <v/>
      </c>
      <c r="O910" s="29" t="str">
        <f t="shared" si="129"/>
        <v/>
      </c>
      <c r="P910" s="33" t="str">
        <f t="shared" si="130"/>
        <v/>
      </c>
    </row>
    <row r="911" spans="12:16" x14ac:dyDescent="0.45">
      <c r="L911" s="29" t="str">
        <f t="shared" si="126"/>
        <v/>
      </c>
      <c r="M911" s="29" t="str">
        <f t="shared" si="127"/>
        <v/>
      </c>
      <c r="N911" s="29" t="str">
        <f t="shared" si="128"/>
        <v/>
      </c>
      <c r="O911" s="29" t="str">
        <f t="shared" si="129"/>
        <v/>
      </c>
      <c r="P911" s="33" t="str">
        <f t="shared" si="130"/>
        <v/>
      </c>
    </row>
    <row r="912" spans="12:16" x14ac:dyDescent="0.45">
      <c r="L912" s="29" t="str">
        <f t="shared" si="126"/>
        <v/>
      </c>
      <c r="M912" s="29" t="str">
        <f t="shared" si="127"/>
        <v/>
      </c>
      <c r="N912" s="29" t="str">
        <f t="shared" si="128"/>
        <v/>
      </c>
      <c r="O912" s="29" t="str">
        <f t="shared" si="129"/>
        <v/>
      </c>
      <c r="P912" s="33" t="str">
        <f t="shared" si="130"/>
        <v/>
      </c>
    </row>
    <row r="913" spans="12:16" x14ac:dyDescent="0.45">
      <c r="L913" s="29" t="str">
        <f t="shared" si="126"/>
        <v/>
      </c>
      <c r="M913" s="29" t="str">
        <f t="shared" si="127"/>
        <v/>
      </c>
      <c r="N913" s="29" t="str">
        <f t="shared" si="128"/>
        <v/>
      </c>
      <c r="O913" s="29" t="str">
        <f t="shared" si="129"/>
        <v/>
      </c>
      <c r="P913" s="33" t="str">
        <f t="shared" si="130"/>
        <v/>
      </c>
    </row>
    <row r="914" spans="12:16" x14ac:dyDescent="0.45">
      <c r="L914" s="29" t="str">
        <f t="shared" si="126"/>
        <v/>
      </c>
      <c r="M914" s="29" t="str">
        <f t="shared" si="127"/>
        <v/>
      </c>
      <c r="N914" s="29" t="str">
        <f t="shared" si="128"/>
        <v/>
      </c>
      <c r="O914" s="29" t="str">
        <f t="shared" si="129"/>
        <v/>
      </c>
      <c r="P914" s="33" t="str">
        <f t="shared" si="130"/>
        <v/>
      </c>
    </row>
    <row r="915" spans="12:16" x14ac:dyDescent="0.45">
      <c r="L915" s="29" t="str">
        <f t="shared" si="126"/>
        <v/>
      </c>
      <c r="M915" s="29" t="str">
        <f t="shared" si="127"/>
        <v/>
      </c>
      <c r="N915" s="29" t="str">
        <f t="shared" si="128"/>
        <v/>
      </c>
      <c r="O915" s="29" t="str">
        <f t="shared" si="129"/>
        <v/>
      </c>
      <c r="P915" s="33" t="str">
        <f t="shared" si="130"/>
        <v/>
      </c>
    </row>
    <row r="916" spans="12:16" x14ac:dyDescent="0.45">
      <c r="L916" s="29" t="str">
        <f t="shared" si="126"/>
        <v/>
      </c>
      <c r="M916" s="29" t="str">
        <f t="shared" si="127"/>
        <v/>
      </c>
      <c r="N916" s="29" t="str">
        <f t="shared" si="128"/>
        <v/>
      </c>
      <c r="O916" s="29" t="str">
        <f t="shared" si="129"/>
        <v/>
      </c>
      <c r="P916" s="33" t="str">
        <f t="shared" si="130"/>
        <v/>
      </c>
    </row>
    <row r="917" spans="12:16" x14ac:dyDescent="0.45">
      <c r="L917" s="29" t="str">
        <f t="shared" si="126"/>
        <v/>
      </c>
      <c r="M917" s="29" t="str">
        <f t="shared" si="127"/>
        <v/>
      </c>
      <c r="N917" s="29" t="str">
        <f t="shared" si="128"/>
        <v/>
      </c>
      <c r="O917" s="29" t="str">
        <f t="shared" si="129"/>
        <v/>
      </c>
      <c r="P917" s="33" t="str">
        <f t="shared" si="130"/>
        <v/>
      </c>
    </row>
    <row r="918" spans="12:16" x14ac:dyDescent="0.45">
      <c r="L918" s="29" t="str">
        <f t="shared" si="126"/>
        <v/>
      </c>
      <c r="M918" s="29" t="str">
        <f t="shared" si="127"/>
        <v/>
      </c>
      <c r="N918" s="29" t="str">
        <f t="shared" si="128"/>
        <v/>
      </c>
      <c r="O918" s="29" t="str">
        <f t="shared" si="129"/>
        <v/>
      </c>
      <c r="P918" s="33" t="str">
        <f t="shared" si="130"/>
        <v/>
      </c>
    </row>
    <row r="919" spans="12:16" x14ac:dyDescent="0.45">
      <c r="L919" s="29" t="str">
        <f t="shared" si="126"/>
        <v/>
      </c>
      <c r="M919" s="29" t="str">
        <f t="shared" si="127"/>
        <v/>
      </c>
      <c r="N919" s="29" t="str">
        <f t="shared" si="128"/>
        <v/>
      </c>
      <c r="O919" s="29" t="str">
        <f t="shared" si="129"/>
        <v/>
      </c>
      <c r="P919" s="33" t="str">
        <f t="shared" si="130"/>
        <v/>
      </c>
    </row>
    <row r="920" spans="12:16" x14ac:dyDescent="0.45">
      <c r="L920" s="29" t="str">
        <f t="shared" si="126"/>
        <v/>
      </c>
      <c r="M920" s="29" t="str">
        <f t="shared" si="127"/>
        <v/>
      </c>
      <c r="N920" s="29" t="str">
        <f t="shared" si="128"/>
        <v/>
      </c>
      <c r="O920" s="29" t="str">
        <f t="shared" si="129"/>
        <v/>
      </c>
      <c r="P920" s="33" t="str">
        <f t="shared" si="130"/>
        <v/>
      </c>
    </row>
    <row r="921" spans="12:16" x14ac:dyDescent="0.45">
      <c r="L921" s="29" t="str">
        <f t="shared" si="126"/>
        <v/>
      </c>
      <c r="M921" s="29" t="str">
        <f t="shared" si="127"/>
        <v/>
      </c>
      <c r="N921" s="29" t="str">
        <f t="shared" si="128"/>
        <v/>
      </c>
      <c r="O921" s="29" t="str">
        <f t="shared" si="129"/>
        <v/>
      </c>
      <c r="P921" s="33" t="str">
        <f t="shared" si="130"/>
        <v/>
      </c>
    </row>
    <row r="922" spans="12:16" x14ac:dyDescent="0.45">
      <c r="L922" s="29" t="str">
        <f t="shared" si="126"/>
        <v/>
      </c>
      <c r="M922" s="29" t="str">
        <f t="shared" si="127"/>
        <v/>
      </c>
      <c r="N922" s="29" t="str">
        <f t="shared" si="128"/>
        <v/>
      </c>
      <c r="O922" s="29" t="str">
        <f t="shared" si="129"/>
        <v/>
      </c>
      <c r="P922" s="33" t="str">
        <f t="shared" si="130"/>
        <v/>
      </c>
    </row>
    <row r="923" spans="12:16" x14ac:dyDescent="0.45">
      <c r="L923" s="29" t="str">
        <f t="shared" si="126"/>
        <v/>
      </c>
      <c r="M923" s="29" t="str">
        <f t="shared" si="127"/>
        <v/>
      </c>
      <c r="N923" s="29" t="str">
        <f t="shared" si="128"/>
        <v/>
      </c>
      <c r="O923" s="29" t="str">
        <f t="shared" si="129"/>
        <v/>
      </c>
      <c r="P923" s="33" t="str">
        <f t="shared" si="130"/>
        <v/>
      </c>
    </row>
    <row r="924" spans="12:16" x14ac:dyDescent="0.45">
      <c r="L924" s="29" t="str">
        <f t="shared" si="126"/>
        <v/>
      </c>
      <c r="M924" s="29" t="str">
        <f t="shared" si="127"/>
        <v/>
      </c>
      <c r="N924" s="29" t="str">
        <f t="shared" si="128"/>
        <v/>
      </c>
      <c r="O924" s="29" t="str">
        <f t="shared" si="129"/>
        <v/>
      </c>
      <c r="P924" s="33" t="str">
        <f t="shared" si="130"/>
        <v/>
      </c>
    </row>
    <row r="925" spans="12:16" x14ac:dyDescent="0.45">
      <c r="L925" s="29" t="str">
        <f t="shared" si="126"/>
        <v/>
      </c>
      <c r="M925" s="29" t="str">
        <f t="shared" si="127"/>
        <v/>
      </c>
      <c r="N925" s="29" t="str">
        <f t="shared" si="128"/>
        <v/>
      </c>
      <c r="O925" s="29" t="str">
        <f t="shared" si="129"/>
        <v/>
      </c>
      <c r="P925" s="33" t="str">
        <f t="shared" si="130"/>
        <v/>
      </c>
    </row>
    <row r="926" spans="12:16" x14ac:dyDescent="0.45">
      <c r="L926" s="29" t="str">
        <f t="shared" si="126"/>
        <v/>
      </c>
      <c r="M926" s="29" t="str">
        <f t="shared" si="127"/>
        <v/>
      </c>
      <c r="N926" s="29" t="str">
        <f t="shared" si="128"/>
        <v/>
      </c>
      <c r="O926" s="29" t="str">
        <f t="shared" si="129"/>
        <v/>
      </c>
      <c r="P926" s="33" t="str">
        <f t="shared" si="130"/>
        <v/>
      </c>
    </row>
    <row r="927" spans="12:16" x14ac:dyDescent="0.45">
      <c r="L927" s="29" t="str">
        <f t="shared" si="126"/>
        <v/>
      </c>
      <c r="M927" s="29" t="str">
        <f t="shared" si="127"/>
        <v/>
      </c>
      <c r="N927" s="29" t="str">
        <f t="shared" si="128"/>
        <v/>
      </c>
      <c r="O927" s="29" t="str">
        <f t="shared" si="129"/>
        <v/>
      </c>
      <c r="P927" s="33" t="str">
        <f t="shared" si="130"/>
        <v/>
      </c>
    </row>
    <row r="928" spans="12:16" x14ac:dyDescent="0.45">
      <c r="L928" s="29" t="str">
        <f t="shared" si="126"/>
        <v/>
      </c>
      <c r="M928" s="29" t="str">
        <f t="shared" si="127"/>
        <v/>
      </c>
      <c r="N928" s="29" t="str">
        <f t="shared" si="128"/>
        <v/>
      </c>
      <c r="O928" s="29" t="str">
        <f t="shared" si="129"/>
        <v/>
      </c>
      <c r="P928" s="33" t="str">
        <f t="shared" si="130"/>
        <v/>
      </c>
    </row>
    <row r="929" spans="12:16" x14ac:dyDescent="0.45">
      <c r="L929" s="29" t="str">
        <f t="shared" si="126"/>
        <v/>
      </c>
      <c r="M929" s="29" t="str">
        <f t="shared" si="127"/>
        <v/>
      </c>
      <c r="N929" s="29" t="str">
        <f t="shared" si="128"/>
        <v/>
      </c>
      <c r="O929" s="29" t="str">
        <f t="shared" si="129"/>
        <v/>
      </c>
      <c r="P929" s="33" t="str">
        <f t="shared" si="130"/>
        <v/>
      </c>
    </row>
    <row r="930" spans="12:16" x14ac:dyDescent="0.45">
      <c r="L930" s="29" t="str">
        <f t="shared" si="126"/>
        <v/>
      </c>
      <c r="M930" s="29" t="str">
        <f t="shared" si="127"/>
        <v/>
      </c>
      <c r="N930" s="29" t="str">
        <f t="shared" si="128"/>
        <v/>
      </c>
      <c r="O930" s="29" t="str">
        <f t="shared" si="129"/>
        <v/>
      </c>
      <c r="P930" s="33" t="str">
        <f t="shared" si="130"/>
        <v/>
      </c>
    </row>
    <row r="931" spans="12:16" x14ac:dyDescent="0.45">
      <c r="L931" s="29" t="str">
        <f t="shared" si="126"/>
        <v/>
      </c>
      <c r="M931" s="29" t="str">
        <f t="shared" si="127"/>
        <v/>
      </c>
      <c r="N931" s="29" t="str">
        <f t="shared" si="128"/>
        <v/>
      </c>
      <c r="O931" s="29" t="str">
        <f t="shared" si="129"/>
        <v/>
      </c>
      <c r="P931" s="33" t="str">
        <f t="shared" si="130"/>
        <v/>
      </c>
    </row>
    <row r="932" spans="12:16" x14ac:dyDescent="0.45">
      <c r="L932" s="29" t="str">
        <f t="shared" si="126"/>
        <v/>
      </c>
      <c r="M932" s="29" t="str">
        <f t="shared" si="127"/>
        <v/>
      </c>
      <c r="N932" s="29" t="str">
        <f t="shared" si="128"/>
        <v/>
      </c>
      <c r="O932" s="29" t="str">
        <f t="shared" si="129"/>
        <v/>
      </c>
      <c r="P932" s="33" t="str">
        <f t="shared" si="130"/>
        <v/>
      </c>
    </row>
    <row r="933" spans="12:16" x14ac:dyDescent="0.45">
      <c r="L933" s="29" t="str">
        <f t="shared" si="126"/>
        <v/>
      </c>
      <c r="M933" s="29" t="str">
        <f t="shared" si="127"/>
        <v/>
      </c>
      <c r="N933" s="29" t="str">
        <f t="shared" si="128"/>
        <v/>
      </c>
      <c r="O933" s="29" t="str">
        <f t="shared" si="129"/>
        <v/>
      </c>
      <c r="P933" s="33" t="str">
        <f t="shared" si="130"/>
        <v/>
      </c>
    </row>
    <row r="934" spans="12:16" x14ac:dyDescent="0.45">
      <c r="L934" s="29" t="str">
        <f t="shared" si="126"/>
        <v/>
      </c>
      <c r="M934" s="29" t="str">
        <f t="shared" si="127"/>
        <v/>
      </c>
      <c r="N934" s="29" t="str">
        <f t="shared" si="128"/>
        <v/>
      </c>
      <c r="O934" s="29" t="str">
        <f t="shared" si="129"/>
        <v/>
      </c>
      <c r="P934" s="33" t="str">
        <f t="shared" si="130"/>
        <v/>
      </c>
    </row>
    <row r="935" spans="12:16" x14ac:dyDescent="0.45">
      <c r="L935" s="29" t="str">
        <f t="shared" si="126"/>
        <v/>
      </c>
      <c r="M935" s="29" t="str">
        <f t="shared" si="127"/>
        <v/>
      </c>
      <c r="N935" s="29" t="str">
        <f t="shared" si="128"/>
        <v/>
      </c>
      <c r="O935" s="29" t="str">
        <f t="shared" si="129"/>
        <v/>
      </c>
      <c r="P935" s="33" t="str">
        <f t="shared" si="130"/>
        <v/>
      </c>
    </row>
    <row r="936" spans="12:16" x14ac:dyDescent="0.45">
      <c r="L936" s="29" t="str">
        <f t="shared" si="126"/>
        <v/>
      </c>
      <c r="M936" s="29" t="str">
        <f t="shared" si="127"/>
        <v/>
      </c>
      <c r="N936" s="29" t="str">
        <f t="shared" si="128"/>
        <v/>
      </c>
      <c r="O936" s="29" t="str">
        <f t="shared" si="129"/>
        <v/>
      </c>
      <c r="P936" s="33" t="str">
        <f t="shared" si="130"/>
        <v/>
      </c>
    </row>
    <row r="937" spans="12:16" x14ac:dyDescent="0.45">
      <c r="L937" s="29" t="str">
        <f t="shared" si="126"/>
        <v/>
      </c>
      <c r="M937" s="29" t="str">
        <f t="shared" si="127"/>
        <v/>
      </c>
      <c r="N937" s="29" t="str">
        <f t="shared" si="128"/>
        <v/>
      </c>
      <c r="O937" s="29" t="str">
        <f t="shared" si="129"/>
        <v/>
      </c>
      <c r="P937" s="33" t="str">
        <f t="shared" si="130"/>
        <v/>
      </c>
    </row>
    <row r="938" spans="12:16" x14ac:dyDescent="0.45">
      <c r="L938" s="29" t="str">
        <f t="shared" si="126"/>
        <v/>
      </c>
      <c r="M938" s="29" t="str">
        <f t="shared" si="127"/>
        <v/>
      </c>
      <c r="N938" s="29" t="str">
        <f t="shared" si="128"/>
        <v/>
      </c>
      <c r="O938" s="29" t="str">
        <f t="shared" si="129"/>
        <v/>
      </c>
      <c r="P938" s="33" t="str">
        <f t="shared" si="130"/>
        <v/>
      </c>
    </row>
    <row r="939" spans="12:16" x14ac:dyDescent="0.45">
      <c r="L939" s="29" t="str">
        <f t="shared" si="126"/>
        <v/>
      </c>
      <c r="M939" s="29" t="str">
        <f t="shared" si="127"/>
        <v/>
      </c>
      <c r="N939" s="29" t="str">
        <f t="shared" si="128"/>
        <v/>
      </c>
      <c r="O939" s="29" t="str">
        <f t="shared" si="129"/>
        <v/>
      </c>
      <c r="P939" s="33" t="str">
        <f t="shared" si="130"/>
        <v/>
      </c>
    </row>
    <row r="940" spans="12:16" x14ac:dyDescent="0.45">
      <c r="L940" s="29" t="str">
        <f t="shared" si="126"/>
        <v/>
      </c>
      <c r="M940" s="29" t="str">
        <f t="shared" si="127"/>
        <v/>
      </c>
      <c r="N940" s="29" t="str">
        <f t="shared" si="128"/>
        <v/>
      </c>
      <c r="O940" s="29" t="str">
        <f t="shared" si="129"/>
        <v/>
      </c>
      <c r="P940" s="33" t="str">
        <f t="shared" si="130"/>
        <v/>
      </c>
    </row>
    <row r="941" spans="12:16" x14ac:dyDescent="0.45">
      <c r="L941" s="29" t="str">
        <f t="shared" si="126"/>
        <v/>
      </c>
      <c r="M941" s="29" t="str">
        <f t="shared" si="127"/>
        <v/>
      </c>
      <c r="N941" s="29" t="str">
        <f t="shared" si="128"/>
        <v/>
      </c>
      <c r="O941" s="29" t="str">
        <f t="shared" si="129"/>
        <v/>
      </c>
      <c r="P941" s="33" t="str">
        <f t="shared" si="130"/>
        <v/>
      </c>
    </row>
    <row r="942" spans="12:16" x14ac:dyDescent="0.45">
      <c r="L942" s="29" t="str">
        <f t="shared" si="126"/>
        <v/>
      </c>
      <c r="M942" s="29" t="str">
        <f t="shared" si="127"/>
        <v/>
      </c>
      <c r="N942" s="29" t="str">
        <f t="shared" si="128"/>
        <v/>
      </c>
      <c r="O942" s="29" t="str">
        <f t="shared" si="129"/>
        <v/>
      </c>
      <c r="P942" s="33" t="str">
        <f t="shared" si="130"/>
        <v/>
      </c>
    </row>
    <row r="943" spans="12:16" x14ac:dyDescent="0.45">
      <c r="L943" s="29" t="str">
        <f t="shared" si="126"/>
        <v/>
      </c>
      <c r="M943" s="29" t="str">
        <f t="shared" si="127"/>
        <v/>
      </c>
      <c r="N943" s="29" t="str">
        <f t="shared" si="128"/>
        <v/>
      </c>
      <c r="O943" s="29" t="str">
        <f t="shared" si="129"/>
        <v/>
      </c>
      <c r="P943" s="33" t="str">
        <f t="shared" si="130"/>
        <v/>
      </c>
    </row>
    <row r="944" spans="12:16" x14ac:dyDescent="0.45">
      <c r="L944" s="29" t="str">
        <f t="shared" si="126"/>
        <v/>
      </c>
      <c r="M944" s="29" t="str">
        <f t="shared" si="127"/>
        <v/>
      </c>
      <c r="N944" s="29" t="str">
        <f t="shared" si="128"/>
        <v/>
      </c>
      <c r="O944" s="29" t="str">
        <f t="shared" si="129"/>
        <v/>
      </c>
      <c r="P944" s="33" t="str">
        <f t="shared" si="130"/>
        <v/>
      </c>
    </row>
    <row r="945" spans="12:16" x14ac:dyDescent="0.45">
      <c r="L945" s="29" t="str">
        <f t="shared" si="126"/>
        <v/>
      </c>
      <c r="M945" s="29" t="str">
        <f t="shared" si="127"/>
        <v/>
      </c>
      <c r="N945" s="29" t="str">
        <f t="shared" si="128"/>
        <v/>
      </c>
      <c r="O945" s="29" t="str">
        <f t="shared" si="129"/>
        <v/>
      </c>
      <c r="P945" s="33" t="str">
        <f t="shared" si="130"/>
        <v/>
      </c>
    </row>
    <row r="946" spans="12:16" x14ac:dyDescent="0.45">
      <c r="L946" s="29" t="str">
        <f t="shared" si="126"/>
        <v/>
      </c>
      <c r="M946" s="29" t="str">
        <f t="shared" si="127"/>
        <v/>
      </c>
      <c r="N946" s="29" t="str">
        <f t="shared" si="128"/>
        <v/>
      </c>
      <c r="O946" s="29" t="str">
        <f t="shared" si="129"/>
        <v/>
      </c>
      <c r="P946" s="33" t="str">
        <f t="shared" si="130"/>
        <v/>
      </c>
    </row>
    <row r="947" spans="12:16" x14ac:dyDescent="0.45">
      <c r="L947" s="29" t="str">
        <f t="shared" si="126"/>
        <v/>
      </c>
      <c r="M947" s="29" t="str">
        <f t="shared" si="127"/>
        <v/>
      </c>
      <c r="N947" s="29" t="str">
        <f t="shared" si="128"/>
        <v/>
      </c>
      <c r="O947" s="29" t="str">
        <f t="shared" si="129"/>
        <v/>
      </c>
      <c r="P947" s="33" t="str">
        <f t="shared" si="130"/>
        <v/>
      </c>
    </row>
    <row r="948" spans="12:16" x14ac:dyDescent="0.45">
      <c r="L948" s="29" t="str">
        <f t="shared" si="126"/>
        <v/>
      </c>
      <c r="M948" s="29" t="str">
        <f t="shared" si="127"/>
        <v/>
      </c>
      <c r="N948" s="29" t="str">
        <f t="shared" si="128"/>
        <v/>
      </c>
      <c r="O948" s="29" t="str">
        <f t="shared" si="129"/>
        <v/>
      </c>
      <c r="P948" s="33" t="str">
        <f t="shared" si="130"/>
        <v/>
      </c>
    </row>
    <row r="949" spans="12:16" x14ac:dyDescent="0.45">
      <c r="L949" s="29" t="str">
        <f t="shared" si="126"/>
        <v/>
      </c>
      <c r="M949" s="29" t="str">
        <f t="shared" si="127"/>
        <v/>
      </c>
      <c r="N949" s="29" t="str">
        <f t="shared" si="128"/>
        <v/>
      </c>
      <c r="O949" s="29" t="str">
        <f t="shared" si="129"/>
        <v/>
      </c>
      <c r="P949" s="33" t="str">
        <f t="shared" si="130"/>
        <v/>
      </c>
    </row>
    <row r="950" spans="12:16" x14ac:dyDescent="0.45">
      <c r="L950" s="29" t="str">
        <f t="shared" si="126"/>
        <v/>
      </c>
      <c r="M950" s="29" t="str">
        <f t="shared" si="127"/>
        <v/>
      </c>
      <c r="N950" s="29" t="str">
        <f t="shared" si="128"/>
        <v/>
      </c>
      <c r="O950" s="29" t="str">
        <f t="shared" si="129"/>
        <v/>
      </c>
      <c r="P950" s="33" t="str">
        <f t="shared" si="130"/>
        <v/>
      </c>
    </row>
    <row r="951" spans="12:16" x14ac:dyDescent="0.45">
      <c r="L951" s="29" t="str">
        <f t="shared" si="126"/>
        <v/>
      </c>
      <c r="M951" s="29" t="str">
        <f t="shared" si="127"/>
        <v/>
      </c>
      <c r="N951" s="29" t="str">
        <f t="shared" si="128"/>
        <v/>
      </c>
      <c r="O951" s="29" t="str">
        <f t="shared" si="129"/>
        <v/>
      </c>
      <c r="P951" s="33" t="str">
        <f t="shared" si="130"/>
        <v/>
      </c>
    </row>
    <row r="952" spans="12:16" x14ac:dyDescent="0.45">
      <c r="L952" s="29" t="str">
        <f t="shared" si="126"/>
        <v/>
      </c>
      <c r="M952" s="29" t="str">
        <f t="shared" si="127"/>
        <v/>
      </c>
      <c r="N952" s="29" t="str">
        <f t="shared" si="128"/>
        <v/>
      </c>
      <c r="O952" s="29" t="str">
        <f t="shared" si="129"/>
        <v/>
      </c>
      <c r="P952" s="33" t="str">
        <f t="shared" si="130"/>
        <v/>
      </c>
    </row>
    <row r="953" spans="12:16" x14ac:dyDescent="0.45">
      <c r="L953" s="29" t="str">
        <f t="shared" si="126"/>
        <v/>
      </c>
      <c r="M953" s="29" t="str">
        <f t="shared" si="127"/>
        <v/>
      </c>
      <c r="N953" s="29" t="str">
        <f t="shared" si="128"/>
        <v/>
      </c>
      <c r="O953" s="29" t="str">
        <f t="shared" si="129"/>
        <v/>
      </c>
      <c r="P953" s="33" t="str">
        <f t="shared" si="130"/>
        <v/>
      </c>
    </row>
    <row r="954" spans="12:16" x14ac:dyDescent="0.45">
      <c r="L954" s="29" t="str">
        <f t="shared" si="126"/>
        <v/>
      </c>
      <c r="M954" s="29" t="str">
        <f t="shared" si="127"/>
        <v/>
      </c>
      <c r="N954" s="29" t="str">
        <f t="shared" si="128"/>
        <v/>
      </c>
      <c r="O954" s="29" t="str">
        <f t="shared" si="129"/>
        <v/>
      </c>
      <c r="P954" s="33" t="str">
        <f t="shared" si="130"/>
        <v/>
      </c>
    </row>
    <row r="955" spans="12:16" x14ac:dyDescent="0.45">
      <c r="L955" s="29" t="str">
        <f t="shared" si="126"/>
        <v/>
      </c>
      <c r="M955" s="29" t="str">
        <f t="shared" si="127"/>
        <v/>
      </c>
      <c r="N955" s="29" t="str">
        <f t="shared" si="128"/>
        <v/>
      </c>
      <c r="O955" s="29" t="str">
        <f t="shared" si="129"/>
        <v/>
      </c>
      <c r="P955" s="33" t="str">
        <f t="shared" si="130"/>
        <v/>
      </c>
    </row>
    <row r="956" spans="12:16" x14ac:dyDescent="0.45">
      <c r="L956" s="29" t="str">
        <f t="shared" si="126"/>
        <v/>
      </c>
      <c r="M956" s="29" t="str">
        <f t="shared" si="127"/>
        <v/>
      </c>
      <c r="N956" s="29" t="str">
        <f t="shared" si="128"/>
        <v/>
      </c>
      <c r="O956" s="29" t="str">
        <f t="shared" si="129"/>
        <v/>
      </c>
      <c r="P956" s="33" t="str">
        <f t="shared" si="130"/>
        <v/>
      </c>
    </row>
    <row r="957" spans="12:16" x14ac:dyDescent="0.45">
      <c r="L957" s="29" t="str">
        <f t="shared" si="126"/>
        <v/>
      </c>
      <c r="M957" s="29" t="str">
        <f t="shared" si="127"/>
        <v/>
      </c>
      <c r="N957" s="29" t="str">
        <f t="shared" si="128"/>
        <v/>
      </c>
      <c r="O957" s="29" t="str">
        <f t="shared" si="129"/>
        <v/>
      </c>
      <c r="P957" s="33" t="str">
        <f t="shared" si="130"/>
        <v/>
      </c>
    </row>
    <row r="958" spans="12:16" x14ac:dyDescent="0.45">
      <c r="L958" s="29" t="str">
        <f t="shared" si="126"/>
        <v/>
      </c>
      <c r="M958" s="29" t="str">
        <f t="shared" si="127"/>
        <v/>
      </c>
      <c r="N958" s="29" t="str">
        <f t="shared" si="128"/>
        <v/>
      </c>
      <c r="O958" s="29" t="str">
        <f t="shared" si="129"/>
        <v/>
      </c>
      <c r="P958" s="33" t="str">
        <f t="shared" si="130"/>
        <v/>
      </c>
    </row>
    <row r="959" spans="12:16" x14ac:dyDescent="0.45">
      <c r="L959" s="29" t="str">
        <f t="shared" si="126"/>
        <v/>
      </c>
      <c r="M959" s="29" t="str">
        <f t="shared" si="127"/>
        <v/>
      </c>
      <c r="N959" s="29" t="str">
        <f t="shared" si="128"/>
        <v/>
      </c>
      <c r="O959" s="29" t="str">
        <f t="shared" si="129"/>
        <v/>
      </c>
      <c r="P959" s="33" t="str">
        <f t="shared" si="130"/>
        <v/>
      </c>
    </row>
    <row r="960" spans="12:16" x14ac:dyDescent="0.45">
      <c r="L960" s="29" t="str">
        <f t="shared" si="126"/>
        <v/>
      </c>
      <c r="M960" s="29" t="str">
        <f t="shared" si="127"/>
        <v/>
      </c>
      <c r="N960" s="29" t="str">
        <f t="shared" si="128"/>
        <v/>
      </c>
      <c r="O960" s="29" t="str">
        <f t="shared" si="129"/>
        <v/>
      </c>
      <c r="P960" s="33" t="str">
        <f t="shared" si="130"/>
        <v/>
      </c>
    </row>
    <row r="961" spans="12:16" x14ac:dyDescent="0.45">
      <c r="L961" s="29" t="str">
        <f t="shared" si="126"/>
        <v/>
      </c>
      <c r="M961" s="29" t="str">
        <f t="shared" si="127"/>
        <v/>
      </c>
      <c r="N961" s="29" t="str">
        <f t="shared" si="128"/>
        <v/>
      </c>
      <c r="O961" s="29" t="str">
        <f t="shared" si="129"/>
        <v/>
      </c>
      <c r="P961" s="33" t="str">
        <f t="shared" si="130"/>
        <v/>
      </c>
    </row>
    <row r="962" spans="12:16" x14ac:dyDescent="0.45">
      <c r="L962" s="29" t="str">
        <f t="shared" si="126"/>
        <v/>
      </c>
      <c r="M962" s="29" t="str">
        <f t="shared" si="127"/>
        <v/>
      </c>
      <c r="N962" s="29" t="str">
        <f t="shared" si="128"/>
        <v/>
      </c>
      <c r="O962" s="29" t="str">
        <f t="shared" si="129"/>
        <v/>
      </c>
      <c r="P962" s="33" t="str">
        <f t="shared" si="130"/>
        <v/>
      </c>
    </row>
    <row r="963" spans="12:16" x14ac:dyDescent="0.45">
      <c r="L963" s="29" t="str">
        <f t="shared" si="126"/>
        <v/>
      </c>
      <c r="M963" s="29" t="str">
        <f t="shared" si="127"/>
        <v/>
      </c>
      <c r="N963" s="29" t="str">
        <f t="shared" si="128"/>
        <v/>
      </c>
      <c r="O963" s="29" t="str">
        <f t="shared" si="129"/>
        <v/>
      </c>
      <c r="P963" s="33" t="str">
        <f t="shared" si="130"/>
        <v/>
      </c>
    </row>
    <row r="964" spans="12:16" x14ac:dyDescent="0.45">
      <c r="L964" s="29" t="str">
        <f t="shared" ref="L964:L1027" si="131">IF(G964="Y", (P964*E964),(""))</f>
        <v/>
      </c>
      <c r="M964" s="29" t="str">
        <f t="shared" ref="M964:M1027" si="132">IF(G964="Y", (L964*2),(""))</f>
        <v/>
      </c>
      <c r="N964" s="29" t="str">
        <f t="shared" ref="N964:N1027" si="133">IF(G964="Y", (L964*3),(""))</f>
        <v/>
      </c>
      <c r="O964" s="29" t="str">
        <f t="shared" ref="O964:O1027" si="134">IF(G964="Y", (L964*4),(""))</f>
        <v/>
      </c>
      <c r="P964" s="33" t="str">
        <f t="shared" ref="P964:P1027" si="135">IF(Q964&gt;0,((AcctSize/Q964)/H964),(""))</f>
        <v/>
      </c>
    </row>
    <row r="965" spans="12:16" x14ac:dyDescent="0.45">
      <c r="L965" s="29" t="str">
        <f t="shared" si="131"/>
        <v/>
      </c>
      <c r="M965" s="29" t="str">
        <f t="shared" si="132"/>
        <v/>
      </c>
      <c r="N965" s="29" t="str">
        <f t="shared" si="133"/>
        <v/>
      </c>
      <c r="O965" s="29" t="str">
        <f t="shared" si="134"/>
        <v/>
      </c>
      <c r="P965" s="33" t="str">
        <f t="shared" si="135"/>
        <v/>
      </c>
    </row>
    <row r="966" spans="12:16" x14ac:dyDescent="0.45">
      <c r="L966" s="29" t="str">
        <f t="shared" si="131"/>
        <v/>
      </c>
      <c r="M966" s="29" t="str">
        <f t="shared" si="132"/>
        <v/>
      </c>
      <c r="N966" s="29" t="str">
        <f t="shared" si="133"/>
        <v/>
      </c>
      <c r="O966" s="29" t="str">
        <f t="shared" si="134"/>
        <v/>
      </c>
      <c r="P966" s="33" t="str">
        <f t="shared" si="135"/>
        <v/>
      </c>
    </row>
    <row r="967" spans="12:16" x14ac:dyDescent="0.45">
      <c r="L967" s="29" t="str">
        <f t="shared" si="131"/>
        <v/>
      </c>
      <c r="M967" s="29" t="str">
        <f t="shared" si="132"/>
        <v/>
      </c>
      <c r="N967" s="29" t="str">
        <f t="shared" si="133"/>
        <v/>
      </c>
      <c r="O967" s="29" t="str">
        <f t="shared" si="134"/>
        <v/>
      </c>
      <c r="P967" s="33" t="str">
        <f t="shared" si="135"/>
        <v/>
      </c>
    </row>
    <row r="968" spans="12:16" x14ac:dyDescent="0.45">
      <c r="L968" s="29" t="str">
        <f t="shared" si="131"/>
        <v/>
      </c>
      <c r="M968" s="29" t="str">
        <f t="shared" si="132"/>
        <v/>
      </c>
      <c r="N968" s="29" t="str">
        <f t="shared" si="133"/>
        <v/>
      </c>
      <c r="O968" s="29" t="str">
        <f t="shared" si="134"/>
        <v/>
      </c>
      <c r="P968" s="33" t="str">
        <f t="shared" si="135"/>
        <v/>
      </c>
    </row>
    <row r="969" spans="12:16" x14ac:dyDescent="0.45">
      <c r="L969" s="29" t="str">
        <f t="shared" si="131"/>
        <v/>
      </c>
      <c r="M969" s="29" t="str">
        <f t="shared" si="132"/>
        <v/>
      </c>
      <c r="N969" s="29" t="str">
        <f t="shared" si="133"/>
        <v/>
      </c>
      <c r="O969" s="29" t="str">
        <f t="shared" si="134"/>
        <v/>
      </c>
      <c r="P969" s="33" t="str">
        <f t="shared" si="135"/>
        <v/>
      </c>
    </row>
    <row r="970" spans="12:16" x14ac:dyDescent="0.45">
      <c r="L970" s="29" t="str">
        <f t="shared" si="131"/>
        <v/>
      </c>
      <c r="M970" s="29" t="str">
        <f t="shared" si="132"/>
        <v/>
      </c>
      <c r="N970" s="29" t="str">
        <f t="shared" si="133"/>
        <v/>
      </c>
      <c r="O970" s="29" t="str">
        <f t="shared" si="134"/>
        <v/>
      </c>
      <c r="P970" s="33" t="str">
        <f t="shared" si="135"/>
        <v/>
      </c>
    </row>
    <row r="971" spans="12:16" x14ac:dyDescent="0.45">
      <c r="L971" s="29" t="str">
        <f t="shared" si="131"/>
        <v/>
      </c>
      <c r="M971" s="29" t="str">
        <f t="shared" si="132"/>
        <v/>
      </c>
      <c r="N971" s="29" t="str">
        <f t="shared" si="133"/>
        <v/>
      </c>
      <c r="O971" s="29" t="str">
        <f t="shared" si="134"/>
        <v/>
      </c>
      <c r="P971" s="33" t="str">
        <f t="shared" si="135"/>
        <v/>
      </c>
    </row>
    <row r="972" spans="12:16" x14ac:dyDescent="0.45">
      <c r="L972" s="29" t="str">
        <f t="shared" si="131"/>
        <v/>
      </c>
      <c r="M972" s="29" t="str">
        <f t="shared" si="132"/>
        <v/>
      </c>
      <c r="N972" s="29" t="str">
        <f t="shared" si="133"/>
        <v/>
      </c>
      <c r="O972" s="29" t="str">
        <f t="shared" si="134"/>
        <v/>
      </c>
      <c r="P972" s="33" t="str">
        <f t="shared" si="135"/>
        <v/>
      </c>
    </row>
    <row r="973" spans="12:16" x14ac:dyDescent="0.45">
      <c r="L973" s="29" t="str">
        <f t="shared" si="131"/>
        <v/>
      </c>
      <c r="M973" s="29" t="str">
        <f t="shared" si="132"/>
        <v/>
      </c>
      <c r="N973" s="29" t="str">
        <f t="shared" si="133"/>
        <v/>
      </c>
      <c r="O973" s="29" t="str">
        <f t="shared" si="134"/>
        <v/>
      </c>
      <c r="P973" s="33" t="str">
        <f t="shared" si="135"/>
        <v/>
      </c>
    </row>
    <row r="974" spans="12:16" x14ac:dyDescent="0.45">
      <c r="L974" s="29" t="str">
        <f t="shared" si="131"/>
        <v/>
      </c>
      <c r="M974" s="29" t="str">
        <f t="shared" si="132"/>
        <v/>
      </c>
      <c r="N974" s="29" t="str">
        <f t="shared" si="133"/>
        <v/>
      </c>
      <c r="O974" s="29" t="str">
        <f t="shared" si="134"/>
        <v/>
      </c>
      <c r="P974" s="33" t="str">
        <f t="shared" si="135"/>
        <v/>
      </c>
    </row>
    <row r="975" spans="12:16" x14ac:dyDescent="0.45">
      <c r="L975" s="29" t="str">
        <f t="shared" si="131"/>
        <v/>
      </c>
      <c r="M975" s="29" t="str">
        <f t="shared" si="132"/>
        <v/>
      </c>
      <c r="N975" s="29" t="str">
        <f t="shared" si="133"/>
        <v/>
      </c>
      <c r="O975" s="29" t="str">
        <f t="shared" si="134"/>
        <v/>
      </c>
      <c r="P975" s="33" t="str">
        <f t="shared" si="135"/>
        <v/>
      </c>
    </row>
    <row r="976" spans="12:16" x14ac:dyDescent="0.45">
      <c r="L976" s="29" t="str">
        <f t="shared" si="131"/>
        <v/>
      </c>
      <c r="M976" s="29" t="str">
        <f t="shared" si="132"/>
        <v/>
      </c>
      <c r="N976" s="29" t="str">
        <f t="shared" si="133"/>
        <v/>
      </c>
      <c r="O976" s="29" t="str">
        <f t="shared" si="134"/>
        <v/>
      </c>
      <c r="P976" s="33" t="str">
        <f t="shared" si="135"/>
        <v/>
      </c>
    </row>
    <row r="977" spans="12:16" x14ac:dyDescent="0.45">
      <c r="L977" s="29" t="str">
        <f t="shared" si="131"/>
        <v/>
      </c>
      <c r="M977" s="29" t="str">
        <f t="shared" si="132"/>
        <v/>
      </c>
      <c r="N977" s="29" t="str">
        <f t="shared" si="133"/>
        <v/>
      </c>
      <c r="O977" s="29" t="str">
        <f t="shared" si="134"/>
        <v/>
      </c>
      <c r="P977" s="33" t="str">
        <f t="shared" si="135"/>
        <v/>
      </c>
    </row>
    <row r="978" spans="12:16" x14ac:dyDescent="0.45">
      <c r="L978" s="29" t="str">
        <f t="shared" si="131"/>
        <v/>
      </c>
      <c r="M978" s="29" t="str">
        <f t="shared" si="132"/>
        <v/>
      </c>
      <c r="N978" s="29" t="str">
        <f t="shared" si="133"/>
        <v/>
      </c>
      <c r="O978" s="29" t="str">
        <f t="shared" si="134"/>
        <v/>
      </c>
      <c r="P978" s="33" t="str">
        <f t="shared" si="135"/>
        <v/>
      </c>
    </row>
    <row r="979" spans="12:16" x14ac:dyDescent="0.45">
      <c r="L979" s="29" t="str">
        <f t="shared" si="131"/>
        <v/>
      </c>
      <c r="M979" s="29" t="str">
        <f t="shared" si="132"/>
        <v/>
      </c>
      <c r="N979" s="29" t="str">
        <f t="shared" si="133"/>
        <v/>
      </c>
      <c r="O979" s="29" t="str">
        <f t="shared" si="134"/>
        <v/>
      </c>
      <c r="P979" s="33" t="str">
        <f t="shared" si="135"/>
        <v/>
      </c>
    </row>
    <row r="980" spans="12:16" x14ac:dyDescent="0.45">
      <c r="L980" s="29" t="str">
        <f t="shared" si="131"/>
        <v/>
      </c>
      <c r="M980" s="29" t="str">
        <f t="shared" si="132"/>
        <v/>
      </c>
      <c r="N980" s="29" t="str">
        <f t="shared" si="133"/>
        <v/>
      </c>
      <c r="O980" s="29" t="str">
        <f t="shared" si="134"/>
        <v/>
      </c>
      <c r="P980" s="33" t="str">
        <f t="shared" si="135"/>
        <v/>
      </c>
    </row>
    <row r="981" spans="12:16" x14ac:dyDescent="0.45">
      <c r="L981" s="29" t="str">
        <f t="shared" si="131"/>
        <v/>
      </c>
      <c r="M981" s="29" t="str">
        <f t="shared" si="132"/>
        <v/>
      </c>
      <c r="N981" s="29" t="str">
        <f t="shared" si="133"/>
        <v/>
      </c>
      <c r="O981" s="29" t="str">
        <f t="shared" si="134"/>
        <v/>
      </c>
      <c r="P981" s="33" t="str">
        <f t="shared" si="135"/>
        <v/>
      </c>
    </row>
    <row r="982" spans="12:16" x14ac:dyDescent="0.45">
      <c r="L982" s="29" t="str">
        <f t="shared" si="131"/>
        <v/>
      </c>
      <c r="M982" s="29" t="str">
        <f t="shared" si="132"/>
        <v/>
      </c>
      <c r="N982" s="29" t="str">
        <f t="shared" si="133"/>
        <v/>
      </c>
      <c r="O982" s="29" t="str">
        <f t="shared" si="134"/>
        <v/>
      </c>
      <c r="P982" s="33" t="str">
        <f t="shared" si="135"/>
        <v/>
      </c>
    </row>
    <row r="983" spans="12:16" x14ac:dyDescent="0.45">
      <c r="L983" s="29" t="str">
        <f t="shared" si="131"/>
        <v/>
      </c>
      <c r="M983" s="29" t="str">
        <f t="shared" si="132"/>
        <v/>
      </c>
      <c r="N983" s="29" t="str">
        <f t="shared" si="133"/>
        <v/>
      </c>
      <c r="O983" s="29" t="str">
        <f t="shared" si="134"/>
        <v/>
      </c>
      <c r="P983" s="33" t="str">
        <f t="shared" si="135"/>
        <v/>
      </c>
    </row>
    <row r="984" spans="12:16" x14ac:dyDescent="0.45">
      <c r="L984" s="29" t="str">
        <f t="shared" si="131"/>
        <v/>
      </c>
      <c r="M984" s="29" t="str">
        <f t="shared" si="132"/>
        <v/>
      </c>
      <c r="N984" s="29" t="str">
        <f t="shared" si="133"/>
        <v/>
      </c>
      <c r="O984" s="29" t="str">
        <f t="shared" si="134"/>
        <v/>
      </c>
      <c r="P984" s="33" t="str">
        <f t="shared" si="135"/>
        <v/>
      </c>
    </row>
    <row r="985" spans="12:16" x14ac:dyDescent="0.45">
      <c r="L985" s="29" t="str">
        <f t="shared" si="131"/>
        <v/>
      </c>
      <c r="M985" s="29" t="str">
        <f t="shared" si="132"/>
        <v/>
      </c>
      <c r="N985" s="29" t="str">
        <f t="shared" si="133"/>
        <v/>
      </c>
      <c r="O985" s="29" t="str">
        <f t="shared" si="134"/>
        <v/>
      </c>
      <c r="P985" s="33" t="str">
        <f t="shared" si="135"/>
        <v/>
      </c>
    </row>
    <row r="986" spans="12:16" x14ac:dyDescent="0.45">
      <c r="L986" s="29" t="str">
        <f t="shared" si="131"/>
        <v/>
      </c>
      <c r="M986" s="29" t="str">
        <f t="shared" si="132"/>
        <v/>
      </c>
      <c r="N986" s="29" t="str">
        <f t="shared" si="133"/>
        <v/>
      </c>
      <c r="O986" s="29" t="str">
        <f t="shared" si="134"/>
        <v/>
      </c>
      <c r="P986" s="33" t="str">
        <f t="shared" si="135"/>
        <v/>
      </c>
    </row>
    <row r="987" spans="12:16" x14ac:dyDescent="0.45">
      <c r="L987" s="29" t="str">
        <f t="shared" si="131"/>
        <v/>
      </c>
      <c r="M987" s="29" t="str">
        <f t="shared" si="132"/>
        <v/>
      </c>
      <c r="N987" s="29" t="str">
        <f t="shared" si="133"/>
        <v/>
      </c>
      <c r="O987" s="29" t="str">
        <f t="shared" si="134"/>
        <v/>
      </c>
      <c r="P987" s="33" t="str">
        <f t="shared" si="135"/>
        <v/>
      </c>
    </row>
    <row r="988" spans="12:16" x14ac:dyDescent="0.45">
      <c r="L988" s="29" t="str">
        <f t="shared" si="131"/>
        <v/>
      </c>
      <c r="M988" s="29" t="str">
        <f t="shared" si="132"/>
        <v/>
      </c>
      <c r="N988" s="29" t="str">
        <f t="shared" si="133"/>
        <v/>
      </c>
      <c r="O988" s="29" t="str">
        <f t="shared" si="134"/>
        <v/>
      </c>
      <c r="P988" s="33" t="str">
        <f t="shared" si="135"/>
        <v/>
      </c>
    </row>
    <row r="989" spans="12:16" x14ac:dyDescent="0.45">
      <c r="L989" s="29" t="str">
        <f t="shared" si="131"/>
        <v/>
      </c>
      <c r="M989" s="29" t="str">
        <f t="shared" si="132"/>
        <v/>
      </c>
      <c r="N989" s="29" t="str">
        <f t="shared" si="133"/>
        <v/>
      </c>
      <c r="O989" s="29" t="str">
        <f t="shared" si="134"/>
        <v/>
      </c>
      <c r="P989" s="33" t="str">
        <f t="shared" si="135"/>
        <v/>
      </c>
    </row>
    <row r="990" spans="12:16" x14ac:dyDescent="0.45">
      <c r="L990" s="29" t="str">
        <f t="shared" si="131"/>
        <v/>
      </c>
      <c r="M990" s="29" t="str">
        <f t="shared" si="132"/>
        <v/>
      </c>
      <c r="N990" s="29" t="str">
        <f t="shared" si="133"/>
        <v/>
      </c>
      <c r="O990" s="29" t="str">
        <f t="shared" si="134"/>
        <v/>
      </c>
      <c r="P990" s="33" t="str">
        <f t="shared" si="135"/>
        <v/>
      </c>
    </row>
    <row r="991" spans="12:16" x14ac:dyDescent="0.45">
      <c r="L991" s="29" t="str">
        <f t="shared" si="131"/>
        <v/>
      </c>
      <c r="M991" s="29" t="str">
        <f t="shared" si="132"/>
        <v/>
      </c>
      <c r="N991" s="29" t="str">
        <f t="shared" si="133"/>
        <v/>
      </c>
      <c r="O991" s="29" t="str">
        <f t="shared" si="134"/>
        <v/>
      </c>
      <c r="P991" s="33" t="str">
        <f t="shared" si="135"/>
        <v/>
      </c>
    </row>
    <row r="992" spans="12:16" x14ac:dyDescent="0.45">
      <c r="L992" s="29" t="str">
        <f t="shared" si="131"/>
        <v/>
      </c>
      <c r="M992" s="29" t="str">
        <f t="shared" si="132"/>
        <v/>
      </c>
      <c r="N992" s="29" t="str">
        <f t="shared" si="133"/>
        <v/>
      </c>
      <c r="O992" s="29" t="str">
        <f t="shared" si="134"/>
        <v/>
      </c>
      <c r="P992" s="33" t="str">
        <f t="shared" si="135"/>
        <v/>
      </c>
    </row>
    <row r="993" spans="12:16" x14ac:dyDescent="0.45">
      <c r="L993" s="29" t="str">
        <f t="shared" si="131"/>
        <v/>
      </c>
      <c r="M993" s="29" t="str">
        <f t="shared" si="132"/>
        <v/>
      </c>
      <c r="N993" s="29" t="str">
        <f t="shared" si="133"/>
        <v/>
      </c>
      <c r="O993" s="29" t="str">
        <f t="shared" si="134"/>
        <v/>
      </c>
      <c r="P993" s="33" t="str">
        <f t="shared" si="135"/>
        <v/>
      </c>
    </row>
    <row r="994" spans="12:16" x14ac:dyDescent="0.45">
      <c r="L994" s="29" t="str">
        <f t="shared" si="131"/>
        <v/>
      </c>
      <c r="M994" s="29" t="str">
        <f t="shared" si="132"/>
        <v/>
      </c>
      <c r="N994" s="29" t="str">
        <f t="shared" si="133"/>
        <v/>
      </c>
      <c r="O994" s="29" t="str">
        <f t="shared" si="134"/>
        <v/>
      </c>
      <c r="P994" s="33" t="str">
        <f t="shared" si="135"/>
        <v/>
      </c>
    </row>
    <row r="995" spans="12:16" x14ac:dyDescent="0.45">
      <c r="L995" s="29" t="str">
        <f t="shared" si="131"/>
        <v/>
      </c>
      <c r="M995" s="29" t="str">
        <f t="shared" si="132"/>
        <v/>
      </c>
      <c r="N995" s="29" t="str">
        <f t="shared" si="133"/>
        <v/>
      </c>
      <c r="O995" s="29" t="str">
        <f t="shared" si="134"/>
        <v/>
      </c>
      <c r="P995" s="33" t="str">
        <f t="shared" si="135"/>
        <v/>
      </c>
    </row>
    <row r="996" spans="12:16" x14ac:dyDescent="0.45">
      <c r="L996" s="29" t="str">
        <f t="shared" si="131"/>
        <v/>
      </c>
      <c r="M996" s="29" t="str">
        <f t="shared" si="132"/>
        <v/>
      </c>
      <c r="N996" s="29" t="str">
        <f t="shared" si="133"/>
        <v/>
      </c>
      <c r="O996" s="29" t="str">
        <f t="shared" si="134"/>
        <v/>
      </c>
      <c r="P996" s="33" t="str">
        <f t="shared" si="135"/>
        <v/>
      </c>
    </row>
    <row r="997" spans="12:16" x14ac:dyDescent="0.45">
      <c r="L997" s="29" t="str">
        <f t="shared" si="131"/>
        <v/>
      </c>
      <c r="M997" s="29" t="str">
        <f t="shared" si="132"/>
        <v/>
      </c>
      <c r="N997" s="29" t="str">
        <f t="shared" si="133"/>
        <v/>
      </c>
      <c r="O997" s="29" t="str">
        <f t="shared" si="134"/>
        <v/>
      </c>
      <c r="P997" s="33" t="str">
        <f t="shared" si="135"/>
        <v/>
      </c>
    </row>
    <row r="998" spans="12:16" x14ac:dyDescent="0.45">
      <c r="L998" s="29" t="str">
        <f t="shared" si="131"/>
        <v/>
      </c>
      <c r="M998" s="29" t="str">
        <f t="shared" si="132"/>
        <v/>
      </c>
      <c r="N998" s="29" t="str">
        <f t="shared" si="133"/>
        <v/>
      </c>
      <c r="O998" s="29" t="str">
        <f t="shared" si="134"/>
        <v/>
      </c>
      <c r="P998" s="33" t="str">
        <f t="shared" si="135"/>
        <v/>
      </c>
    </row>
    <row r="999" spans="12:16" x14ac:dyDescent="0.45">
      <c r="L999" s="29" t="str">
        <f t="shared" si="131"/>
        <v/>
      </c>
      <c r="M999" s="29" t="str">
        <f t="shared" si="132"/>
        <v/>
      </c>
      <c r="N999" s="29" t="str">
        <f t="shared" si="133"/>
        <v/>
      </c>
      <c r="O999" s="29" t="str">
        <f t="shared" si="134"/>
        <v/>
      </c>
      <c r="P999" s="33" t="str">
        <f t="shared" si="135"/>
        <v/>
      </c>
    </row>
    <row r="1000" spans="12:16" x14ac:dyDescent="0.45">
      <c r="L1000" s="29" t="str">
        <f t="shared" si="131"/>
        <v/>
      </c>
      <c r="M1000" s="29" t="str">
        <f t="shared" si="132"/>
        <v/>
      </c>
      <c r="N1000" s="29" t="str">
        <f t="shared" si="133"/>
        <v/>
      </c>
      <c r="O1000" s="29" t="str">
        <f t="shared" si="134"/>
        <v/>
      </c>
      <c r="P1000" s="33" t="str">
        <f t="shared" si="135"/>
        <v/>
      </c>
    </row>
    <row r="1001" spans="12:16" x14ac:dyDescent="0.45">
      <c r="L1001" s="29" t="str">
        <f t="shared" si="131"/>
        <v/>
      </c>
      <c r="M1001" s="29" t="str">
        <f t="shared" si="132"/>
        <v/>
      </c>
      <c r="N1001" s="29" t="str">
        <f t="shared" si="133"/>
        <v/>
      </c>
      <c r="O1001" s="29" t="str">
        <f t="shared" si="134"/>
        <v/>
      </c>
      <c r="P1001" s="33" t="str">
        <f t="shared" si="135"/>
        <v/>
      </c>
    </row>
    <row r="1002" spans="12:16" x14ac:dyDescent="0.45">
      <c r="L1002" s="29" t="str">
        <f t="shared" si="131"/>
        <v/>
      </c>
      <c r="M1002" s="29" t="str">
        <f t="shared" si="132"/>
        <v/>
      </c>
      <c r="N1002" s="29" t="str">
        <f t="shared" si="133"/>
        <v/>
      </c>
      <c r="O1002" s="29" t="str">
        <f t="shared" si="134"/>
        <v/>
      </c>
      <c r="P1002" s="33" t="str">
        <f t="shared" si="135"/>
        <v/>
      </c>
    </row>
    <row r="1003" spans="12:16" x14ac:dyDescent="0.45">
      <c r="L1003" s="29" t="str">
        <f t="shared" si="131"/>
        <v/>
      </c>
      <c r="M1003" s="29" t="str">
        <f t="shared" si="132"/>
        <v/>
      </c>
      <c r="N1003" s="29" t="str">
        <f t="shared" si="133"/>
        <v/>
      </c>
      <c r="O1003" s="29" t="str">
        <f t="shared" si="134"/>
        <v/>
      </c>
      <c r="P1003" s="33" t="str">
        <f t="shared" si="135"/>
        <v/>
      </c>
    </row>
    <row r="1004" spans="12:16" x14ac:dyDescent="0.45">
      <c r="L1004" s="29" t="str">
        <f t="shared" si="131"/>
        <v/>
      </c>
      <c r="M1004" s="29" t="str">
        <f t="shared" si="132"/>
        <v/>
      </c>
      <c r="N1004" s="29" t="str">
        <f t="shared" si="133"/>
        <v/>
      </c>
      <c r="O1004" s="29" t="str">
        <f t="shared" si="134"/>
        <v/>
      </c>
      <c r="P1004" s="33" t="str">
        <f t="shared" si="135"/>
        <v/>
      </c>
    </row>
    <row r="1005" spans="12:16" x14ac:dyDescent="0.45">
      <c r="L1005" s="29" t="str">
        <f t="shared" si="131"/>
        <v/>
      </c>
      <c r="M1005" s="29" t="str">
        <f t="shared" si="132"/>
        <v/>
      </c>
      <c r="N1005" s="29" t="str">
        <f t="shared" si="133"/>
        <v/>
      </c>
      <c r="O1005" s="29" t="str">
        <f t="shared" si="134"/>
        <v/>
      </c>
      <c r="P1005" s="33" t="str">
        <f t="shared" si="135"/>
        <v/>
      </c>
    </row>
    <row r="1006" spans="12:16" x14ac:dyDescent="0.45">
      <c r="L1006" s="29" t="str">
        <f t="shared" si="131"/>
        <v/>
      </c>
      <c r="M1006" s="29" t="str">
        <f t="shared" si="132"/>
        <v/>
      </c>
      <c r="N1006" s="29" t="str">
        <f t="shared" si="133"/>
        <v/>
      </c>
      <c r="O1006" s="29" t="str">
        <f t="shared" si="134"/>
        <v/>
      </c>
      <c r="P1006" s="33" t="str">
        <f t="shared" si="135"/>
        <v/>
      </c>
    </row>
    <row r="1007" spans="12:16" x14ac:dyDescent="0.45">
      <c r="L1007" s="29" t="str">
        <f t="shared" si="131"/>
        <v/>
      </c>
      <c r="M1007" s="29" t="str">
        <f t="shared" si="132"/>
        <v/>
      </c>
      <c r="N1007" s="29" t="str">
        <f t="shared" si="133"/>
        <v/>
      </c>
      <c r="O1007" s="29" t="str">
        <f t="shared" si="134"/>
        <v/>
      </c>
      <c r="P1007" s="33" t="str">
        <f t="shared" si="135"/>
        <v/>
      </c>
    </row>
    <row r="1008" spans="12:16" x14ac:dyDescent="0.45">
      <c r="L1008" s="29" t="str">
        <f t="shared" si="131"/>
        <v/>
      </c>
      <c r="M1008" s="29" t="str">
        <f t="shared" si="132"/>
        <v/>
      </c>
      <c r="N1008" s="29" t="str">
        <f t="shared" si="133"/>
        <v/>
      </c>
      <c r="O1008" s="29" t="str">
        <f t="shared" si="134"/>
        <v/>
      </c>
      <c r="P1008" s="33" t="str">
        <f t="shared" si="135"/>
        <v/>
      </c>
    </row>
    <row r="1009" spans="12:16" x14ac:dyDescent="0.45">
      <c r="L1009" s="29" t="str">
        <f t="shared" si="131"/>
        <v/>
      </c>
      <c r="M1009" s="29" t="str">
        <f t="shared" si="132"/>
        <v/>
      </c>
      <c r="N1009" s="29" t="str">
        <f t="shared" si="133"/>
        <v/>
      </c>
      <c r="O1009" s="29" t="str">
        <f t="shared" si="134"/>
        <v/>
      </c>
      <c r="P1009" s="33" t="str">
        <f t="shared" si="135"/>
        <v/>
      </c>
    </row>
    <row r="1010" spans="12:16" x14ac:dyDescent="0.45">
      <c r="L1010" s="29" t="str">
        <f t="shared" si="131"/>
        <v/>
      </c>
      <c r="M1010" s="29" t="str">
        <f t="shared" si="132"/>
        <v/>
      </c>
      <c r="N1010" s="29" t="str">
        <f t="shared" si="133"/>
        <v/>
      </c>
      <c r="O1010" s="29" t="str">
        <f t="shared" si="134"/>
        <v/>
      </c>
      <c r="P1010" s="33" t="str">
        <f t="shared" si="135"/>
        <v/>
      </c>
    </row>
    <row r="1011" spans="12:16" x14ac:dyDescent="0.45">
      <c r="L1011" s="29" t="str">
        <f t="shared" si="131"/>
        <v/>
      </c>
      <c r="M1011" s="29" t="str">
        <f t="shared" si="132"/>
        <v/>
      </c>
      <c r="N1011" s="29" t="str">
        <f t="shared" si="133"/>
        <v/>
      </c>
      <c r="O1011" s="29" t="str">
        <f t="shared" si="134"/>
        <v/>
      </c>
      <c r="P1011" s="33" t="str">
        <f t="shared" si="135"/>
        <v/>
      </c>
    </row>
    <row r="1012" spans="12:16" x14ac:dyDescent="0.45">
      <c r="L1012" s="29" t="str">
        <f t="shared" si="131"/>
        <v/>
      </c>
      <c r="M1012" s="29" t="str">
        <f t="shared" si="132"/>
        <v/>
      </c>
      <c r="N1012" s="29" t="str">
        <f t="shared" si="133"/>
        <v/>
      </c>
      <c r="O1012" s="29" t="str">
        <f t="shared" si="134"/>
        <v/>
      </c>
      <c r="P1012" s="33" t="str">
        <f t="shared" si="135"/>
        <v/>
      </c>
    </row>
    <row r="1013" spans="12:16" x14ac:dyDescent="0.45">
      <c r="L1013" s="29" t="str">
        <f t="shared" si="131"/>
        <v/>
      </c>
      <c r="M1013" s="29" t="str">
        <f t="shared" si="132"/>
        <v/>
      </c>
      <c r="N1013" s="29" t="str">
        <f t="shared" si="133"/>
        <v/>
      </c>
      <c r="O1013" s="29" t="str">
        <f t="shared" si="134"/>
        <v/>
      </c>
      <c r="P1013" s="33" t="str">
        <f t="shared" si="135"/>
        <v/>
      </c>
    </row>
    <row r="1014" spans="12:16" x14ac:dyDescent="0.45">
      <c r="L1014" s="29" t="str">
        <f t="shared" si="131"/>
        <v/>
      </c>
      <c r="M1014" s="29" t="str">
        <f t="shared" si="132"/>
        <v/>
      </c>
      <c r="N1014" s="29" t="str">
        <f t="shared" si="133"/>
        <v/>
      </c>
      <c r="O1014" s="29" t="str">
        <f t="shared" si="134"/>
        <v/>
      </c>
      <c r="P1014" s="33" t="str">
        <f t="shared" si="135"/>
        <v/>
      </c>
    </row>
    <row r="1015" spans="12:16" x14ac:dyDescent="0.45">
      <c r="L1015" s="29" t="str">
        <f t="shared" si="131"/>
        <v/>
      </c>
      <c r="M1015" s="29" t="str">
        <f t="shared" si="132"/>
        <v/>
      </c>
      <c r="N1015" s="29" t="str">
        <f t="shared" si="133"/>
        <v/>
      </c>
      <c r="O1015" s="29" t="str">
        <f t="shared" si="134"/>
        <v/>
      </c>
      <c r="P1015" s="33" t="str">
        <f t="shared" si="135"/>
        <v/>
      </c>
    </row>
    <row r="1016" spans="12:16" x14ac:dyDescent="0.45">
      <c r="L1016" s="29" t="str">
        <f t="shared" si="131"/>
        <v/>
      </c>
      <c r="M1016" s="29" t="str">
        <f t="shared" si="132"/>
        <v/>
      </c>
      <c r="N1016" s="29" t="str">
        <f t="shared" si="133"/>
        <v/>
      </c>
      <c r="O1016" s="29" t="str">
        <f t="shared" si="134"/>
        <v/>
      </c>
      <c r="P1016" s="33" t="str">
        <f t="shared" si="135"/>
        <v/>
      </c>
    </row>
    <row r="1017" spans="12:16" x14ac:dyDescent="0.45">
      <c r="L1017" s="29" t="str">
        <f t="shared" si="131"/>
        <v/>
      </c>
      <c r="M1017" s="29" t="str">
        <f t="shared" si="132"/>
        <v/>
      </c>
      <c r="N1017" s="29" t="str">
        <f t="shared" si="133"/>
        <v/>
      </c>
      <c r="O1017" s="29" t="str">
        <f t="shared" si="134"/>
        <v/>
      </c>
      <c r="P1017" s="33" t="str">
        <f t="shared" si="135"/>
        <v/>
      </c>
    </row>
    <row r="1018" spans="12:16" x14ac:dyDescent="0.45">
      <c r="L1018" s="29" t="str">
        <f t="shared" si="131"/>
        <v/>
      </c>
      <c r="M1018" s="29" t="str">
        <f t="shared" si="132"/>
        <v/>
      </c>
      <c r="N1018" s="29" t="str">
        <f t="shared" si="133"/>
        <v/>
      </c>
      <c r="O1018" s="29" t="str">
        <f t="shared" si="134"/>
        <v/>
      </c>
      <c r="P1018" s="33" t="str">
        <f t="shared" si="135"/>
        <v/>
      </c>
    </row>
    <row r="1019" spans="12:16" x14ac:dyDescent="0.45">
      <c r="L1019" s="29" t="str">
        <f t="shared" si="131"/>
        <v/>
      </c>
      <c r="M1019" s="29" t="str">
        <f t="shared" si="132"/>
        <v/>
      </c>
      <c r="N1019" s="29" t="str">
        <f t="shared" si="133"/>
        <v/>
      </c>
      <c r="O1019" s="29" t="str">
        <f t="shared" si="134"/>
        <v/>
      </c>
      <c r="P1019" s="33" t="str">
        <f t="shared" si="135"/>
        <v/>
      </c>
    </row>
    <row r="1020" spans="12:16" x14ac:dyDescent="0.45">
      <c r="L1020" s="29" t="str">
        <f t="shared" si="131"/>
        <v/>
      </c>
      <c r="M1020" s="29" t="str">
        <f t="shared" si="132"/>
        <v/>
      </c>
      <c r="N1020" s="29" t="str">
        <f t="shared" si="133"/>
        <v/>
      </c>
      <c r="O1020" s="29" t="str">
        <f t="shared" si="134"/>
        <v/>
      </c>
      <c r="P1020" s="33" t="str">
        <f t="shared" si="135"/>
        <v/>
      </c>
    </row>
    <row r="1021" spans="12:16" x14ac:dyDescent="0.45">
      <c r="L1021" s="29" t="str">
        <f t="shared" si="131"/>
        <v/>
      </c>
      <c r="M1021" s="29" t="str">
        <f t="shared" si="132"/>
        <v/>
      </c>
      <c r="N1021" s="29" t="str">
        <f t="shared" si="133"/>
        <v/>
      </c>
      <c r="O1021" s="29" t="str">
        <f t="shared" si="134"/>
        <v/>
      </c>
      <c r="P1021" s="33" t="str">
        <f t="shared" si="135"/>
        <v/>
      </c>
    </row>
    <row r="1022" spans="12:16" x14ac:dyDescent="0.45">
      <c r="L1022" s="29" t="str">
        <f t="shared" si="131"/>
        <v/>
      </c>
      <c r="M1022" s="29" t="str">
        <f t="shared" si="132"/>
        <v/>
      </c>
      <c r="N1022" s="29" t="str">
        <f t="shared" si="133"/>
        <v/>
      </c>
      <c r="O1022" s="29" t="str">
        <f t="shared" si="134"/>
        <v/>
      </c>
      <c r="P1022" s="33" t="str">
        <f t="shared" si="135"/>
        <v/>
      </c>
    </row>
    <row r="1023" spans="12:16" x14ac:dyDescent="0.45">
      <c r="L1023" s="29" t="str">
        <f t="shared" si="131"/>
        <v/>
      </c>
      <c r="M1023" s="29" t="str">
        <f t="shared" si="132"/>
        <v/>
      </c>
      <c r="N1023" s="29" t="str">
        <f t="shared" si="133"/>
        <v/>
      </c>
      <c r="O1023" s="29" t="str">
        <f t="shared" si="134"/>
        <v/>
      </c>
      <c r="P1023" s="33" t="str">
        <f t="shared" si="135"/>
        <v/>
      </c>
    </row>
    <row r="1024" spans="12:16" x14ac:dyDescent="0.45">
      <c r="L1024" s="29" t="str">
        <f t="shared" si="131"/>
        <v/>
      </c>
      <c r="M1024" s="29" t="str">
        <f t="shared" si="132"/>
        <v/>
      </c>
      <c r="N1024" s="29" t="str">
        <f t="shared" si="133"/>
        <v/>
      </c>
      <c r="O1024" s="29" t="str">
        <f t="shared" si="134"/>
        <v/>
      </c>
      <c r="P1024" s="33" t="str">
        <f t="shared" si="135"/>
        <v/>
      </c>
    </row>
    <row r="1025" spans="12:16" x14ac:dyDescent="0.45">
      <c r="L1025" s="29" t="str">
        <f t="shared" si="131"/>
        <v/>
      </c>
      <c r="M1025" s="29" t="str">
        <f t="shared" si="132"/>
        <v/>
      </c>
      <c r="N1025" s="29" t="str">
        <f t="shared" si="133"/>
        <v/>
      </c>
      <c r="O1025" s="29" t="str">
        <f t="shared" si="134"/>
        <v/>
      </c>
      <c r="P1025" s="33" t="str">
        <f t="shared" si="135"/>
        <v/>
      </c>
    </row>
    <row r="1026" spans="12:16" x14ac:dyDescent="0.45">
      <c r="L1026" s="29" t="str">
        <f t="shared" si="131"/>
        <v/>
      </c>
      <c r="M1026" s="29" t="str">
        <f t="shared" si="132"/>
        <v/>
      </c>
      <c r="N1026" s="29" t="str">
        <f t="shared" si="133"/>
        <v/>
      </c>
      <c r="O1026" s="29" t="str">
        <f t="shared" si="134"/>
        <v/>
      </c>
      <c r="P1026" s="33" t="str">
        <f t="shared" si="135"/>
        <v/>
      </c>
    </row>
    <row r="1027" spans="12:16" x14ac:dyDescent="0.45">
      <c r="L1027" s="29" t="str">
        <f t="shared" si="131"/>
        <v/>
      </c>
      <c r="M1027" s="29" t="str">
        <f t="shared" si="132"/>
        <v/>
      </c>
      <c r="N1027" s="29" t="str">
        <f t="shared" si="133"/>
        <v/>
      </c>
      <c r="O1027" s="29" t="str">
        <f t="shared" si="134"/>
        <v/>
      </c>
      <c r="P1027" s="33" t="str">
        <f t="shared" si="135"/>
        <v/>
      </c>
    </row>
    <row r="1028" spans="12:16" x14ac:dyDescent="0.45">
      <c r="L1028" s="29" t="str">
        <f t="shared" ref="L1028:L1091" si="136">IF(G1028="Y", (P1028*E1028),(""))</f>
        <v/>
      </c>
      <c r="M1028" s="29" t="str">
        <f t="shared" ref="M1028:M1091" si="137">IF(G1028="Y", (L1028*2),(""))</f>
        <v/>
      </c>
      <c r="N1028" s="29" t="str">
        <f t="shared" ref="N1028:N1091" si="138">IF(G1028="Y", (L1028*3),(""))</f>
        <v/>
      </c>
      <c r="O1028" s="29" t="str">
        <f t="shared" ref="O1028:O1091" si="139">IF(G1028="Y", (L1028*4),(""))</f>
        <v/>
      </c>
      <c r="P1028" s="33" t="str">
        <f t="shared" ref="P1028:P1091" si="140">IF(Q1028&gt;0,((AcctSize/Q1028)/H1028),(""))</f>
        <v/>
      </c>
    </row>
    <row r="1029" spans="12:16" x14ac:dyDescent="0.45">
      <c r="L1029" s="29" t="str">
        <f t="shared" si="136"/>
        <v/>
      </c>
      <c r="M1029" s="29" t="str">
        <f t="shared" si="137"/>
        <v/>
      </c>
      <c r="N1029" s="29" t="str">
        <f t="shared" si="138"/>
        <v/>
      </c>
      <c r="O1029" s="29" t="str">
        <f t="shared" si="139"/>
        <v/>
      </c>
      <c r="P1029" s="33" t="str">
        <f t="shared" si="140"/>
        <v/>
      </c>
    </row>
    <row r="1030" spans="12:16" x14ac:dyDescent="0.45">
      <c r="L1030" s="29" t="str">
        <f t="shared" si="136"/>
        <v/>
      </c>
      <c r="M1030" s="29" t="str">
        <f t="shared" si="137"/>
        <v/>
      </c>
      <c r="N1030" s="29" t="str">
        <f t="shared" si="138"/>
        <v/>
      </c>
      <c r="O1030" s="29" t="str">
        <f t="shared" si="139"/>
        <v/>
      </c>
      <c r="P1030" s="33" t="str">
        <f t="shared" si="140"/>
        <v/>
      </c>
    </row>
    <row r="1031" spans="12:16" x14ac:dyDescent="0.45">
      <c r="L1031" s="29" t="str">
        <f t="shared" si="136"/>
        <v/>
      </c>
      <c r="M1031" s="29" t="str">
        <f t="shared" si="137"/>
        <v/>
      </c>
      <c r="N1031" s="29" t="str">
        <f t="shared" si="138"/>
        <v/>
      </c>
      <c r="O1031" s="29" t="str">
        <f t="shared" si="139"/>
        <v/>
      </c>
      <c r="P1031" s="33" t="str">
        <f t="shared" si="140"/>
        <v/>
      </c>
    </row>
    <row r="1032" spans="12:16" x14ac:dyDescent="0.45">
      <c r="L1032" s="29" t="str">
        <f t="shared" si="136"/>
        <v/>
      </c>
      <c r="M1032" s="29" t="str">
        <f t="shared" si="137"/>
        <v/>
      </c>
      <c r="N1032" s="29" t="str">
        <f t="shared" si="138"/>
        <v/>
      </c>
      <c r="O1032" s="29" t="str">
        <f t="shared" si="139"/>
        <v/>
      </c>
      <c r="P1032" s="33" t="str">
        <f t="shared" si="140"/>
        <v/>
      </c>
    </row>
    <row r="1033" spans="12:16" x14ac:dyDescent="0.45">
      <c r="L1033" s="29" t="str">
        <f t="shared" si="136"/>
        <v/>
      </c>
      <c r="M1033" s="29" t="str">
        <f t="shared" si="137"/>
        <v/>
      </c>
      <c r="N1033" s="29" t="str">
        <f t="shared" si="138"/>
        <v/>
      </c>
      <c r="O1033" s="29" t="str">
        <f t="shared" si="139"/>
        <v/>
      </c>
      <c r="P1033" s="33" t="str">
        <f t="shared" si="140"/>
        <v/>
      </c>
    </row>
    <row r="1034" spans="12:16" x14ac:dyDescent="0.45">
      <c r="L1034" s="29" t="str">
        <f t="shared" si="136"/>
        <v/>
      </c>
      <c r="M1034" s="29" t="str">
        <f t="shared" si="137"/>
        <v/>
      </c>
      <c r="N1034" s="29" t="str">
        <f t="shared" si="138"/>
        <v/>
      </c>
      <c r="O1034" s="29" t="str">
        <f t="shared" si="139"/>
        <v/>
      </c>
      <c r="P1034" s="33" t="str">
        <f t="shared" si="140"/>
        <v/>
      </c>
    </row>
    <row r="1035" spans="12:16" x14ac:dyDescent="0.45">
      <c r="L1035" s="29" t="str">
        <f t="shared" si="136"/>
        <v/>
      </c>
      <c r="M1035" s="29" t="str">
        <f t="shared" si="137"/>
        <v/>
      </c>
      <c r="N1035" s="29" t="str">
        <f t="shared" si="138"/>
        <v/>
      </c>
      <c r="O1035" s="29" t="str">
        <f t="shared" si="139"/>
        <v/>
      </c>
      <c r="P1035" s="33" t="str">
        <f t="shared" si="140"/>
        <v/>
      </c>
    </row>
    <row r="1036" spans="12:16" x14ac:dyDescent="0.45">
      <c r="L1036" s="29" t="str">
        <f t="shared" si="136"/>
        <v/>
      </c>
      <c r="M1036" s="29" t="str">
        <f t="shared" si="137"/>
        <v/>
      </c>
      <c r="N1036" s="29" t="str">
        <f t="shared" si="138"/>
        <v/>
      </c>
      <c r="O1036" s="29" t="str">
        <f t="shared" si="139"/>
        <v/>
      </c>
      <c r="P1036" s="33" t="str">
        <f t="shared" si="140"/>
        <v/>
      </c>
    </row>
    <row r="1037" spans="12:16" x14ac:dyDescent="0.45">
      <c r="L1037" s="29" t="str">
        <f t="shared" si="136"/>
        <v/>
      </c>
      <c r="M1037" s="29" t="str">
        <f t="shared" si="137"/>
        <v/>
      </c>
      <c r="N1037" s="29" t="str">
        <f t="shared" si="138"/>
        <v/>
      </c>
      <c r="O1037" s="29" t="str">
        <f t="shared" si="139"/>
        <v/>
      </c>
      <c r="P1037" s="33" t="str">
        <f t="shared" si="140"/>
        <v/>
      </c>
    </row>
    <row r="1038" spans="12:16" x14ac:dyDescent="0.45">
      <c r="L1038" s="29" t="str">
        <f t="shared" si="136"/>
        <v/>
      </c>
      <c r="M1038" s="29" t="str">
        <f t="shared" si="137"/>
        <v/>
      </c>
      <c r="N1038" s="29" t="str">
        <f t="shared" si="138"/>
        <v/>
      </c>
      <c r="O1038" s="29" t="str">
        <f t="shared" si="139"/>
        <v/>
      </c>
      <c r="P1038" s="33" t="str">
        <f t="shared" si="140"/>
        <v/>
      </c>
    </row>
    <row r="1039" spans="12:16" x14ac:dyDescent="0.45">
      <c r="L1039" s="29" t="str">
        <f t="shared" si="136"/>
        <v/>
      </c>
      <c r="M1039" s="29" t="str">
        <f t="shared" si="137"/>
        <v/>
      </c>
      <c r="N1039" s="29" t="str">
        <f t="shared" si="138"/>
        <v/>
      </c>
      <c r="O1039" s="29" t="str">
        <f t="shared" si="139"/>
        <v/>
      </c>
      <c r="P1039" s="33" t="str">
        <f t="shared" si="140"/>
        <v/>
      </c>
    </row>
    <row r="1040" spans="12:16" x14ac:dyDescent="0.45">
      <c r="L1040" s="29" t="str">
        <f t="shared" si="136"/>
        <v/>
      </c>
      <c r="M1040" s="29" t="str">
        <f t="shared" si="137"/>
        <v/>
      </c>
      <c r="N1040" s="29" t="str">
        <f t="shared" si="138"/>
        <v/>
      </c>
      <c r="O1040" s="29" t="str">
        <f t="shared" si="139"/>
        <v/>
      </c>
      <c r="P1040" s="33" t="str">
        <f t="shared" si="140"/>
        <v/>
      </c>
    </row>
    <row r="1041" spans="12:16" x14ac:dyDescent="0.45">
      <c r="L1041" s="29" t="str">
        <f t="shared" si="136"/>
        <v/>
      </c>
      <c r="M1041" s="29" t="str">
        <f t="shared" si="137"/>
        <v/>
      </c>
      <c r="N1041" s="29" t="str">
        <f t="shared" si="138"/>
        <v/>
      </c>
      <c r="O1041" s="29" t="str">
        <f t="shared" si="139"/>
        <v/>
      </c>
      <c r="P1041" s="33" t="str">
        <f t="shared" si="140"/>
        <v/>
      </c>
    </row>
    <row r="1042" spans="12:16" x14ac:dyDescent="0.45">
      <c r="L1042" s="29" t="str">
        <f t="shared" si="136"/>
        <v/>
      </c>
      <c r="M1042" s="29" t="str">
        <f t="shared" si="137"/>
        <v/>
      </c>
      <c r="N1042" s="29" t="str">
        <f t="shared" si="138"/>
        <v/>
      </c>
      <c r="O1042" s="29" t="str">
        <f t="shared" si="139"/>
        <v/>
      </c>
      <c r="P1042" s="33" t="str">
        <f t="shared" si="140"/>
        <v/>
      </c>
    </row>
    <row r="1043" spans="12:16" x14ac:dyDescent="0.45">
      <c r="L1043" s="29" t="str">
        <f t="shared" si="136"/>
        <v/>
      </c>
      <c r="M1043" s="29" t="str">
        <f t="shared" si="137"/>
        <v/>
      </c>
      <c r="N1043" s="29" t="str">
        <f t="shared" si="138"/>
        <v/>
      </c>
      <c r="O1043" s="29" t="str">
        <f t="shared" si="139"/>
        <v/>
      </c>
      <c r="P1043" s="33" t="str">
        <f t="shared" si="140"/>
        <v/>
      </c>
    </row>
    <row r="1044" spans="12:16" x14ac:dyDescent="0.45">
      <c r="L1044" s="29" t="str">
        <f t="shared" si="136"/>
        <v/>
      </c>
      <c r="M1044" s="29" t="str">
        <f t="shared" si="137"/>
        <v/>
      </c>
      <c r="N1044" s="29" t="str">
        <f t="shared" si="138"/>
        <v/>
      </c>
      <c r="O1044" s="29" t="str">
        <f t="shared" si="139"/>
        <v/>
      </c>
      <c r="P1044" s="33" t="str">
        <f t="shared" si="140"/>
        <v/>
      </c>
    </row>
    <row r="1045" spans="12:16" x14ac:dyDescent="0.45">
      <c r="L1045" s="29" t="str">
        <f t="shared" si="136"/>
        <v/>
      </c>
      <c r="M1045" s="29" t="str">
        <f t="shared" si="137"/>
        <v/>
      </c>
      <c r="N1045" s="29" t="str">
        <f t="shared" si="138"/>
        <v/>
      </c>
      <c r="O1045" s="29" t="str">
        <f t="shared" si="139"/>
        <v/>
      </c>
      <c r="P1045" s="33" t="str">
        <f t="shared" si="140"/>
        <v/>
      </c>
    </row>
    <row r="1046" spans="12:16" x14ac:dyDescent="0.45">
      <c r="L1046" s="29" t="str">
        <f t="shared" si="136"/>
        <v/>
      </c>
      <c r="M1046" s="29" t="str">
        <f t="shared" si="137"/>
        <v/>
      </c>
      <c r="N1046" s="29" t="str">
        <f t="shared" si="138"/>
        <v/>
      </c>
      <c r="O1046" s="29" t="str">
        <f t="shared" si="139"/>
        <v/>
      </c>
      <c r="P1046" s="33" t="str">
        <f t="shared" si="140"/>
        <v/>
      </c>
    </row>
    <row r="1047" spans="12:16" x14ac:dyDescent="0.45">
      <c r="L1047" s="29" t="str">
        <f t="shared" si="136"/>
        <v/>
      </c>
      <c r="M1047" s="29" t="str">
        <f t="shared" si="137"/>
        <v/>
      </c>
      <c r="N1047" s="29" t="str">
        <f t="shared" si="138"/>
        <v/>
      </c>
      <c r="O1047" s="29" t="str">
        <f t="shared" si="139"/>
        <v/>
      </c>
      <c r="P1047" s="33" t="str">
        <f t="shared" si="140"/>
        <v/>
      </c>
    </row>
    <row r="1048" spans="12:16" x14ac:dyDescent="0.45">
      <c r="L1048" s="29" t="str">
        <f t="shared" si="136"/>
        <v/>
      </c>
      <c r="M1048" s="29" t="str">
        <f t="shared" si="137"/>
        <v/>
      </c>
      <c r="N1048" s="29" t="str">
        <f t="shared" si="138"/>
        <v/>
      </c>
      <c r="O1048" s="29" t="str">
        <f t="shared" si="139"/>
        <v/>
      </c>
      <c r="P1048" s="33" t="str">
        <f t="shared" si="140"/>
        <v/>
      </c>
    </row>
    <row r="1049" spans="12:16" x14ac:dyDescent="0.45">
      <c r="L1049" s="29" t="str">
        <f t="shared" si="136"/>
        <v/>
      </c>
      <c r="M1049" s="29" t="str">
        <f t="shared" si="137"/>
        <v/>
      </c>
      <c r="N1049" s="29" t="str">
        <f t="shared" si="138"/>
        <v/>
      </c>
      <c r="O1049" s="29" t="str">
        <f t="shared" si="139"/>
        <v/>
      </c>
      <c r="P1049" s="33" t="str">
        <f t="shared" si="140"/>
        <v/>
      </c>
    </row>
    <row r="1050" spans="12:16" x14ac:dyDescent="0.45">
      <c r="L1050" s="29" t="str">
        <f t="shared" si="136"/>
        <v/>
      </c>
      <c r="M1050" s="29" t="str">
        <f t="shared" si="137"/>
        <v/>
      </c>
      <c r="N1050" s="29" t="str">
        <f t="shared" si="138"/>
        <v/>
      </c>
      <c r="O1050" s="29" t="str">
        <f t="shared" si="139"/>
        <v/>
      </c>
      <c r="P1050" s="33" t="str">
        <f t="shared" si="140"/>
        <v/>
      </c>
    </row>
    <row r="1051" spans="12:16" x14ac:dyDescent="0.45">
      <c r="L1051" s="29" t="str">
        <f t="shared" si="136"/>
        <v/>
      </c>
      <c r="M1051" s="29" t="str">
        <f t="shared" si="137"/>
        <v/>
      </c>
      <c r="N1051" s="29" t="str">
        <f t="shared" si="138"/>
        <v/>
      </c>
      <c r="O1051" s="29" t="str">
        <f t="shared" si="139"/>
        <v/>
      </c>
      <c r="P1051" s="33" t="str">
        <f t="shared" si="140"/>
        <v/>
      </c>
    </row>
    <row r="1052" spans="12:16" x14ac:dyDescent="0.45">
      <c r="L1052" s="29" t="str">
        <f t="shared" si="136"/>
        <v/>
      </c>
      <c r="M1052" s="29" t="str">
        <f t="shared" si="137"/>
        <v/>
      </c>
      <c r="N1052" s="29" t="str">
        <f t="shared" si="138"/>
        <v/>
      </c>
      <c r="O1052" s="29" t="str">
        <f t="shared" si="139"/>
        <v/>
      </c>
      <c r="P1052" s="33" t="str">
        <f t="shared" si="140"/>
        <v/>
      </c>
    </row>
    <row r="1053" spans="12:16" x14ac:dyDescent="0.45">
      <c r="L1053" s="29" t="str">
        <f t="shared" si="136"/>
        <v/>
      </c>
      <c r="M1053" s="29" t="str">
        <f t="shared" si="137"/>
        <v/>
      </c>
      <c r="N1053" s="29" t="str">
        <f t="shared" si="138"/>
        <v/>
      </c>
      <c r="O1053" s="29" t="str">
        <f t="shared" si="139"/>
        <v/>
      </c>
      <c r="P1053" s="33" t="str">
        <f t="shared" si="140"/>
        <v/>
      </c>
    </row>
    <row r="1054" spans="12:16" x14ac:dyDescent="0.45">
      <c r="L1054" s="29" t="str">
        <f t="shared" si="136"/>
        <v/>
      </c>
      <c r="M1054" s="29" t="str">
        <f t="shared" si="137"/>
        <v/>
      </c>
      <c r="N1054" s="29" t="str">
        <f t="shared" si="138"/>
        <v/>
      </c>
      <c r="O1054" s="29" t="str">
        <f t="shared" si="139"/>
        <v/>
      </c>
      <c r="P1054" s="33" t="str">
        <f t="shared" si="140"/>
        <v/>
      </c>
    </row>
    <row r="1055" spans="12:16" x14ac:dyDescent="0.45">
      <c r="L1055" s="29" t="str">
        <f t="shared" si="136"/>
        <v/>
      </c>
      <c r="M1055" s="29" t="str">
        <f t="shared" si="137"/>
        <v/>
      </c>
      <c r="N1055" s="29" t="str">
        <f t="shared" si="138"/>
        <v/>
      </c>
      <c r="O1055" s="29" t="str">
        <f t="shared" si="139"/>
        <v/>
      </c>
      <c r="P1055" s="33" t="str">
        <f t="shared" si="140"/>
        <v/>
      </c>
    </row>
    <row r="1056" spans="12:16" x14ac:dyDescent="0.45">
      <c r="L1056" s="29" t="str">
        <f t="shared" si="136"/>
        <v/>
      </c>
      <c r="M1056" s="29" t="str">
        <f t="shared" si="137"/>
        <v/>
      </c>
      <c r="N1056" s="29" t="str">
        <f t="shared" si="138"/>
        <v/>
      </c>
      <c r="O1056" s="29" t="str">
        <f t="shared" si="139"/>
        <v/>
      </c>
      <c r="P1056" s="33" t="str">
        <f t="shared" si="140"/>
        <v/>
      </c>
    </row>
    <row r="1057" spans="12:16" x14ac:dyDescent="0.45">
      <c r="L1057" s="29" t="str">
        <f t="shared" si="136"/>
        <v/>
      </c>
      <c r="M1057" s="29" t="str">
        <f t="shared" si="137"/>
        <v/>
      </c>
      <c r="N1057" s="29" t="str">
        <f t="shared" si="138"/>
        <v/>
      </c>
      <c r="O1057" s="29" t="str">
        <f t="shared" si="139"/>
        <v/>
      </c>
      <c r="P1057" s="33" t="str">
        <f t="shared" si="140"/>
        <v/>
      </c>
    </row>
    <row r="1058" spans="12:16" x14ac:dyDescent="0.45">
      <c r="L1058" s="29" t="str">
        <f t="shared" si="136"/>
        <v/>
      </c>
      <c r="M1058" s="29" t="str">
        <f t="shared" si="137"/>
        <v/>
      </c>
      <c r="N1058" s="29" t="str">
        <f t="shared" si="138"/>
        <v/>
      </c>
      <c r="O1058" s="29" t="str">
        <f t="shared" si="139"/>
        <v/>
      </c>
      <c r="P1058" s="33" t="str">
        <f t="shared" si="140"/>
        <v/>
      </c>
    </row>
    <row r="1059" spans="12:16" x14ac:dyDescent="0.45">
      <c r="L1059" s="29" t="str">
        <f t="shared" si="136"/>
        <v/>
      </c>
      <c r="M1059" s="29" t="str">
        <f t="shared" si="137"/>
        <v/>
      </c>
      <c r="N1059" s="29" t="str">
        <f t="shared" si="138"/>
        <v/>
      </c>
      <c r="O1059" s="29" t="str">
        <f t="shared" si="139"/>
        <v/>
      </c>
      <c r="P1059" s="33" t="str">
        <f t="shared" si="140"/>
        <v/>
      </c>
    </row>
    <row r="1060" spans="12:16" x14ac:dyDescent="0.45">
      <c r="L1060" s="29" t="str">
        <f t="shared" si="136"/>
        <v/>
      </c>
      <c r="M1060" s="29" t="str">
        <f t="shared" si="137"/>
        <v/>
      </c>
      <c r="N1060" s="29" t="str">
        <f t="shared" si="138"/>
        <v/>
      </c>
      <c r="O1060" s="29" t="str">
        <f t="shared" si="139"/>
        <v/>
      </c>
      <c r="P1060" s="33" t="str">
        <f t="shared" si="140"/>
        <v/>
      </c>
    </row>
    <row r="1061" spans="12:16" x14ac:dyDescent="0.45">
      <c r="L1061" s="29" t="str">
        <f t="shared" si="136"/>
        <v/>
      </c>
      <c r="M1061" s="29" t="str">
        <f t="shared" si="137"/>
        <v/>
      </c>
      <c r="N1061" s="29" t="str">
        <f t="shared" si="138"/>
        <v/>
      </c>
      <c r="O1061" s="29" t="str">
        <f t="shared" si="139"/>
        <v/>
      </c>
      <c r="P1061" s="33" t="str">
        <f t="shared" si="140"/>
        <v/>
      </c>
    </row>
    <row r="1062" spans="12:16" x14ac:dyDescent="0.45">
      <c r="L1062" s="29" t="str">
        <f t="shared" si="136"/>
        <v/>
      </c>
      <c r="M1062" s="29" t="str">
        <f t="shared" si="137"/>
        <v/>
      </c>
      <c r="N1062" s="29" t="str">
        <f t="shared" si="138"/>
        <v/>
      </c>
      <c r="O1062" s="29" t="str">
        <f t="shared" si="139"/>
        <v/>
      </c>
      <c r="P1062" s="33" t="str">
        <f t="shared" si="140"/>
        <v/>
      </c>
    </row>
    <row r="1063" spans="12:16" x14ac:dyDescent="0.45">
      <c r="L1063" s="29" t="str">
        <f t="shared" si="136"/>
        <v/>
      </c>
      <c r="M1063" s="29" t="str">
        <f t="shared" si="137"/>
        <v/>
      </c>
      <c r="N1063" s="29" t="str">
        <f t="shared" si="138"/>
        <v/>
      </c>
      <c r="O1063" s="29" t="str">
        <f t="shared" si="139"/>
        <v/>
      </c>
      <c r="P1063" s="33" t="str">
        <f t="shared" si="140"/>
        <v/>
      </c>
    </row>
    <row r="1064" spans="12:16" x14ac:dyDescent="0.45">
      <c r="L1064" s="29" t="str">
        <f t="shared" si="136"/>
        <v/>
      </c>
      <c r="M1064" s="29" t="str">
        <f t="shared" si="137"/>
        <v/>
      </c>
      <c r="N1064" s="29" t="str">
        <f t="shared" si="138"/>
        <v/>
      </c>
      <c r="O1064" s="29" t="str">
        <f t="shared" si="139"/>
        <v/>
      </c>
      <c r="P1064" s="33" t="str">
        <f t="shared" si="140"/>
        <v/>
      </c>
    </row>
    <row r="1065" spans="12:16" x14ac:dyDescent="0.45">
      <c r="L1065" s="29" t="str">
        <f t="shared" si="136"/>
        <v/>
      </c>
      <c r="M1065" s="29" t="str">
        <f t="shared" si="137"/>
        <v/>
      </c>
      <c r="N1065" s="29" t="str">
        <f t="shared" si="138"/>
        <v/>
      </c>
      <c r="O1065" s="29" t="str">
        <f t="shared" si="139"/>
        <v/>
      </c>
      <c r="P1065" s="33" t="str">
        <f t="shared" si="140"/>
        <v/>
      </c>
    </row>
    <row r="1066" spans="12:16" x14ac:dyDescent="0.45">
      <c r="L1066" s="29" t="str">
        <f t="shared" si="136"/>
        <v/>
      </c>
      <c r="M1066" s="29" t="str">
        <f t="shared" si="137"/>
        <v/>
      </c>
      <c r="N1066" s="29" t="str">
        <f t="shared" si="138"/>
        <v/>
      </c>
      <c r="O1066" s="29" t="str">
        <f t="shared" si="139"/>
        <v/>
      </c>
      <c r="P1066" s="33" t="str">
        <f t="shared" si="140"/>
        <v/>
      </c>
    </row>
    <row r="1067" spans="12:16" x14ac:dyDescent="0.45">
      <c r="L1067" s="29" t="str">
        <f t="shared" si="136"/>
        <v/>
      </c>
      <c r="M1067" s="29" t="str">
        <f t="shared" si="137"/>
        <v/>
      </c>
      <c r="N1067" s="29" t="str">
        <f t="shared" si="138"/>
        <v/>
      </c>
      <c r="O1067" s="29" t="str">
        <f t="shared" si="139"/>
        <v/>
      </c>
      <c r="P1067" s="33" t="str">
        <f t="shared" si="140"/>
        <v/>
      </c>
    </row>
    <row r="1068" spans="12:16" x14ac:dyDescent="0.45">
      <c r="L1068" s="29" t="str">
        <f t="shared" si="136"/>
        <v/>
      </c>
      <c r="M1068" s="29" t="str">
        <f t="shared" si="137"/>
        <v/>
      </c>
      <c r="N1068" s="29" t="str">
        <f t="shared" si="138"/>
        <v/>
      </c>
      <c r="O1068" s="29" t="str">
        <f t="shared" si="139"/>
        <v/>
      </c>
      <c r="P1068" s="33" t="str">
        <f t="shared" si="140"/>
        <v/>
      </c>
    </row>
    <row r="1069" spans="12:16" x14ac:dyDescent="0.45">
      <c r="L1069" s="29" t="str">
        <f t="shared" si="136"/>
        <v/>
      </c>
      <c r="M1069" s="29" t="str">
        <f t="shared" si="137"/>
        <v/>
      </c>
      <c r="N1069" s="29" t="str">
        <f t="shared" si="138"/>
        <v/>
      </c>
      <c r="O1069" s="29" t="str">
        <f t="shared" si="139"/>
        <v/>
      </c>
      <c r="P1069" s="33" t="str">
        <f t="shared" si="140"/>
        <v/>
      </c>
    </row>
    <row r="1070" spans="12:16" x14ac:dyDescent="0.45">
      <c r="L1070" s="29" t="str">
        <f t="shared" si="136"/>
        <v/>
      </c>
      <c r="M1070" s="29" t="str">
        <f t="shared" si="137"/>
        <v/>
      </c>
      <c r="N1070" s="29" t="str">
        <f t="shared" si="138"/>
        <v/>
      </c>
      <c r="O1070" s="29" t="str">
        <f t="shared" si="139"/>
        <v/>
      </c>
      <c r="P1070" s="33" t="str">
        <f t="shared" si="140"/>
        <v/>
      </c>
    </row>
    <row r="1071" spans="12:16" x14ac:dyDescent="0.45">
      <c r="L1071" s="29" t="str">
        <f t="shared" si="136"/>
        <v/>
      </c>
      <c r="M1071" s="29" t="str">
        <f t="shared" si="137"/>
        <v/>
      </c>
      <c r="N1071" s="29" t="str">
        <f t="shared" si="138"/>
        <v/>
      </c>
      <c r="O1071" s="29" t="str">
        <f t="shared" si="139"/>
        <v/>
      </c>
      <c r="P1071" s="33" t="str">
        <f t="shared" si="140"/>
        <v/>
      </c>
    </row>
    <row r="1072" spans="12:16" x14ac:dyDescent="0.45">
      <c r="L1072" s="29" t="str">
        <f t="shared" si="136"/>
        <v/>
      </c>
      <c r="M1072" s="29" t="str">
        <f t="shared" si="137"/>
        <v/>
      </c>
      <c r="N1072" s="29" t="str">
        <f t="shared" si="138"/>
        <v/>
      </c>
      <c r="O1072" s="29" t="str">
        <f t="shared" si="139"/>
        <v/>
      </c>
      <c r="P1072" s="33" t="str">
        <f t="shared" si="140"/>
        <v/>
      </c>
    </row>
    <row r="1073" spans="12:16" x14ac:dyDescent="0.45">
      <c r="L1073" s="29" t="str">
        <f t="shared" si="136"/>
        <v/>
      </c>
      <c r="M1073" s="29" t="str">
        <f t="shared" si="137"/>
        <v/>
      </c>
      <c r="N1073" s="29" t="str">
        <f t="shared" si="138"/>
        <v/>
      </c>
      <c r="O1073" s="29" t="str">
        <f t="shared" si="139"/>
        <v/>
      </c>
      <c r="P1073" s="33" t="str">
        <f t="shared" si="140"/>
        <v/>
      </c>
    </row>
    <row r="1074" spans="12:16" x14ac:dyDescent="0.45">
      <c r="L1074" s="29" t="str">
        <f t="shared" si="136"/>
        <v/>
      </c>
      <c r="M1074" s="29" t="str">
        <f t="shared" si="137"/>
        <v/>
      </c>
      <c r="N1074" s="29" t="str">
        <f t="shared" si="138"/>
        <v/>
      </c>
      <c r="O1074" s="29" t="str">
        <f t="shared" si="139"/>
        <v/>
      </c>
      <c r="P1074" s="33" t="str">
        <f t="shared" si="140"/>
        <v/>
      </c>
    </row>
    <row r="1075" spans="12:16" x14ac:dyDescent="0.45">
      <c r="L1075" s="29" t="str">
        <f t="shared" si="136"/>
        <v/>
      </c>
      <c r="M1075" s="29" t="str">
        <f t="shared" si="137"/>
        <v/>
      </c>
      <c r="N1075" s="29" t="str">
        <f t="shared" si="138"/>
        <v/>
      </c>
      <c r="O1075" s="29" t="str">
        <f t="shared" si="139"/>
        <v/>
      </c>
      <c r="P1075" s="33" t="str">
        <f t="shared" si="140"/>
        <v/>
      </c>
    </row>
    <row r="1076" spans="12:16" x14ac:dyDescent="0.45">
      <c r="L1076" s="29" t="str">
        <f t="shared" si="136"/>
        <v/>
      </c>
      <c r="M1076" s="29" t="str">
        <f t="shared" si="137"/>
        <v/>
      </c>
      <c r="N1076" s="29" t="str">
        <f t="shared" si="138"/>
        <v/>
      </c>
      <c r="O1076" s="29" t="str">
        <f t="shared" si="139"/>
        <v/>
      </c>
      <c r="P1076" s="33" t="str">
        <f t="shared" si="140"/>
        <v/>
      </c>
    </row>
    <row r="1077" spans="12:16" x14ac:dyDescent="0.45">
      <c r="L1077" s="29" t="str">
        <f t="shared" si="136"/>
        <v/>
      </c>
      <c r="M1077" s="29" t="str">
        <f t="shared" si="137"/>
        <v/>
      </c>
      <c r="N1077" s="29" t="str">
        <f t="shared" si="138"/>
        <v/>
      </c>
      <c r="O1077" s="29" t="str">
        <f t="shared" si="139"/>
        <v/>
      </c>
      <c r="P1077" s="33" t="str">
        <f t="shared" si="140"/>
        <v/>
      </c>
    </row>
    <row r="1078" spans="12:16" x14ac:dyDescent="0.45">
      <c r="L1078" s="29" t="str">
        <f t="shared" si="136"/>
        <v/>
      </c>
      <c r="M1078" s="29" t="str">
        <f t="shared" si="137"/>
        <v/>
      </c>
      <c r="N1078" s="29" t="str">
        <f t="shared" si="138"/>
        <v/>
      </c>
      <c r="O1078" s="29" t="str">
        <f t="shared" si="139"/>
        <v/>
      </c>
      <c r="P1078" s="33" t="str">
        <f t="shared" si="140"/>
        <v/>
      </c>
    </row>
    <row r="1079" spans="12:16" x14ac:dyDescent="0.45">
      <c r="L1079" s="29" t="str">
        <f t="shared" si="136"/>
        <v/>
      </c>
      <c r="M1079" s="29" t="str">
        <f t="shared" si="137"/>
        <v/>
      </c>
      <c r="N1079" s="29" t="str">
        <f t="shared" si="138"/>
        <v/>
      </c>
      <c r="O1079" s="29" t="str">
        <f t="shared" si="139"/>
        <v/>
      </c>
      <c r="P1079" s="33" t="str">
        <f t="shared" si="140"/>
        <v/>
      </c>
    </row>
    <row r="1080" spans="12:16" x14ac:dyDescent="0.45">
      <c r="L1080" s="29" t="str">
        <f t="shared" si="136"/>
        <v/>
      </c>
      <c r="M1080" s="29" t="str">
        <f t="shared" si="137"/>
        <v/>
      </c>
      <c r="N1080" s="29" t="str">
        <f t="shared" si="138"/>
        <v/>
      </c>
      <c r="O1080" s="29" t="str">
        <f t="shared" si="139"/>
        <v/>
      </c>
      <c r="P1080" s="33" t="str">
        <f t="shared" si="140"/>
        <v/>
      </c>
    </row>
    <row r="1081" spans="12:16" x14ac:dyDescent="0.45">
      <c r="L1081" s="29" t="str">
        <f t="shared" si="136"/>
        <v/>
      </c>
      <c r="M1081" s="29" t="str">
        <f t="shared" si="137"/>
        <v/>
      </c>
      <c r="N1081" s="29" t="str">
        <f t="shared" si="138"/>
        <v/>
      </c>
      <c r="O1081" s="29" t="str">
        <f t="shared" si="139"/>
        <v/>
      </c>
      <c r="P1081" s="33" t="str">
        <f t="shared" si="140"/>
        <v/>
      </c>
    </row>
    <row r="1082" spans="12:16" x14ac:dyDescent="0.45">
      <c r="L1082" s="29" t="str">
        <f t="shared" si="136"/>
        <v/>
      </c>
      <c r="M1082" s="29" t="str">
        <f t="shared" si="137"/>
        <v/>
      </c>
      <c r="N1082" s="29" t="str">
        <f t="shared" si="138"/>
        <v/>
      </c>
      <c r="O1082" s="29" t="str">
        <f t="shared" si="139"/>
        <v/>
      </c>
      <c r="P1082" s="33" t="str">
        <f t="shared" si="140"/>
        <v/>
      </c>
    </row>
    <row r="1083" spans="12:16" x14ac:dyDescent="0.45">
      <c r="L1083" s="29" t="str">
        <f t="shared" si="136"/>
        <v/>
      </c>
      <c r="M1083" s="29" t="str">
        <f t="shared" si="137"/>
        <v/>
      </c>
      <c r="N1083" s="29" t="str">
        <f t="shared" si="138"/>
        <v/>
      </c>
      <c r="O1083" s="29" t="str">
        <f t="shared" si="139"/>
        <v/>
      </c>
      <c r="P1083" s="33" t="str">
        <f t="shared" si="140"/>
        <v/>
      </c>
    </row>
    <row r="1084" spans="12:16" x14ac:dyDescent="0.45">
      <c r="L1084" s="29" t="str">
        <f t="shared" si="136"/>
        <v/>
      </c>
      <c r="M1084" s="29" t="str">
        <f t="shared" si="137"/>
        <v/>
      </c>
      <c r="N1084" s="29" t="str">
        <f t="shared" si="138"/>
        <v/>
      </c>
      <c r="O1084" s="29" t="str">
        <f t="shared" si="139"/>
        <v/>
      </c>
      <c r="P1084" s="33" t="str">
        <f t="shared" si="140"/>
        <v/>
      </c>
    </row>
    <row r="1085" spans="12:16" x14ac:dyDescent="0.45">
      <c r="L1085" s="29" t="str">
        <f t="shared" si="136"/>
        <v/>
      </c>
      <c r="M1085" s="29" t="str">
        <f t="shared" si="137"/>
        <v/>
      </c>
      <c r="N1085" s="29" t="str">
        <f t="shared" si="138"/>
        <v/>
      </c>
      <c r="O1085" s="29" t="str">
        <f t="shared" si="139"/>
        <v/>
      </c>
      <c r="P1085" s="33" t="str">
        <f t="shared" si="140"/>
        <v/>
      </c>
    </row>
    <row r="1086" spans="12:16" x14ac:dyDescent="0.45">
      <c r="L1086" s="29" t="str">
        <f t="shared" si="136"/>
        <v/>
      </c>
      <c r="M1086" s="29" t="str">
        <f t="shared" si="137"/>
        <v/>
      </c>
      <c r="N1086" s="29" t="str">
        <f t="shared" si="138"/>
        <v/>
      </c>
      <c r="O1086" s="29" t="str">
        <f t="shared" si="139"/>
        <v/>
      </c>
      <c r="P1086" s="33" t="str">
        <f t="shared" si="140"/>
        <v/>
      </c>
    </row>
    <row r="1087" spans="12:16" x14ac:dyDescent="0.45">
      <c r="L1087" s="29" t="str">
        <f t="shared" si="136"/>
        <v/>
      </c>
      <c r="M1087" s="29" t="str">
        <f t="shared" si="137"/>
        <v/>
      </c>
      <c r="N1087" s="29" t="str">
        <f t="shared" si="138"/>
        <v/>
      </c>
      <c r="O1087" s="29" t="str">
        <f t="shared" si="139"/>
        <v/>
      </c>
      <c r="P1087" s="33" t="str">
        <f t="shared" si="140"/>
        <v/>
      </c>
    </row>
    <row r="1088" spans="12:16" x14ac:dyDescent="0.45">
      <c r="L1088" s="29" t="str">
        <f t="shared" si="136"/>
        <v/>
      </c>
      <c r="M1088" s="29" t="str">
        <f t="shared" si="137"/>
        <v/>
      </c>
      <c r="N1088" s="29" t="str">
        <f t="shared" si="138"/>
        <v/>
      </c>
      <c r="O1088" s="29" t="str">
        <f t="shared" si="139"/>
        <v/>
      </c>
      <c r="P1088" s="33" t="str">
        <f t="shared" si="140"/>
        <v/>
      </c>
    </row>
    <row r="1089" spans="12:16" x14ac:dyDescent="0.45">
      <c r="L1089" s="29" t="str">
        <f t="shared" si="136"/>
        <v/>
      </c>
      <c r="M1089" s="29" t="str">
        <f t="shared" si="137"/>
        <v/>
      </c>
      <c r="N1089" s="29" t="str">
        <f t="shared" si="138"/>
        <v/>
      </c>
      <c r="O1089" s="29" t="str">
        <f t="shared" si="139"/>
        <v/>
      </c>
      <c r="P1089" s="33" t="str">
        <f t="shared" si="140"/>
        <v/>
      </c>
    </row>
    <row r="1090" spans="12:16" x14ac:dyDescent="0.45">
      <c r="L1090" s="29" t="str">
        <f t="shared" si="136"/>
        <v/>
      </c>
      <c r="M1090" s="29" t="str">
        <f t="shared" si="137"/>
        <v/>
      </c>
      <c r="N1090" s="29" t="str">
        <f t="shared" si="138"/>
        <v/>
      </c>
      <c r="O1090" s="29" t="str">
        <f t="shared" si="139"/>
        <v/>
      </c>
      <c r="P1090" s="33" t="str">
        <f t="shared" si="140"/>
        <v/>
      </c>
    </row>
    <row r="1091" spans="12:16" x14ac:dyDescent="0.45">
      <c r="L1091" s="29" t="str">
        <f t="shared" si="136"/>
        <v/>
      </c>
      <c r="M1091" s="29" t="str">
        <f t="shared" si="137"/>
        <v/>
      </c>
      <c r="N1091" s="29" t="str">
        <f t="shared" si="138"/>
        <v/>
      </c>
      <c r="O1091" s="29" t="str">
        <f t="shared" si="139"/>
        <v/>
      </c>
      <c r="P1091" s="33" t="str">
        <f t="shared" si="140"/>
        <v/>
      </c>
    </row>
    <row r="1092" spans="12:16" x14ac:dyDescent="0.45">
      <c r="L1092" s="29" t="str">
        <f t="shared" ref="L1092:L1155" si="141">IF(G1092="Y", (P1092*E1092),(""))</f>
        <v/>
      </c>
      <c r="M1092" s="29" t="str">
        <f t="shared" ref="M1092:M1155" si="142">IF(G1092="Y", (L1092*2),(""))</f>
        <v/>
      </c>
      <c r="N1092" s="29" t="str">
        <f t="shared" ref="N1092:N1155" si="143">IF(G1092="Y", (L1092*3),(""))</f>
        <v/>
      </c>
      <c r="O1092" s="29" t="str">
        <f t="shared" ref="O1092:O1155" si="144">IF(G1092="Y", (L1092*4),(""))</f>
        <v/>
      </c>
      <c r="P1092" s="33" t="str">
        <f t="shared" ref="P1092:P1155" si="145">IF(Q1092&gt;0,((AcctSize/Q1092)/H1092),(""))</f>
        <v/>
      </c>
    </row>
    <row r="1093" spans="12:16" x14ac:dyDescent="0.45">
      <c r="L1093" s="29" t="str">
        <f t="shared" si="141"/>
        <v/>
      </c>
      <c r="M1093" s="29" t="str">
        <f t="shared" si="142"/>
        <v/>
      </c>
      <c r="N1093" s="29" t="str">
        <f t="shared" si="143"/>
        <v/>
      </c>
      <c r="O1093" s="29" t="str">
        <f t="shared" si="144"/>
        <v/>
      </c>
      <c r="P1093" s="33" t="str">
        <f t="shared" si="145"/>
        <v/>
      </c>
    </row>
    <row r="1094" spans="12:16" x14ac:dyDescent="0.45">
      <c r="L1094" s="29" t="str">
        <f t="shared" si="141"/>
        <v/>
      </c>
      <c r="M1094" s="29" t="str">
        <f t="shared" si="142"/>
        <v/>
      </c>
      <c r="N1094" s="29" t="str">
        <f t="shared" si="143"/>
        <v/>
      </c>
      <c r="O1094" s="29" t="str">
        <f t="shared" si="144"/>
        <v/>
      </c>
      <c r="P1094" s="33" t="str">
        <f t="shared" si="145"/>
        <v/>
      </c>
    </row>
    <row r="1095" spans="12:16" x14ac:dyDescent="0.45">
      <c r="L1095" s="29" t="str">
        <f t="shared" si="141"/>
        <v/>
      </c>
      <c r="M1095" s="29" t="str">
        <f t="shared" si="142"/>
        <v/>
      </c>
      <c r="N1095" s="29" t="str">
        <f t="shared" si="143"/>
        <v/>
      </c>
      <c r="O1095" s="29" t="str">
        <f t="shared" si="144"/>
        <v/>
      </c>
      <c r="P1095" s="33" t="str">
        <f t="shared" si="145"/>
        <v/>
      </c>
    </row>
    <row r="1096" spans="12:16" x14ac:dyDescent="0.45">
      <c r="L1096" s="29" t="str">
        <f t="shared" si="141"/>
        <v/>
      </c>
      <c r="M1096" s="29" t="str">
        <f t="shared" si="142"/>
        <v/>
      </c>
      <c r="N1096" s="29" t="str">
        <f t="shared" si="143"/>
        <v/>
      </c>
      <c r="O1096" s="29" t="str">
        <f t="shared" si="144"/>
        <v/>
      </c>
      <c r="P1096" s="33" t="str">
        <f t="shared" si="145"/>
        <v/>
      </c>
    </row>
    <row r="1097" spans="12:16" x14ac:dyDescent="0.45">
      <c r="L1097" s="29" t="str">
        <f t="shared" si="141"/>
        <v/>
      </c>
      <c r="M1097" s="29" t="str">
        <f t="shared" si="142"/>
        <v/>
      </c>
      <c r="N1097" s="29" t="str">
        <f t="shared" si="143"/>
        <v/>
      </c>
      <c r="O1097" s="29" t="str">
        <f t="shared" si="144"/>
        <v/>
      </c>
      <c r="P1097" s="33" t="str">
        <f t="shared" si="145"/>
        <v/>
      </c>
    </row>
    <row r="1098" spans="12:16" x14ac:dyDescent="0.45">
      <c r="L1098" s="29" t="str">
        <f t="shared" si="141"/>
        <v/>
      </c>
      <c r="M1098" s="29" t="str">
        <f t="shared" si="142"/>
        <v/>
      </c>
      <c r="N1098" s="29" t="str">
        <f t="shared" si="143"/>
        <v/>
      </c>
      <c r="O1098" s="29" t="str">
        <f t="shared" si="144"/>
        <v/>
      </c>
      <c r="P1098" s="33" t="str">
        <f t="shared" si="145"/>
        <v/>
      </c>
    </row>
    <row r="1099" spans="12:16" x14ac:dyDescent="0.45">
      <c r="L1099" s="29" t="str">
        <f t="shared" si="141"/>
        <v/>
      </c>
      <c r="M1099" s="29" t="str">
        <f t="shared" si="142"/>
        <v/>
      </c>
      <c r="N1099" s="29" t="str">
        <f t="shared" si="143"/>
        <v/>
      </c>
      <c r="O1099" s="29" t="str">
        <f t="shared" si="144"/>
        <v/>
      </c>
      <c r="P1099" s="33" t="str">
        <f t="shared" si="145"/>
        <v/>
      </c>
    </row>
    <row r="1100" spans="12:16" x14ac:dyDescent="0.45">
      <c r="L1100" s="29" t="str">
        <f t="shared" si="141"/>
        <v/>
      </c>
      <c r="M1100" s="29" t="str">
        <f t="shared" si="142"/>
        <v/>
      </c>
      <c r="N1100" s="29" t="str">
        <f t="shared" si="143"/>
        <v/>
      </c>
      <c r="O1100" s="29" t="str">
        <f t="shared" si="144"/>
        <v/>
      </c>
      <c r="P1100" s="33" t="str">
        <f t="shared" si="145"/>
        <v/>
      </c>
    </row>
    <row r="1101" spans="12:16" x14ac:dyDescent="0.45">
      <c r="L1101" s="29" t="str">
        <f t="shared" si="141"/>
        <v/>
      </c>
      <c r="M1101" s="29" t="str">
        <f t="shared" si="142"/>
        <v/>
      </c>
      <c r="N1101" s="29" t="str">
        <f t="shared" si="143"/>
        <v/>
      </c>
      <c r="O1101" s="29" t="str">
        <f t="shared" si="144"/>
        <v/>
      </c>
      <c r="P1101" s="33" t="str">
        <f t="shared" si="145"/>
        <v/>
      </c>
    </row>
    <row r="1102" spans="12:16" x14ac:dyDescent="0.45">
      <c r="L1102" s="29" t="str">
        <f t="shared" si="141"/>
        <v/>
      </c>
      <c r="M1102" s="29" t="str">
        <f t="shared" si="142"/>
        <v/>
      </c>
      <c r="N1102" s="29" t="str">
        <f t="shared" si="143"/>
        <v/>
      </c>
      <c r="O1102" s="29" t="str">
        <f t="shared" si="144"/>
        <v/>
      </c>
      <c r="P1102" s="33" t="str">
        <f t="shared" si="145"/>
        <v/>
      </c>
    </row>
    <row r="1103" spans="12:16" x14ac:dyDescent="0.45">
      <c r="L1103" s="29" t="str">
        <f t="shared" si="141"/>
        <v/>
      </c>
      <c r="M1103" s="29" t="str">
        <f t="shared" si="142"/>
        <v/>
      </c>
      <c r="N1103" s="29" t="str">
        <f t="shared" si="143"/>
        <v/>
      </c>
      <c r="O1103" s="29" t="str">
        <f t="shared" si="144"/>
        <v/>
      </c>
      <c r="P1103" s="33" t="str">
        <f t="shared" si="145"/>
        <v/>
      </c>
    </row>
    <row r="1104" spans="12:16" x14ac:dyDescent="0.45">
      <c r="L1104" s="29" t="str">
        <f t="shared" si="141"/>
        <v/>
      </c>
      <c r="M1104" s="29" t="str">
        <f t="shared" si="142"/>
        <v/>
      </c>
      <c r="N1104" s="29" t="str">
        <f t="shared" si="143"/>
        <v/>
      </c>
      <c r="O1104" s="29" t="str">
        <f t="shared" si="144"/>
        <v/>
      </c>
      <c r="P1104" s="33" t="str">
        <f t="shared" si="145"/>
        <v/>
      </c>
    </row>
    <row r="1105" spans="12:16" x14ac:dyDescent="0.45">
      <c r="L1105" s="29" t="str">
        <f t="shared" si="141"/>
        <v/>
      </c>
      <c r="M1105" s="29" t="str">
        <f t="shared" si="142"/>
        <v/>
      </c>
      <c r="N1105" s="29" t="str">
        <f t="shared" si="143"/>
        <v/>
      </c>
      <c r="O1105" s="29" t="str">
        <f t="shared" si="144"/>
        <v/>
      </c>
      <c r="P1105" s="33" t="str">
        <f t="shared" si="145"/>
        <v/>
      </c>
    </row>
    <row r="1106" spans="12:16" x14ac:dyDescent="0.45">
      <c r="L1106" s="29" t="str">
        <f t="shared" si="141"/>
        <v/>
      </c>
      <c r="M1106" s="29" t="str">
        <f t="shared" si="142"/>
        <v/>
      </c>
      <c r="N1106" s="29" t="str">
        <f t="shared" si="143"/>
        <v/>
      </c>
      <c r="O1106" s="29" t="str">
        <f t="shared" si="144"/>
        <v/>
      </c>
      <c r="P1106" s="33" t="str">
        <f t="shared" si="145"/>
        <v/>
      </c>
    </row>
    <row r="1107" spans="12:16" x14ac:dyDescent="0.45">
      <c r="L1107" s="29" t="str">
        <f t="shared" si="141"/>
        <v/>
      </c>
      <c r="M1107" s="29" t="str">
        <f t="shared" si="142"/>
        <v/>
      </c>
      <c r="N1107" s="29" t="str">
        <f t="shared" si="143"/>
        <v/>
      </c>
      <c r="O1107" s="29" t="str">
        <f t="shared" si="144"/>
        <v/>
      </c>
      <c r="P1107" s="33" t="str">
        <f t="shared" si="145"/>
        <v/>
      </c>
    </row>
    <row r="1108" spans="12:16" x14ac:dyDescent="0.45">
      <c r="L1108" s="29" t="str">
        <f t="shared" si="141"/>
        <v/>
      </c>
      <c r="M1108" s="29" t="str">
        <f t="shared" si="142"/>
        <v/>
      </c>
      <c r="N1108" s="29" t="str">
        <f t="shared" si="143"/>
        <v/>
      </c>
      <c r="O1108" s="29" t="str">
        <f t="shared" si="144"/>
        <v/>
      </c>
      <c r="P1108" s="33" t="str">
        <f t="shared" si="145"/>
        <v/>
      </c>
    </row>
    <row r="1109" spans="12:16" x14ac:dyDescent="0.45">
      <c r="L1109" s="29" t="str">
        <f t="shared" si="141"/>
        <v/>
      </c>
      <c r="M1109" s="29" t="str">
        <f t="shared" si="142"/>
        <v/>
      </c>
      <c r="N1109" s="29" t="str">
        <f t="shared" si="143"/>
        <v/>
      </c>
      <c r="O1109" s="29" t="str">
        <f t="shared" si="144"/>
        <v/>
      </c>
      <c r="P1109" s="33" t="str">
        <f t="shared" si="145"/>
        <v/>
      </c>
    </row>
    <row r="1110" spans="12:16" x14ac:dyDescent="0.45">
      <c r="L1110" s="29" t="str">
        <f t="shared" si="141"/>
        <v/>
      </c>
      <c r="M1110" s="29" t="str">
        <f t="shared" si="142"/>
        <v/>
      </c>
      <c r="N1110" s="29" t="str">
        <f t="shared" si="143"/>
        <v/>
      </c>
      <c r="O1110" s="29" t="str">
        <f t="shared" si="144"/>
        <v/>
      </c>
      <c r="P1110" s="33" t="str">
        <f t="shared" si="145"/>
        <v/>
      </c>
    </row>
    <row r="1111" spans="12:16" x14ac:dyDescent="0.45">
      <c r="L1111" s="29" t="str">
        <f t="shared" si="141"/>
        <v/>
      </c>
      <c r="M1111" s="29" t="str">
        <f t="shared" si="142"/>
        <v/>
      </c>
      <c r="N1111" s="29" t="str">
        <f t="shared" si="143"/>
        <v/>
      </c>
      <c r="O1111" s="29" t="str">
        <f t="shared" si="144"/>
        <v/>
      </c>
      <c r="P1111" s="33" t="str">
        <f t="shared" si="145"/>
        <v/>
      </c>
    </row>
    <row r="1112" spans="12:16" x14ac:dyDescent="0.45">
      <c r="L1112" s="29" t="str">
        <f t="shared" si="141"/>
        <v/>
      </c>
      <c r="M1112" s="29" t="str">
        <f t="shared" si="142"/>
        <v/>
      </c>
      <c r="N1112" s="29" t="str">
        <f t="shared" si="143"/>
        <v/>
      </c>
      <c r="O1112" s="29" t="str">
        <f t="shared" si="144"/>
        <v/>
      </c>
      <c r="P1112" s="33" t="str">
        <f t="shared" si="145"/>
        <v/>
      </c>
    </row>
    <row r="1113" spans="12:16" x14ac:dyDescent="0.45">
      <c r="L1113" s="29" t="str">
        <f t="shared" si="141"/>
        <v/>
      </c>
      <c r="M1113" s="29" t="str">
        <f t="shared" si="142"/>
        <v/>
      </c>
      <c r="N1113" s="29" t="str">
        <f t="shared" si="143"/>
        <v/>
      </c>
      <c r="O1113" s="29" t="str">
        <f t="shared" si="144"/>
        <v/>
      </c>
      <c r="P1113" s="33" t="str">
        <f t="shared" si="145"/>
        <v/>
      </c>
    </row>
    <row r="1114" spans="12:16" x14ac:dyDescent="0.45">
      <c r="L1114" s="29" t="str">
        <f t="shared" si="141"/>
        <v/>
      </c>
      <c r="M1114" s="29" t="str">
        <f t="shared" si="142"/>
        <v/>
      </c>
      <c r="N1114" s="29" t="str">
        <f t="shared" si="143"/>
        <v/>
      </c>
      <c r="O1114" s="29" t="str">
        <f t="shared" si="144"/>
        <v/>
      </c>
      <c r="P1114" s="33" t="str">
        <f t="shared" si="145"/>
        <v/>
      </c>
    </row>
    <row r="1115" spans="12:16" x14ac:dyDescent="0.45">
      <c r="L1115" s="29" t="str">
        <f t="shared" si="141"/>
        <v/>
      </c>
      <c r="M1115" s="29" t="str">
        <f t="shared" si="142"/>
        <v/>
      </c>
      <c r="N1115" s="29" t="str">
        <f t="shared" si="143"/>
        <v/>
      </c>
      <c r="O1115" s="29" t="str">
        <f t="shared" si="144"/>
        <v/>
      </c>
      <c r="P1115" s="33" t="str">
        <f t="shared" si="145"/>
        <v/>
      </c>
    </row>
    <row r="1116" spans="12:16" x14ac:dyDescent="0.45">
      <c r="L1116" s="29" t="str">
        <f t="shared" si="141"/>
        <v/>
      </c>
      <c r="M1116" s="29" t="str">
        <f t="shared" si="142"/>
        <v/>
      </c>
      <c r="N1116" s="29" t="str">
        <f t="shared" si="143"/>
        <v/>
      </c>
      <c r="O1116" s="29" t="str">
        <f t="shared" si="144"/>
        <v/>
      </c>
      <c r="P1116" s="33" t="str">
        <f t="shared" si="145"/>
        <v/>
      </c>
    </row>
    <row r="1117" spans="12:16" x14ac:dyDescent="0.45">
      <c r="L1117" s="29" t="str">
        <f t="shared" si="141"/>
        <v/>
      </c>
      <c r="M1117" s="29" t="str">
        <f t="shared" si="142"/>
        <v/>
      </c>
      <c r="N1117" s="29" t="str">
        <f t="shared" si="143"/>
        <v/>
      </c>
      <c r="O1117" s="29" t="str">
        <f t="shared" si="144"/>
        <v/>
      </c>
      <c r="P1117" s="33" t="str">
        <f t="shared" si="145"/>
        <v/>
      </c>
    </row>
    <row r="1118" spans="12:16" x14ac:dyDescent="0.45">
      <c r="L1118" s="29" t="str">
        <f t="shared" si="141"/>
        <v/>
      </c>
      <c r="M1118" s="29" t="str">
        <f t="shared" si="142"/>
        <v/>
      </c>
      <c r="N1118" s="29" t="str">
        <f t="shared" si="143"/>
        <v/>
      </c>
      <c r="O1118" s="29" t="str">
        <f t="shared" si="144"/>
        <v/>
      </c>
      <c r="P1118" s="33" t="str">
        <f t="shared" si="145"/>
        <v/>
      </c>
    </row>
    <row r="1119" spans="12:16" x14ac:dyDescent="0.45">
      <c r="L1119" s="29" t="str">
        <f t="shared" si="141"/>
        <v/>
      </c>
      <c r="M1119" s="29" t="str">
        <f t="shared" si="142"/>
        <v/>
      </c>
      <c r="N1119" s="29" t="str">
        <f t="shared" si="143"/>
        <v/>
      </c>
      <c r="O1119" s="29" t="str">
        <f t="shared" si="144"/>
        <v/>
      </c>
      <c r="P1119" s="33" t="str">
        <f t="shared" si="145"/>
        <v/>
      </c>
    </row>
    <row r="1120" spans="12:16" x14ac:dyDescent="0.45">
      <c r="L1120" s="29" t="str">
        <f t="shared" si="141"/>
        <v/>
      </c>
      <c r="M1120" s="29" t="str">
        <f t="shared" si="142"/>
        <v/>
      </c>
      <c r="N1120" s="29" t="str">
        <f t="shared" si="143"/>
        <v/>
      </c>
      <c r="O1120" s="29" t="str">
        <f t="shared" si="144"/>
        <v/>
      </c>
      <c r="P1120" s="33" t="str">
        <f t="shared" si="145"/>
        <v/>
      </c>
    </row>
    <row r="1121" spans="12:16" x14ac:dyDescent="0.45">
      <c r="L1121" s="29" t="str">
        <f t="shared" si="141"/>
        <v/>
      </c>
      <c r="M1121" s="29" t="str">
        <f t="shared" si="142"/>
        <v/>
      </c>
      <c r="N1121" s="29" t="str">
        <f t="shared" si="143"/>
        <v/>
      </c>
      <c r="O1121" s="29" t="str">
        <f t="shared" si="144"/>
        <v/>
      </c>
      <c r="P1121" s="33" t="str">
        <f t="shared" si="145"/>
        <v/>
      </c>
    </row>
    <row r="1122" spans="12:16" x14ac:dyDescent="0.45">
      <c r="L1122" s="29" t="str">
        <f t="shared" si="141"/>
        <v/>
      </c>
      <c r="M1122" s="29" t="str">
        <f t="shared" si="142"/>
        <v/>
      </c>
      <c r="N1122" s="29" t="str">
        <f t="shared" si="143"/>
        <v/>
      </c>
      <c r="O1122" s="29" t="str">
        <f t="shared" si="144"/>
        <v/>
      </c>
      <c r="P1122" s="33" t="str">
        <f t="shared" si="145"/>
        <v/>
      </c>
    </row>
    <row r="1123" spans="12:16" x14ac:dyDescent="0.45">
      <c r="L1123" s="29" t="str">
        <f t="shared" si="141"/>
        <v/>
      </c>
      <c r="M1123" s="29" t="str">
        <f t="shared" si="142"/>
        <v/>
      </c>
      <c r="N1123" s="29" t="str">
        <f t="shared" si="143"/>
        <v/>
      </c>
      <c r="O1123" s="29" t="str">
        <f t="shared" si="144"/>
        <v/>
      </c>
      <c r="P1123" s="33" t="str">
        <f t="shared" si="145"/>
        <v/>
      </c>
    </row>
    <row r="1124" spans="12:16" x14ac:dyDescent="0.45">
      <c r="L1124" s="29" t="str">
        <f t="shared" si="141"/>
        <v/>
      </c>
      <c r="M1124" s="29" t="str">
        <f t="shared" si="142"/>
        <v/>
      </c>
      <c r="N1124" s="29" t="str">
        <f t="shared" si="143"/>
        <v/>
      </c>
      <c r="O1124" s="29" t="str">
        <f t="shared" si="144"/>
        <v/>
      </c>
      <c r="P1124" s="33" t="str">
        <f t="shared" si="145"/>
        <v/>
      </c>
    </row>
    <row r="1125" spans="12:16" x14ac:dyDescent="0.45">
      <c r="L1125" s="29" t="str">
        <f t="shared" si="141"/>
        <v/>
      </c>
      <c r="M1125" s="29" t="str">
        <f t="shared" si="142"/>
        <v/>
      </c>
      <c r="N1125" s="29" t="str">
        <f t="shared" si="143"/>
        <v/>
      </c>
      <c r="O1125" s="29" t="str">
        <f t="shared" si="144"/>
        <v/>
      </c>
      <c r="P1125" s="33" t="str">
        <f t="shared" si="145"/>
        <v/>
      </c>
    </row>
    <row r="1126" spans="12:16" x14ac:dyDescent="0.45">
      <c r="L1126" s="29" t="str">
        <f t="shared" si="141"/>
        <v/>
      </c>
      <c r="M1126" s="29" t="str">
        <f t="shared" si="142"/>
        <v/>
      </c>
      <c r="N1126" s="29" t="str">
        <f t="shared" si="143"/>
        <v/>
      </c>
      <c r="O1126" s="29" t="str">
        <f t="shared" si="144"/>
        <v/>
      </c>
      <c r="P1126" s="33" t="str">
        <f t="shared" si="145"/>
        <v/>
      </c>
    </row>
    <row r="1127" spans="12:16" x14ac:dyDescent="0.45">
      <c r="L1127" s="29" t="str">
        <f t="shared" si="141"/>
        <v/>
      </c>
      <c r="M1127" s="29" t="str">
        <f t="shared" si="142"/>
        <v/>
      </c>
      <c r="N1127" s="29" t="str">
        <f t="shared" si="143"/>
        <v/>
      </c>
      <c r="O1127" s="29" t="str">
        <f t="shared" si="144"/>
        <v/>
      </c>
      <c r="P1127" s="33" t="str">
        <f t="shared" si="145"/>
        <v/>
      </c>
    </row>
    <row r="1128" spans="12:16" x14ac:dyDescent="0.45">
      <c r="L1128" s="29" t="str">
        <f t="shared" si="141"/>
        <v/>
      </c>
      <c r="M1128" s="29" t="str">
        <f t="shared" si="142"/>
        <v/>
      </c>
      <c r="N1128" s="29" t="str">
        <f t="shared" si="143"/>
        <v/>
      </c>
      <c r="O1128" s="29" t="str">
        <f t="shared" si="144"/>
        <v/>
      </c>
      <c r="P1128" s="33" t="str">
        <f t="shared" si="145"/>
        <v/>
      </c>
    </row>
    <row r="1129" spans="12:16" x14ac:dyDescent="0.45">
      <c r="L1129" s="29" t="str">
        <f t="shared" si="141"/>
        <v/>
      </c>
      <c r="M1129" s="29" t="str">
        <f t="shared" si="142"/>
        <v/>
      </c>
      <c r="N1129" s="29" t="str">
        <f t="shared" si="143"/>
        <v/>
      </c>
      <c r="O1129" s="29" t="str">
        <f t="shared" si="144"/>
        <v/>
      </c>
      <c r="P1129" s="33" t="str">
        <f t="shared" si="145"/>
        <v/>
      </c>
    </row>
    <row r="1130" spans="12:16" x14ac:dyDescent="0.45">
      <c r="L1130" s="29" t="str">
        <f t="shared" si="141"/>
        <v/>
      </c>
      <c r="M1130" s="29" t="str">
        <f t="shared" si="142"/>
        <v/>
      </c>
      <c r="N1130" s="29" t="str">
        <f t="shared" si="143"/>
        <v/>
      </c>
      <c r="O1130" s="29" t="str">
        <f t="shared" si="144"/>
        <v/>
      </c>
      <c r="P1130" s="33" t="str">
        <f t="shared" si="145"/>
        <v/>
      </c>
    </row>
    <row r="1131" spans="12:16" x14ac:dyDescent="0.45">
      <c r="L1131" s="29" t="str">
        <f t="shared" si="141"/>
        <v/>
      </c>
      <c r="M1131" s="29" t="str">
        <f t="shared" si="142"/>
        <v/>
      </c>
      <c r="N1131" s="29" t="str">
        <f t="shared" si="143"/>
        <v/>
      </c>
      <c r="O1131" s="29" t="str">
        <f t="shared" si="144"/>
        <v/>
      </c>
      <c r="P1131" s="33" t="str">
        <f t="shared" si="145"/>
        <v/>
      </c>
    </row>
    <row r="1132" spans="12:16" x14ac:dyDescent="0.45">
      <c r="L1132" s="29" t="str">
        <f t="shared" si="141"/>
        <v/>
      </c>
      <c r="M1132" s="29" t="str">
        <f t="shared" si="142"/>
        <v/>
      </c>
      <c r="N1132" s="29" t="str">
        <f t="shared" si="143"/>
        <v/>
      </c>
      <c r="O1132" s="29" t="str">
        <f t="shared" si="144"/>
        <v/>
      </c>
      <c r="P1132" s="33" t="str">
        <f t="shared" si="145"/>
        <v/>
      </c>
    </row>
    <row r="1133" spans="12:16" x14ac:dyDescent="0.45">
      <c r="L1133" s="29" t="str">
        <f t="shared" si="141"/>
        <v/>
      </c>
      <c r="M1133" s="29" t="str">
        <f t="shared" si="142"/>
        <v/>
      </c>
      <c r="N1133" s="29" t="str">
        <f t="shared" si="143"/>
        <v/>
      </c>
      <c r="O1133" s="29" t="str">
        <f t="shared" si="144"/>
        <v/>
      </c>
      <c r="P1133" s="33" t="str">
        <f t="shared" si="145"/>
        <v/>
      </c>
    </row>
    <row r="1134" spans="12:16" x14ac:dyDescent="0.45">
      <c r="L1134" s="29" t="str">
        <f t="shared" si="141"/>
        <v/>
      </c>
      <c r="M1134" s="29" t="str">
        <f t="shared" si="142"/>
        <v/>
      </c>
      <c r="N1134" s="29" t="str">
        <f t="shared" si="143"/>
        <v/>
      </c>
      <c r="O1134" s="29" t="str">
        <f t="shared" si="144"/>
        <v/>
      </c>
      <c r="P1134" s="33" t="str">
        <f t="shared" si="145"/>
        <v/>
      </c>
    </row>
    <row r="1135" spans="12:16" x14ac:dyDescent="0.45">
      <c r="L1135" s="29" t="str">
        <f t="shared" si="141"/>
        <v/>
      </c>
      <c r="M1135" s="29" t="str">
        <f t="shared" si="142"/>
        <v/>
      </c>
      <c r="N1135" s="29" t="str">
        <f t="shared" si="143"/>
        <v/>
      </c>
      <c r="O1135" s="29" t="str">
        <f t="shared" si="144"/>
        <v/>
      </c>
      <c r="P1135" s="33" t="str">
        <f t="shared" si="145"/>
        <v/>
      </c>
    </row>
    <row r="1136" spans="12:16" x14ac:dyDescent="0.45">
      <c r="L1136" s="29" t="str">
        <f t="shared" si="141"/>
        <v/>
      </c>
      <c r="M1136" s="29" t="str">
        <f t="shared" si="142"/>
        <v/>
      </c>
      <c r="N1136" s="29" t="str">
        <f t="shared" si="143"/>
        <v/>
      </c>
      <c r="O1136" s="29" t="str">
        <f t="shared" si="144"/>
        <v/>
      </c>
      <c r="P1136" s="33" t="str">
        <f t="shared" si="145"/>
        <v/>
      </c>
    </row>
    <row r="1137" spans="12:16" x14ac:dyDescent="0.45">
      <c r="L1137" s="29" t="str">
        <f t="shared" si="141"/>
        <v/>
      </c>
      <c r="M1137" s="29" t="str">
        <f t="shared" si="142"/>
        <v/>
      </c>
      <c r="N1137" s="29" t="str">
        <f t="shared" si="143"/>
        <v/>
      </c>
      <c r="O1137" s="29" t="str">
        <f t="shared" si="144"/>
        <v/>
      </c>
      <c r="P1137" s="33" t="str">
        <f t="shared" si="145"/>
        <v/>
      </c>
    </row>
    <row r="1138" spans="12:16" x14ac:dyDescent="0.45">
      <c r="L1138" s="29" t="str">
        <f t="shared" si="141"/>
        <v/>
      </c>
      <c r="M1138" s="29" t="str">
        <f t="shared" si="142"/>
        <v/>
      </c>
      <c r="N1138" s="29" t="str">
        <f t="shared" si="143"/>
        <v/>
      </c>
      <c r="O1138" s="29" t="str">
        <f t="shared" si="144"/>
        <v/>
      </c>
      <c r="P1138" s="33" t="str">
        <f t="shared" si="145"/>
        <v/>
      </c>
    </row>
    <row r="1139" spans="12:16" x14ac:dyDescent="0.45">
      <c r="L1139" s="29" t="str">
        <f t="shared" si="141"/>
        <v/>
      </c>
      <c r="M1139" s="29" t="str">
        <f t="shared" si="142"/>
        <v/>
      </c>
      <c r="N1139" s="29" t="str">
        <f t="shared" si="143"/>
        <v/>
      </c>
      <c r="O1139" s="29" t="str">
        <f t="shared" si="144"/>
        <v/>
      </c>
      <c r="P1139" s="33" t="str">
        <f t="shared" si="145"/>
        <v/>
      </c>
    </row>
    <row r="1140" spans="12:16" x14ac:dyDescent="0.45">
      <c r="L1140" s="29" t="str">
        <f t="shared" si="141"/>
        <v/>
      </c>
      <c r="M1140" s="29" t="str">
        <f t="shared" si="142"/>
        <v/>
      </c>
      <c r="N1140" s="29" t="str">
        <f t="shared" si="143"/>
        <v/>
      </c>
      <c r="O1140" s="29" t="str">
        <f t="shared" si="144"/>
        <v/>
      </c>
      <c r="P1140" s="33" t="str">
        <f t="shared" si="145"/>
        <v/>
      </c>
    </row>
    <row r="1141" spans="12:16" x14ac:dyDescent="0.45">
      <c r="L1141" s="29" t="str">
        <f t="shared" si="141"/>
        <v/>
      </c>
      <c r="M1141" s="29" t="str">
        <f t="shared" si="142"/>
        <v/>
      </c>
      <c r="N1141" s="29" t="str">
        <f t="shared" si="143"/>
        <v/>
      </c>
      <c r="O1141" s="29" t="str">
        <f t="shared" si="144"/>
        <v/>
      </c>
      <c r="P1141" s="33" t="str">
        <f t="shared" si="145"/>
        <v/>
      </c>
    </row>
    <row r="1142" spans="12:16" x14ac:dyDescent="0.45">
      <c r="L1142" s="29" t="str">
        <f t="shared" si="141"/>
        <v/>
      </c>
      <c r="M1142" s="29" t="str">
        <f t="shared" si="142"/>
        <v/>
      </c>
      <c r="N1142" s="29" t="str">
        <f t="shared" si="143"/>
        <v/>
      </c>
      <c r="O1142" s="29" t="str">
        <f t="shared" si="144"/>
        <v/>
      </c>
      <c r="P1142" s="33" t="str">
        <f t="shared" si="145"/>
        <v/>
      </c>
    </row>
    <row r="1143" spans="12:16" x14ac:dyDescent="0.45">
      <c r="L1143" s="29" t="str">
        <f t="shared" si="141"/>
        <v/>
      </c>
      <c r="M1143" s="29" t="str">
        <f t="shared" si="142"/>
        <v/>
      </c>
      <c r="N1143" s="29" t="str">
        <f t="shared" si="143"/>
        <v/>
      </c>
      <c r="O1143" s="29" t="str">
        <f t="shared" si="144"/>
        <v/>
      </c>
      <c r="P1143" s="33" t="str">
        <f t="shared" si="145"/>
        <v/>
      </c>
    </row>
    <row r="1144" spans="12:16" x14ac:dyDescent="0.45">
      <c r="L1144" s="29" t="str">
        <f t="shared" si="141"/>
        <v/>
      </c>
      <c r="M1144" s="29" t="str">
        <f t="shared" si="142"/>
        <v/>
      </c>
      <c r="N1144" s="29" t="str">
        <f t="shared" si="143"/>
        <v/>
      </c>
      <c r="O1144" s="29" t="str">
        <f t="shared" si="144"/>
        <v/>
      </c>
      <c r="P1144" s="33" t="str">
        <f t="shared" si="145"/>
        <v/>
      </c>
    </row>
    <row r="1145" spans="12:16" x14ac:dyDescent="0.45">
      <c r="L1145" s="29" t="str">
        <f t="shared" si="141"/>
        <v/>
      </c>
      <c r="M1145" s="29" t="str">
        <f t="shared" si="142"/>
        <v/>
      </c>
      <c r="N1145" s="29" t="str">
        <f t="shared" si="143"/>
        <v/>
      </c>
      <c r="O1145" s="29" t="str">
        <f t="shared" si="144"/>
        <v/>
      </c>
      <c r="P1145" s="33" t="str">
        <f t="shared" si="145"/>
        <v/>
      </c>
    </row>
    <row r="1146" spans="12:16" x14ac:dyDescent="0.45">
      <c r="L1146" s="29" t="str">
        <f t="shared" si="141"/>
        <v/>
      </c>
      <c r="M1146" s="29" t="str">
        <f t="shared" si="142"/>
        <v/>
      </c>
      <c r="N1146" s="29" t="str">
        <f t="shared" si="143"/>
        <v/>
      </c>
      <c r="O1146" s="29" t="str">
        <f t="shared" si="144"/>
        <v/>
      </c>
      <c r="P1146" s="33" t="str">
        <f t="shared" si="145"/>
        <v/>
      </c>
    </row>
    <row r="1147" spans="12:16" x14ac:dyDescent="0.45">
      <c r="L1147" s="29" t="str">
        <f t="shared" si="141"/>
        <v/>
      </c>
      <c r="M1147" s="29" t="str">
        <f t="shared" si="142"/>
        <v/>
      </c>
      <c r="N1147" s="29" t="str">
        <f t="shared" si="143"/>
        <v/>
      </c>
      <c r="O1147" s="29" t="str">
        <f t="shared" si="144"/>
        <v/>
      </c>
      <c r="P1147" s="33" t="str">
        <f t="shared" si="145"/>
        <v/>
      </c>
    </row>
    <row r="1148" spans="12:16" x14ac:dyDescent="0.45">
      <c r="L1148" s="29" t="str">
        <f t="shared" si="141"/>
        <v/>
      </c>
      <c r="M1148" s="29" t="str">
        <f t="shared" si="142"/>
        <v/>
      </c>
      <c r="N1148" s="29" t="str">
        <f t="shared" si="143"/>
        <v/>
      </c>
      <c r="O1148" s="29" t="str">
        <f t="shared" si="144"/>
        <v/>
      </c>
      <c r="P1148" s="33" t="str">
        <f t="shared" si="145"/>
        <v/>
      </c>
    </row>
    <row r="1149" spans="12:16" x14ac:dyDescent="0.45">
      <c r="L1149" s="29" t="str">
        <f t="shared" si="141"/>
        <v/>
      </c>
      <c r="M1149" s="29" t="str">
        <f t="shared" si="142"/>
        <v/>
      </c>
      <c r="N1149" s="29" t="str">
        <f t="shared" si="143"/>
        <v/>
      </c>
      <c r="O1149" s="29" t="str">
        <f t="shared" si="144"/>
        <v/>
      </c>
      <c r="P1149" s="33" t="str">
        <f t="shared" si="145"/>
        <v/>
      </c>
    </row>
    <row r="1150" spans="12:16" x14ac:dyDescent="0.45">
      <c r="L1150" s="29" t="str">
        <f t="shared" si="141"/>
        <v/>
      </c>
      <c r="M1150" s="29" t="str">
        <f t="shared" si="142"/>
        <v/>
      </c>
      <c r="N1150" s="29" t="str">
        <f t="shared" si="143"/>
        <v/>
      </c>
      <c r="O1150" s="29" t="str">
        <f t="shared" si="144"/>
        <v/>
      </c>
      <c r="P1150" s="33" t="str">
        <f t="shared" si="145"/>
        <v/>
      </c>
    </row>
    <row r="1151" spans="12:16" x14ac:dyDescent="0.45">
      <c r="L1151" s="29" t="str">
        <f t="shared" si="141"/>
        <v/>
      </c>
      <c r="M1151" s="29" t="str">
        <f t="shared" si="142"/>
        <v/>
      </c>
      <c r="N1151" s="29" t="str">
        <f t="shared" si="143"/>
        <v/>
      </c>
      <c r="O1151" s="29" t="str">
        <f t="shared" si="144"/>
        <v/>
      </c>
      <c r="P1151" s="33" t="str">
        <f t="shared" si="145"/>
        <v/>
      </c>
    </row>
    <row r="1152" spans="12:16" x14ac:dyDescent="0.45">
      <c r="L1152" s="29" t="str">
        <f t="shared" si="141"/>
        <v/>
      </c>
      <c r="M1152" s="29" t="str">
        <f t="shared" si="142"/>
        <v/>
      </c>
      <c r="N1152" s="29" t="str">
        <f t="shared" si="143"/>
        <v/>
      </c>
      <c r="O1152" s="29" t="str">
        <f t="shared" si="144"/>
        <v/>
      </c>
      <c r="P1152" s="33" t="str">
        <f t="shared" si="145"/>
        <v/>
      </c>
    </row>
    <row r="1153" spans="12:16" x14ac:dyDescent="0.45">
      <c r="L1153" s="29" t="str">
        <f t="shared" si="141"/>
        <v/>
      </c>
      <c r="M1153" s="29" t="str">
        <f t="shared" si="142"/>
        <v/>
      </c>
      <c r="N1153" s="29" t="str">
        <f t="shared" si="143"/>
        <v/>
      </c>
      <c r="O1153" s="29" t="str">
        <f t="shared" si="144"/>
        <v/>
      </c>
      <c r="P1153" s="33" t="str">
        <f t="shared" si="145"/>
        <v/>
      </c>
    </row>
    <row r="1154" spans="12:16" x14ac:dyDescent="0.45">
      <c r="L1154" s="29" t="str">
        <f t="shared" si="141"/>
        <v/>
      </c>
      <c r="M1154" s="29" t="str">
        <f t="shared" si="142"/>
        <v/>
      </c>
      <c r="N1154" s="29" t="str">
        <f t="shared" si="143"/>
        <v/>
      </c>
      <c r="O1154" s="29" t="str">
        <f t="shared" si="144"/>
        <v/>
      </c>
      <c r="P1154" s="33" t="str">
        <f t="shared" si="145"/>
        <v/>
      </c>
    </row>
    <row r="1155" spans="12:16" x14ac:dyDescent="0.45">
      <c r="L1155" s="29" t="str">
        <f t="shared" si="141"/>
        <v/>
      </c>
      <c r="M1155" s="29" t="str">
        <f t="shared" si="142"/>
        <v/>
      </c>
      <c r="N1155" s="29" t="str">
        <f t="shared" si="143"/>
        <v/>
      </c>
      <c r="O1155" s="29" t="str">
        <f t="shared" si="144"/>
        <v/>
      </c>
      <c r="P1155" s="33" t="str">
        <f t="shared" si="145"/>
        <v/>
      </c>
    </row>
    <row r="1156" spans="12:16" x14ac:dyDescent="0.45">
      <c r="L1156" s="29" t="str">
        <f t="shared" ref="L1156:L1219" si="146">IF(G1156="Y", (P1156*E1156),(""))</f>
        <v/>
      </c>
      <c r="M1156" s="29" t="str">
        <f t="shared" ref="M1156:M1219" si="147">IF(G1156="Y", (L1156*2),(""))</f>
        <v/>
      </c>
      <c r="N1156" s="29" t="str">
        <f t="shared" ref="N1156:N1219" si="148">IF(G1156="Y", (L1156*3),(""))</f>
        <v/>
      </c>
      <c r="O1156" s="29" t="str">
        <f t="shared" ref="O1156:O1219" si="149">IF(G1156="Y", (L1156*4),(""))</f>
        <v/>
      </c>
      <c r="P1156" s="33" t="str">
        <f t="shared" ref="P1156:P1219" si="150">IF(Q1156&gt;0,((AcctSize/Q1156)/H1156),(""))</f>
        <v/>
      </c>
    </row>
    <row r="1157" spans="12:16" x14ac:dyDescent="0.45">
      <c r="L1157" s="29" t="str">
        <f t="shared" si="146"/>
        <v/>
      </c>
      <c r="M1157" s="29" t="str">
        <f t="shared" si="147"/>
        <v/>
      </c>
      <c r="N1157" s="29" t="str">
        <f t="shared" si="148"/>
        <v/>
      </c>
      <c r="O1157" s="29" t="str">
        <f t="shared" si="149"/>
        <v/>
      </c>
      <c r="P1157" s="33" t="str">
        <f t="shared" si="150"/>
        <v/>
      </c>
    </row>
    <row r="1158" spans="12:16" x14ac:dyDescent="0.45">
      <c r="L1158" s="29" t="str">
        <f t="shared" si="146"/>
        <v/>
      </c>
      <c r="M1158" s="29" t="str">
        <f t="shared" si="147"/>
        <v/>
      </c>
      <c r="N1158" s="29" t="str">
        <f t="shared" si="148"/>
        <v/>
      </c>
      <c r="O1158" s="29" t="str">
        <f t="shared" si="149"/>
        <v/>
      </c>
      <c r="P1158" s="33" t="str">
        <f t="shared" si="150"/>
        <v/>
      </c>
    </row>
    <row r="1159" spans="12:16" x14ac:dyDescent="0.45">
      <c r="L1159" s="29" t="str">
        <f t="shared" si="146"/>
        <v/>
      </c>
      <c r="M1159" s="29" t="str">
        <f t="shared" si="147"/>
        <v/>
      </c>
      <c r="N1159" s="29" t="str">
        <f t="shared" si="148"/>
        <v/>
      </c>
      <c r="O1159" s="29" t="str">
        <f t="shared" si="149"/>
        <v/>
      </c>
      <c r="P1159" s="33" t="str">
        <f t="shared" si="150"/>
        <v/>
      </c>
    </row>
    <row r="1160" spans="12:16" x14ac:dyDescent="0.45">
      <c r="L1160" s="29" t="str">
        <f t="shared" si="146"/>
        <v/>
      </c>
      <c r="M1160" s="29" t="str">
        <f t="shared" si="147"/>
        <v/>
      </c>
      <c r="N1160" s="29" t="str">
        <f t="shared" si="148"/>
        <v/>
      </c>
      <c r="O1160" s="29" t="str">
        <f t="shared" si="149"/>
        <v/>
      </c>
      <c r="P1160" s="33" t="str">
        <f t="shared" si="150"/>
        <v/>
      </c>
    </row>
    <row r="1161" spans="12:16" x14ac:dyDescent="0.45">
      <c r="L1161" s="29" t="str">
        <f t="shared" si="146"/>
        <v/>
      </c>
      <c r="M1161" s="29" t="str">
        <f t="shared" si="147"/>
        <v/>
      </c>
      <c r="N1161" s="29" t="str">
        <f t="shared" si="148"/>
        <v/>
      </c>
      <c r="O1161" s="29" t="str">
        <f t="shared" si="149"/>
        <v/>
      </c>
      <c r="P1161" s="33" t="str">
        <f t="shared" si="150"/>
        <v/>
      </c>
    </row>
    <row r="1162" spans="12:16" x14ac:dyDescent="0.45">
      <c r="L1162" s="29" t="str">
        <f t="shared" si="146"/>
        <v/>
      </c>
      <c r="M1162" s="29" t="str">
        <f t="shared" si="147"/>
        <v/>
      </c>
      <c r="N1162" s="29" t="str">
        <f t="shared" si="148"/>
        <v/>
      </c>
      <c r="O1162" s="29" t="str">
        <f t="shared" si="149"/>
        <v/>
      </c>
      <c r="P1162" s="33" t="str">
        <f t="shared" si="150"/>
        <v/>
      </c>
    </row>
    <row r="1163" spans="12:16" x14ac:dyDescent="0.45">
      <c r="L1163" s="29" t="str">
        <f t="shared" si="146"/>
        <v/>
      </c>
      <c r="M1163" s="29" t="str">
        <f t="shared" si="147"/>
        <v/>
      </c>
      <c r="N1163" s="29" t="str">
        <f t="shared" si="148"/>
        <v/>
      </c>
      <c r="O1163" s="29" t="str">
        <f t="shared" si="149"/>
        <v/>
      </c>
      <c r="P1163" s="33" t="str">
        <f t="shared" si="150"/>
        <v/>
      </c>
    </row>
    <row r="1164" spans="12:16" x14ac:dyDescent="0.45">
      <c r="L1164" s="29" t="str">
        <f t="shared" si="146"/>
        <v/>
      </c>
      <c r="M1164" s="29" t="str">
        <f t="shared" si="147"/>
        <v/>
      </c>
      <c r="N1164" s="29" t="str">
        <f t="shared" si="148"/>
        <v/>
      </c>
      <c r="O1164" s="29" t="str">
        <f t="shared" si="149"/>
        <v/>
      </c>
      <c r="P1164" s="33" t="str">
        <f t="shared" si="150"/>
        <v/>
      </c>
    </row>
    <row r="1165" spans="12:16" x14ac:dyDescent="0.45">
      <c r="L1165" s="29" t="str">
        <f t="shared" si="146"/>
        <v/>
      </c>
      <c r="M1165" s="29" t="str">
        <f t="shared" si="147"/>
        <v/>
      </c>
      <c r="N1165" s="29" t="str">
        <f t="shared" si="148"/>
        <v/>
      </c>
      <c r="O1165" s="29" t="str">
        <f t="shared" si="149"/>
        <v/>
      </c>
      <c r="P1165" s="33" t="str">
        <f t="shared" si="150"/>
        <v/>
      </c>
    </row>
    <row r="1166" spans="12:16" x14ac:dyDescent="0.45">
      <c r="L1166" s="29" t="str">
        <f t="shared" si="146"/>
        <v/>
      </c>
      <c r="M1166" s="29" t="str">
        <f t="shared" si="147"/>
        <v/>
      </c>
      <c r="N1166" s="29" t="str">
        <f t="shared" si="148"/>
        <v/>
      </c>
      <c r="O1166" s="29" t="str">
        <f t="shared" si="149"/>
        <v/>
      </c>
      <c r="P1166" s="33" t="str">
        <f t="shared" si="150"/>
        <v/>
      </c>
    </row>
    <row r="1167" spans="12:16" x14ac:dyDescent="0.45">
      <c r="L1167" s="29" t="str">
        <f t="shared" si="146"/>
        <v/>
      </c>
      <c r="M1167" s="29" t="str">
        <f t="shared" si="147"/>
        <v/>
      </c>
      <c r="N1167" s="29" t="str">
        <f t="shared" si="148"/>
        <v/>
      </c>
      <c r="O1167" s="29" t="str">
        <f t="shared" si="149"/>
        <v/>
      </c>
      <c r="P1167" s="33" t="str">
        <f t="shared" si="150"/>
        <v/>
      </c>
    </row>
    <row r="1168" spans="12:16" x14ac:dyDescent="0.45">
      <c r="L1168" s="29" t="str">
        <f t="shared" si="146"/>
        <v/>
      </c>
      <c r="M1168" s="29" t="str">
        <f t="shared" si="147"/>
        <v/>
      </c>
      <c r="N1168" s="29" t="str">
        <f t="shared" si="148"/>
        <v/>
      </c>
      <c r="O1168" s="29" t="str">
        <f t="shared" si="149"/>
        <v/>
      </c>
      <c r="P1168" s="33" t="str">
        <f t="shared" si="150"/>
        <v/>
      </c>
    </row>
    <row r="1169" spans="12:16" x14ac:dyDescent="0.45">
      <c r="L1169" s="29" t="str">
        <f t="shared" si="146"/>
        <v/>
      </c>
      <c r="M1169" s="29" t="str">
        <f t="shared" si="147"/>
        <v/>
      </c>
      <c r="N1169" s="29" t="str">
        <f t="shared" si="148"/>
        <v/>
      </c>
      <c r="O1169" s="29" t="str">
        <f t="shared" si="149"/>
        <v/>
      </c>
      <c r="P1169" s="33" t="str">
        <f t="shared" si="150"/>
        <v/>
      </c>
    </row>
    <row r="1170" spans="12:16" x14ac:dyDescent="0.45">
      <c r="L1170" s="29" t="str">
        <f t="shared" si="146"/>
        <v/>
      </c>
      <c r="M1170" s="29" t="str">
        <f t="shared" si="147"/>
        <v/>
      </c>
      <c r="N1170" s="29" t="str">
        <f t="shared" si="148"/>
        <v/>
      </c>
      <c r="O1170" s="29" t="str">
        <f t="shared" si="149"/>
        <v/>
      </c>
      <c r="P1170" s="33" t="str">
        <f t="shared" si="150"/>
        <v/>
      </c>
    </row>
    <row r="1171" spans="12:16" x14ac:dyDescent="0.45">
      <c r="L1171" s="29" t="str">
        <f t="shared" si="146"/>
        <v/>
      </c>
      <c r="M1171" s="29" t="str">
        <f t="shared" si="147"/>
        <v/>
      </c>
      <c r="N1171" s="29" t="str">
        <f t="shared" si="148"/>
        <v/>
      </c>
      <c r="O1171" s="29" t="str">
        <f t="shared" si="149"/>
        <v/>
      </c>
      <c r="P1171" s="33" t="str">
        <f t="shared" si="150"/>
        <v/>
      </c>
    </row>
    <row r="1172" spans="12:16" x14ac:dyDescent="0.45">
      <c r="L1172" s="29" t="str">
        <f t="shared" si="146"/>
        <v/>
      </c>
      <c r="M1172" s="29" t="str">
        <f t="shared" si="147"/>
        <v/>
      </c>
      <c r="N1172" s="29" t="str">
        <f t="shared" si="148"/>
        <v/>
      </c>
      <c r="O1172" s="29" t="str">
        <f t="shared" si="149"/>
        <v/>
      </c>
      <c r="P1172" s="33" t="str">
        <f t="shared" si="150"/>
        <v/>
      </c>
    </row>
    <row r="1173" spans="12:16" x14ac:dyDescent="0.45">
      <c r="L1173" s="29" t="str">
        <f t="shared" si="146"/>
        <v/>
      </c>
      <c r="M1173" s="29" t="str">
        <f t="shared" si="147"/>
        <v/>
      </c>
      <c r="N1173" s="29" t="str">
        <f t="shared" si="148"/>
        <v/>
      </c>
      <c r="O1173" s="29" t="str">
        <f t="shared" si="149"/>
        <v/>
      </c>
      <c r="P1173" s="33" t="str">
        <f t="shared" si="150"/>
        <v/>
      </c>
    </row>
    <row r="1174" spans="12:16" x14ac:dyDescent="0.45">
      <c r="L1174" s="29" t="str">
        <f t="shared" si="146"/>
        <v/>
      </c>
      <c r="M1174" s="29" t="str">
        <f t="shared" si="147"/>
        <v/>
      </c>
      <c r="N1174" s="29" t="str">
        <f t="shared" si="148"/>
        <v/>
      </c>
      <c r="O1174" s="29" t="str">
        <f t="shared" si="149"/>
        <v/>
      </c>
      <c r="P1174" s="33" t="str">
        <f t="shared" si="150"/>
        <v/>
      </c>
    </row>
    <row r="1175" spans="12:16" x14ac:dyDescent="0.45">
      <c r="L1175" s="29" t="str">
        <f t="shared" si="146"/>
        <v/>
      </c>
      <c r="M1175" s="29" t="str">
        <f t="shared" si="147"/>
        <v/>
      </c>
      <c r="N1175" s="29" t="str">
        <f t="shared" si="148"/>
        <v/>
      </c>
      <c r="O1175" s="29" t="str">
        <f t="shared" si="149"/>
        <v/>
      </c>
      <c r="P1175" s="33" t="str">
        <f t="shared" si="150"/>
        <v/>
      </c>
    </row>
    <row r="1176" spans="12:16" x14ac:dyDescent="0.45">
      <c r="L1176" s="29" t="str">
        <f t="shared" si="146"/>
        <v/>
      </c>
      <c r="M1176" s="29" t="str">
        <f t="shared" si="147"/>
        <v/>
      </c>
      <c r="N1176" s="29" t="str">
        <f t="shared" si="148"/>
        <v/>
      </c>
      <c r="O1176" s="29" t="str">
        <f t="shared" si="149"/>
        <v/>
      </c>
      <c r="P1176" s="33" t="str">
        <f t="shared" si="150"/>
        <v/>
      </c>
    </row>
    <row r="1177" spans="12:16" x14ac:dyDescent="0.45">
      <c r="L1177" s="29" t="str">
        <f t="shared" si="146"/>
        <v/>
      </c>
      <c r="M1177" s="29" t="str">
        <f t="shared" si="147"/>
        <v/>
      </c>
      <c r="N1177" s="29" t="str">
        <f t="shared" si="148"/>
        <v/>
      </c>
      <c r="O1177" s="29" t="str">
        <f t="shared" si="149"/>
        <v/>
      </c>
      <c r="P1177" s="33" t="str">
        <f t="shared" si="150"/>
        <v/>
      </c>
    </row>
    <row r="1178" spans="12:16" x14ac:dyDescent="0.45">
      <c r="L1178" s="29" t="str">
        <f t="shared" si="146"/>
        <v/>
      </c>
      <c r="M1178" s="29" t="str">
        <f t="shared" si="147"/>
        <v/>
      </c>
      <c r="N1178" s="29" t="str">
        <f t="shared" si="148"/>
        <v/>
      </c>
      <c r="O1178" s="29" t="str">
        <f t="shared" si="149"/>
        <v/>
      </c>
      <c r="P1178" s="33" t="str">
        <f t="shared" si="150"/>
        <v/>
      </c>
    </row>
    <row r="1179" spans="12:16" x14ac:dyDescent="0.45">
      <c r="L1179" s="29" t="str">
        <f t="shared" si="146"/>
        <v/>
      </c>
      <c r="M1179" s="29" t="str">
        <f t="shared" si="147"/>
        <v/>
      </c>
      <c r="N1179" s="29" t="str">
        <f t="shared" si="148"/>
        <v/>
      </c>
      <c r="O1179" s="29" t="str">
        <f t="shared" si="149"/>
        <v/>
      </c>
      <c r="P1179" s="33" t="str">
        <f t="shared" si="150"/>
        <v/>
      </c>
    </row>
    <row r="1180" spans="12:16" x14ac:dyDescent="0.45">
      <c r="L1180" s="29" t="str">
        <f t="shared" si="146"/>
        <v/>
      </c>
      <c r="M1180" s="29" t="str">
        <f t="shared" si="147"/>
        <v/>
      </c>
      <c r="N1180" s="29" t="str">
        <f t="shared" si="148"/>
        <v/>
      </c>
      <c r="O1180" s="29" t="str">
        <f t="shared" si="149"/>
        <v/>
      </c>
      <c r="P1180" s="33" t="str">
        <f t="shared" si="150"/>
        <v/>
      </c>
    </row>
    <row r="1181" spans="12:16" x14ac:dyDescent="0.45">
      <c r="L1181" s="29" t="str">
        <f t="shared" si="146"/>
        <v/>
      </c>
      <c r="M1181" s="29" t="str">
        <f t="shared" si="147"/>
        <v/>
      </c>
      <c r="N1181" s="29" t="str">
        <f t="shared" si="148"/>
        <v/>
      </c>
      <c r="O1181" s="29" t="str">
        <f t="shared" si="149"/>
        <v/>
      </c>
      <c r="P1181" s="33" t="str">
        <f t="shared" si="150"/>
        <v/>
      </c>
    </row>
    <row r="1182" spans="12:16" x14ac:dyDescent="0.45">
      <c r="L1182" s="29" t="str">
        <f t="shared" si="146"/>
        <v/>
      </c>
      <c r="M1182" s="29" t="str">
        <f t="shared" si="147"/>
        <v/>
      </c>
      <c r="N1182" s="29" t="str">
        <f t="shared" si="148"/>
        <v/>
      </c>
      <c r="O1182" s="29" t="str">
        <f t="shared" si="149"/>
        <v/>
      </c>
      <c r="P1182" s="33" t="str">
        <f t="shared" si="150"/>
        <v/>
      </c>
    </row>
    <row r="1183" spans="12:16" x14ac:dyDescent="0.45">
      <c r="L1183" s="29" t="str">
        <f t="shared" si="146"/>
        <v/>
      </c>
      <c r="M1183" s="29" t="str">
        <f t="shared" si="147"/>
        <v/>
      </c>
      <c r="N1183" s="29" t="str">
        <f t="shared" si="148"/>
        <v/>
      </c>
      <c r="O1183" s="29" t="str">
        <f t="shared" si="149"/>
        <v/>
      </c>
      <c r="P1183" s="33" t="str">
        <f t="shared" si="150"/>
        <v/>
      </c>
    </row>
    <row r="1184" spans="12:16" x14ac:dyDescent="0.45">
      <c r="L1184" s="29" t="str">
        <f t="shared" si="146"/>
        <v/>
      </c>
      <c r="M1184" s="29" t="str">
        <f t="shared" si="147"/>
        <v/>
      </c>
      <c r="N1184" s="29" t="str">
        <f t="shared" si="148"/>
        <v/>
      </c>
      <c r="O1184" s="29" t="str">
        <f t="shared" si="149"/>
        <v/>
      </c>
      <c r="P1184" s="33" t="str">
        <f t="shared" si="150"/>
        <v/>
      </c>
    </row>
    <row r="1185" spans="12:16" x14ac:dyDescent="0.45">
      <c r="L1185" s="29" t="str">
        <f t="shared" si="146"/>
        <v/>
      </c>
      <c r="M1185" s="29" t="str">
        <f t="shared" si="147"/>
        <v/>
      </c>
      <c r="N1185" s="29" t="str">
        <f t="shared" si="148"/>
        <v/>
      </c>
      <c r="O1185" s="29" t="str">
        <f t="shared" si="149"/>
        <v/>
      </c>
      <c r="P1185" s="33" t="str">
        <f t="shared" si="150"/>
        <v/>
      </c>
    </row>
    <row r="1186" spans="12:16" x14ac:dyDescent="0.45">
      <c r="L1186" s="29" t="str">
        <f t="shared" si="146"/>
        <v/>
      </c>
      <c r="M1186" s="29" t="str">
        <f t="shared" si="147"/>
        <v/>
      </c>
      <c r="N1186" s="29" t="str">
        <f t="shared" si="148"/>
        <v/>
      </c>
      <c r="O1186" s="29" t="str">
        <f t="shared" si="149"/>
        <v/>
      </c>
      <c r="P1186" s="33" t="str">
        <f t="shared" si="150"/>
        <v/>
      </c>
    </row>
    <row r="1187" spans="12:16" x14ac:dyDescent="0.45">
      <c r="L1187" s="29" t="str">
        <f t="shared" si="146"/>
        <v/>
      </c>
      <c r="M1187" s="29" t="str">
        <f t="shared" si="147"/>
        <v/>
      </c>
      <c r="N1187" s="29" t="str">
        <f t="shared" si="148"/>
        <v/>
      </c>
      <c r="O1187" s="29" t="str">
        <f t="shared" si="149"/>
        <v/>
      </c>
      <c r="P1187" s="33" t="str">
        <f t="shared" si="150"/>
        <v/>
      </c>
    </row>
    <row r="1188" spans="12:16" x14ac:dyDescent="0.45">
      <c r="L1188" s="29" t="str">
        <f t="shared" si="146"/>
        <v/>
      </c>
      <c r="M1188" s="29" t="str">
        <f t="shared" si="147"/>
        <v/>
      </c>
      <c r="N1188" s="29" t="str">
        <f t="shared" si="148"/>
        <v/>
      </c>
      <c r="O1188" s="29" t="str">
        <f t="shared" si="149"/>
        <v/>
      </c>
      <c r="P1188" s="33" t="str">
        <f t="shared" si="150"/>
        <v/>
      </c>
    </row>
    <row r="1189" spans="12:16" x14ac:dyDescent="0.45">
      <c r="L1189" s="29" t="str">
        <f t="shared" si="146"/>
        <v/>
      </c>
      <c r="M1189" s="29" t="str">
        <f t="shared" si="147"/>
        <v/>
      </c>
      <c r="N1189" s="29" t="str">
        <f t="shared" si="148"/>
        <v/>
      </c>
      <c r="O1189" s="29" t="str">
        <f t="shared" si="149"/>
        <v/>
      </c>
      <c r="P1189" s="33" t="str">
        <f t="shared" si="150"/>
        <v/>
      </c>
    </row>
    <row r="1190" spans="12:16" x14ac:dyDescent="0.45">
      <c r="L1190" s="29" t="str">
        <f t="shared" si="146"/>
        <v/>
      </c>
      <c r="M1190" s="29" t="str">
        <f t="shared" si="147"/>
        <v/>
      </c>
      <c r="N1190" s="29" t="str">
        <f t="shared" si="148"/>
        <v/>
      </c>
      <c r="O1190" s="29" t="str">
        <f t="shared" si="149"/>
        <v/>
      </c>
      <c r="P1190" s="33" t="str">
        <f t="shared" si="150"/>
        <v/>
      </c>
    </row>
    <row r="1191" spans="12:16" x14ac:dyDescent="0.45">
      <c r="L1191" s="29" t="str">
        <f t="shared" si="146"/>
        <v/>
      </c>
      <c r="M1191" s="29" t="str">
        <f t="shared" si="147"/>
        <v/>
      </c>
      <c r="N1191" s="29" t="str">
        <f t="shared" si="148"/>
        <v/>
      </c>
      <c r="O1191" s="29" t="str">
        <f t="shared" si="149"/>
        <v/>
      </c>
      <c r="P1191" s="33" t="str">
        <f t="shared" si="150"/>
        <v/>
      </c>
    </row>
    <row r="1192" spans="12:16" x14ac:dyDescent="0.45">
      <c r="L1192" s="29" t="str">
        <f t="shared" si="146"/>
        <v/>
      </c>
      <c r="M1192" s="29" t="str">
        <f t="shared" si="147"/>
        <v/>
      </c>
      <c r="N1192" s="29" t="str">
        <f t="shared" si="148"/>
        <v/>
      </c>
      <c r="O1192" s="29" t="str">
        <f t="shared" si="149"/>
        <v/>
      </c>
      <c r="P1192" s="33" t="str">
        <f t="shared" si="150"/>
        <v/>
      </c>
    </row>
    <row r="1193" spans="12:16" x14ac:dyDescent="0.45">
      <c r="L1193" s="29" t="str">
        <f t="shared" si="146"/>
        <v/>
      </c>
      <c r="M1193" s="29" t="str">
        <f t="shared" si="147"/>
        <v/>
      </c>
      <c r="N1193" s="29" t="str">
        <f t="shared" si="148"/>
        <v/>
      </c>
      <c r="O1193" s="29" t="str">
        <f t="shared" si="149"/>
        <v/>
      </c>
      <c r="P1193" s="33" t="str">
        <f t="shared" si="150"/>
        <v/>
      </c>
    </row>
    <row r="1194" spans="12:16" x14ac:dyDescent="0.45">
      <c r="L1194" s="29" t="str">
        <f t="shared" si="146"/>
        <v/>
      </c>
      <c r="M1194" s="29" t="str">
        <f t="shared" si="147"/>
        <v/>
      </c>
      <c r="N1194" s="29" t="str">
        <f t="shared" si="148"/>
        <v/>
      </c>
      <c r="O1194" s="29" t="str">
        <f t="shared" si="149"/>
        <v/>
      </c>
      <c r="P1194" s="33" t="str">
        <f t="shared" si="150"/>
        <v/>
      </c>
    </row>
    <row r="1195" spans="12:16" x14ac:dyDescent="0.45">
      <c r="L1195" s="29" t="str">
        <f t="shared" si="146"/>
        <v/>
      </c>
      <c r="M1195" s="29" t="str">
        <f t="shared" si="147"/>
        <v/>
      </c>
      <c r="N1195" s="29" t="str">
        <f t="shared" si="148"/>
        <v/>
      </c>
      <c r="O1195" s="29" t="str">
        <f t="shared" si="149"/>
        <v/>
      </c>
      <c r="P1195" s="33" t="str">
        <f t="shared" si="150"/>
        <v/>
      </c>
    </row>
    <row r="1196" spans="12:16" x14ac:dyDescent="0.45">
      <c r="L1196" s="29" t="str">
        <f t="shared" si="146"/>
        <v/>
      </c>
      <c r="M1196" s="29" t="str">
        <f t="shared" si="147"/>
        <v/>
      </c>
      <c r="N1196" s="29" t="str">
        <f t="shared" si="148"/>
        <v/>
      </c>
      <c r="O1196" s="29" t="str">
        <f t="shared" si="149"/>
        <v/>
      </c>
      <c r="P1196" s="33" t="str">
        <f t="shared" si="150"/>
        <v/>
      </c>
    </row>
    <row r="1197" spans="12:16" x14ac:dyDescent="0.45">
      <c r="L1197" s="29" t="str">
        <f t="shared" si="146"/>
        <v/>
      </c>
      <c r="M1197" s="29" t="str">
        <f t="shared" si="147"/>
        <v/>
      </c>
      <c r="N1197" s="29" t="str">
        <f t="shared" si="148"/>
        <v/>
      </c>
      <c r="O1197" s="29" t="str">
        <f t="shared" si="149"/>
        <v/>
      </c>
      <c r="P1197" s="33" t="str">
        <f t="shared" si="150"/>
        <v/>
      </c>
    </row>
    <row r="1198" spans="12:16" x14ac:dyDescent="0.45">
      <c r="L1198" s="29" t="str">
        <f t="shared" si="146"/>
        <v/>
      </c>
      <c r="M1198" s="29" t="str">
        <f t="shared" si="147"/>
        <v/>
      </c>
      <c r="N1198" s="29" t="str">
        <f t="shared" si="148"/>
        <v/>
      </c>
      <c r="O1198" s="29" t="str">
        <f t="shared" si="149"/>
        <v/>
      </c>
      <c r="P1198" s="33" t="str">
        <f t="shared" si="150"/>
        <v/>
      </c>
    </row>
    <row r="1199" spans="12:16" x14ac:dyDescent="0.45">
      <c r="L1199" s="29" t="str">
        <f t="shared" si="146"/>
        <v/>
      </c>
      <c r="M1199" s="29" t="str">
        <f t="shared" si="147"/>
        <v/>
      </c>
      <c r="N1199" s="29" t="str">
        <f t="shared" si="148"/>
        <v/>
      </c>
      <c r="O1199" s="29" t="str">
        <f t="shared" si="149"/>
        <v/>
      </c>
      <c r="P1199" s="33" t="str">
        <f t="shared" si="150"/>
        <v/>
      </c>
    </row>
    <row r="1200" spans="12:16" x14ac:dyDescent="0.45">
      <c r="L1200" s="29" t="str">
        <f t="shared" si="146"/>
        <v/>
      </c>
      <c r="M1200" s="29" t="str">
        <f t="shared" si="147"/>
        <v/>
      </c>
      <c r="N1200" s="29" t="str">
        <f t="shared" si="148"/>
        <v/>
      </c>
      <c r="O1200" s="29" t="str">
        <f t="shared" si="149"/>
        <v/>
      </c>
      <c r="P1200" s="33" t="str">
        <f t="shared" si="150"/>
        <v/>
      </c>
    </row>
    <row r="1201" spans="12:16" x14ac:dyDescent="0.45">
      <c r="L1201" s="29" t="str">
        <f t="shared" si="146"/>
        <v/>
      </c>
      <c r="M1201" s="29" t="str">
        <f t="shared" si="147"/>
        <v/>
      </c>
      <c r="N1201" s="29" t="str">
        <f t="shared" si="148"/>
        <v/>
      </c>
      <c r="O1201" s="29" t="str">
        <f t="shared" si="149"/>
        <v/>
      </c>
      <c r="P1201" s="33" t="str">
        <f t="shared" si="150"/>
        <v/>
      </c>
    </row>
    <row r="1202" spans="12:16" x14ac:dyDescent="0.45">
      <c r="L1202" s="29" t="str">
        <f t="shared" si="146"/>
        <v/>
      </c>
      <c r="M1202" s="29" t="str">
        <f t="shared" si="147"/>
        <v/>
      </c>
      <c r="N1202" s="29" t="str">
        <f t="shared" si="148"/>
        <v/>
      </c>
      <c r="O1202" s="29" t="str">
        <f t="shared" si="149"/>
        <v/>
      </c>
      <c r="P1202" s="33" t="str">
        <f t="shared" si="150"/>
        <v/>
      </c>
    </row>
    <row r="1203" spans="12:16" x14ac:dyDescent="0.45">
      <c r="L1203" s="29" t="str">
        <f t="shared" si="146"/>
        <v/>
      </c>
      <c r="M1203" s="29" t="str">
        <f t="shared" si="147"/>
        <v/>
      </c>
      <c r="N1203" s="29" t="str">
        <f t="shared" si="148"/>
        <v/>
      </c>
      <c r="O1203" s="29" t="str">
        <f t="shared" si="149"/>
        <v/>
      </c>
      <c r="P1203" s="33" t="str">
        <f t="shared" si="150"/>
        <v/>
      </c>
    </row>
    <row r="1204" spans="12:16" x14ac:dyDescent="0.45">
      <c r="L1204" s="29" t="str">
        <f t="shared" si="146"/>
        <v/>
      </c>
      <c r="M1204" s="29" t="str">
        <f t="shared" si="147"/>
        <v/>
      </c>
      <c r="N1204" s="29" t="str">
        <f t="shared" si="148"/>
        <v/>
      </c>
      <c r="O1204" s="29" t="str">
        <f t="shared" si="149"/>
        <v/>
      </c>
      <c r="P1204" s="33" t="str">
        <f t="shared" si="150"/>
        <v/>
      </c>
    </row>
    <row r="1205" spans="12:16" x14ac:dyDescent="0.45">
      <c r="L1205" s="29" t="str">
        <f t="shared" si="146"/>
        <v/>
      </c>
      <c r="M1205" s="29" t="str">
        <f t="shared" si="147"/>
        <v/>
      </c>
      <c r="N1205" s="29" t="str">
        <f t="shared" si="148"/>
        <v/>
      </c>
      <c r="O1205" s="29" t="str">
        <f t="shared" si="149"/>
        <v/>
      </c>
      <c r="P1205" s="33" t="str">
        <f t="shared" si="150"/>
        <v/>
      </c>
    </row>
    <row r="1206" spans="12:16" x14ac:dyDescent="0.45">
      <c r="L1206" s="29" t="str">
        <f t="shared" si="146"/>
        <v/>
      </c>
      <c r="M1206" s="29" t="str">
        <f t="shared" si="147"/>
        <v/>
      </c>
      <c r="N1206" s="29" t="str">
        <f t="shared" si="148"/>
        <v/>
      </c>
      <c r="O1206" s="29" t="str">
        <f t="shared" si="149"/>
        <v/>
      </c>
      <c r="P1206" s="33" t="str">
        <f t="shared" si="150"/>
        <v/>
      </c>
    </row>
    <row r="1207" spans="12:16" x14ac:dyDescent="0.45">
      <c r="L1207" s="29" t="str">
        <f t="shared" si="146"/>
        <v/>
      </c>
      <c r="M1207" s="29" t="str">
        <f t="shared" si="147"/>
        <v/>
      </c>
      <c r="N1207" s="29" t="str">
        <f t="shared" si="148"/>
        <v/>
      </c>
      <c r="O1207" s="29" t="str">
        <f t="shared" si="149"/>
        <v/>
      </c>
      <c r="P1207" s="33" t="str">
        <f t="shared" si="150"/>
        <v/>
      </c>
    </row>
    <row r="1208" spans="12:16" x14ac:dyDescent="0.45">
      <c r="L1208" s="29" t="str">
        <f t="shared" si="146"/>
        <v/>
      </c>
      <c r="M1208" s="29" t="str">
        <f t="shared" si="147"/>
        <v/>
      </c>
      <c r="N1208" s="29" t="str">
        <f t="shared" si="148"/>
        <v/>
      </c>
      <c r="O1208" s="29" t="str">
        <f t="shared" si="149"/>
        <v/>
      </c>
      <c r="P1208" s="33" t="str">
        <f t="shared" si="150"/>
        <v/>
      </c>
    </row>
    <row r="1209" spans="12:16" x14ac:dyDescent="0.45">
      <c r="L1209" s="29" t="str">
        <f t="shared" si="146"/>
        <v/>
      </c>
      <c r="M1209" s="29" t="str">
        <f t="shared" si="147"/>
        <v/>
      </c>
      <c r="N1209" s="29" t="str">
        <f t="shared" si="148"/>
        <v/>
      </c>
      <c r="O1209" s="29" t="str">
        <f t="shared" si="149"/>
        <v/>
      </c>
      <c r="P1209" s="33" t="str">
        <f t="shared" si="150"/>
        <v/>
      </c>
    </row>
    <row r="1210" spans="12:16" x14ac:dyDescent="0.45">
      <c r="L1210" s="29" t="str">
        <f t="shared" si="146"/>
        <v/>
      </c>
      <c r="M1210" s="29" t="str">
        <f t="shared" si="147"/>
        <v/>
      </c>
      <c r="N1210" s="29" t="str">
        <f t="shared" si="148"/>
        <v/>
      </c>
      <c r="O1210" s="29" t="str">
        <f t="shared" si="149"/>
        <v/>
      </c>
      <c r="P1210" s="33" t="str">
        <f t="shared" si="150"/>
        <v/>
      </c>
    </row>
    <row r="1211" spans="12:16" x14ac:dyDescent="0.45">
      <c r="L1211" s="29" t="str">
        <f t="shared" si="146"/>
        <v/>
      </c>
      <c r="M1211" s="29" t="str">
        <f t="shared" si="147"/>
        <v/>
      </c>
      <c r="N1211" s="29" t="str">
        <f t="shared" si="148"/>
        <v/>
      </c>
      <c r="O1211" s="29" t="str">
        <f t="shared" si="149"/>
        <v/>
      </c>
      <c r="P1211" s="33" t="str">
        <f t="shared" si="150"/>
        <v/>
      </c>
    </row>
    <row r="1212" spans="12:16" x14ac:dyDescent="0.45">
      <c r="L1212" s="29" t="str">
        <f t="shared" si="146"/>
        <v/>
      </c>
      <c r="M1212" s="29" t="str">
        <f t="shared" si="147"/>
        <v/>
      </c>
      <c r="N1212" s="29" t="str">
        <f t="shared" si="148"/>
        <v/>
      </c>
      <c r="O1212" s="29" t="str">
        <f t="shared" si="149"/>
        <v/>
      </c>
      <c r="P1212" s="33" t="str">
        <f t="shared" si="150"/>
        <v/>
      </c>
    </row>
    <row r="1213" spans="12:16" x14ac:dyDescent="0.45">
      <c r="L1213" s="29" t="str">
        <f t="shared" si="146"/>
        <v/>
      </c>
      <c r="M1213" s="29" t="str">
        <f t="shared" si="147"/>
        <v/>
      </c>
      <c r="N1213" s="29" t="str">
        <f t="shared" si="148"/>
        <v/>
      </c>
      <c r="O1213" s="29" t="str">
        <f t="shared" si="149"/>
        <v/>
      </c>
      <c r="P1213" s="33" t="str">
        <f t="shared" si="150"/>
        <v/>
      </c>
    </row>
    <row r="1214" spans="12:16" x14ac:dyDescent="0.45">
      <c r="L1214" s="29" t="str">
        <f t="shared" si="146"/>
        <v/>
      </c>
      <c r="M1214" s="29" t="str">
        <f t="shared" si="147"/>
        <v/>
      </c>
      <c r="N1214" s="29" t="str">
        <f t="shared" si="148"/>
        <v/>
      </c>
      <c r="O1214" s="29" t="str">
        <f t="shared" si="149"/>
        <v/>
      </c>
      <c r="P1214" s="33" t="str">
        <f t="shared" si="150"/>
        <v/>
      </c>
    </row>
    <row r="1215" spans="12:16" x14ac:dyDescent="0.45">
      <c r="L1215" s="29" t="str">
        <f t="shared" si="146"/>
        <v/>
      </c>
      <c r="M1215" s="29" t="str">
        <f t="shared" si="147"/>
        <v/>
      </c>
      <c r="N1215" s="29" t="str">
        <f t="shared" si="148"/>
        <v/>
      </c>
      <c r="O1215" s="29" t="str">
        <f t="shared" si="149"/>
        <v/>
      </c>
      <c r="P1215" s="33" t="str">
        <f t="shared" si="150"/>
        <v/>
      </c>
    </row>
    <row r="1216" spans="12:16" x14ac:dyDescent="0.45">
      <c r="L1216" s="29" t="str">
        <f t="shared" si="146"/>
        <v/>
      </c>
      <c r="M1216" s="29" t="str">
        <f t="shared" si="147"/>
        <v/>
      </c>
      <c r="N1216" s="29" t="str">
        <f t="shared" si="148"/>
        <v/>
      </c>
      <c r="O1216" s="29" t="str">
        <f t="shared" si="149"/>
        <v/>
      </c>
      <c r="P1216" s="33" t="str">
        <f t="shared" si="150"/>
        <v/>
      </c>
    </row>
    <row r="1217" spans="12:16" x14ac:dyDescent="0.45">
      <c r="L1217" s="29" t="str">
        <f t="shared" si="146"/>
        <v/>
      </c>
      <c r="M1217" s="29" t="str">
        <f t="shared" si="147"/>
        <v/>
      </c>
      <c r="N1217" s="29" t="str">
        <f t="shared" si="148"/>
        <v/>
      </c>
      <c r="O1217" s="29" t="str">
        <f t="shared" si="149"/>
        <v/>
      </c>
      <c r="P1217" s="33" t="str">
        <f t="shared" si="150"/>
        <v/>
      </c>
    </row>
    <row r="1218" spans="12:16" x14ac:dyDescent="0.45">
      <c r="L1218" s="29" t="str">
        <f t="shared" si="146"/>
        <v/>
      </c>
      <c r="M1218" s="29" t="str">
        <f t="shared" si="147"/>
        <v/>
      </c>
      <c r="N1218" s="29" t="str">
        <f t="shared" si="148"/>
        <v/>
      </c>
      <c r="O1218" s="29" t="str">
        <f t="shared" si="149"/>
        <v/>
      </c>
      <c r="P1218" s="33" t="str">
        <f t="shared" si="150"/>
        <v/>
      </c>
    </row>
    <row r="1219" spans="12:16" x14ac:dyDescent="0.45">
      <c r="L1219" s="29" t="str">
        <f t="shared" si="146"/>
        <v/>
      </c>
      <c r="M1219" s="29" t="str">
        <f t="shared" si="147"/>
        <v/>
      </c>
      <c r="N1219" s="29" t="str">
        <f t="shared" si="148"/>
        <v/>
      </c>
      <c r="O1219" s="29" t="str">
        <f t="shared" si="149"/>
        <v/>
      </c>
      <c r="P1219" s="33" t="str">
        <f t="shared" si="150"/>
        <v/>
      </c>
    </row>
    <row r="1220" spans="12:16" x14ac:dyDescent="0.45">
      <c r="L1220" s="29" t="str">
        <f t="shared" ref="L1220:L1283" si="151">IF(G1220="Y", (P1220*E1220),(""))</f>
        <v/>
      </c>
      <c r="M1220" s="29" t="str">
        <f t="shared" ref="M1220:M1283" si="152">IF(G1220="Y", (L1220*2),(""))</f>
        <v/>
      </c>
      <c r="N1220" s="29" t="str">
        <f t="shared" ref="N1220:N1283" si="153">IF(G1220="Y", (L1220*3),(""))</f>
        <v/>
      </c>
      <c r="O1220" s="29" t="str">
        <f t="shared" ref="O1220:O1283" si="154">IF(G1220="Y", (L1220*4),(""))</f>
        <v/>
      </c>
      <c r="P1220" s="33" t="str">
        <f t="shared" ref="P1220:P1283" si="155">IF(Q1220&gt;0,((AcctSize/Q1220)/H1220),(""))</f>
        <v/>
      </c>
    </row>
    <row r="1221" spans="12:16" x14ac:dyDescent="0.45">
      <c r="L1221" s="29" t="str">
        <f t="shared" si="151"/>
        <v/>
      </c>
      <c r="M1221" s="29" t="str">
        <f t="shared" si="152"/>
        <v/>
      </c>
      <c r="N1221" s="29" t="str">
        <f t="shared" si="153"/>
        <v/>
      </c>
      <c r="O1221" s="29" t="str">
        <f t="shared" si="154"/>
        <v/>
      </c>
      <c r="P1221" s="33" t="str">
        <f t="shared" si="155"/>
        <v/>
      </c>
    </row>
    <row r="1222" spans="12:16" x14ac:dyDescent="0.45">
      <c r="L1222" s="29" t="str">
        <f t="shared" si="151"/>
        <v/>
      </c>
      <c r="M1222" s="29" t="str">
        <f t="shared" si="152"/>
        <v/>
      </c>
      <c r="N1222" s="29" t="str">
        <f t="shared" si="153"/>
        <v/>
      </c>
      <c r="O1222" s="29" t="str">
        <f t="shared" si="154"/>
        <v/>
      </c>
      <c r="P1222" s="33" t="str">
        <f t="shared" si="155"/>
        <v/>
      </c>
    </row>
    <row r="1223" spans="12:16" x14ac:dyDescent="0.45">
      <c r="L1223" s="29" t="str">
        <f t="shared" si="151"/>
        <v/>
      </c>
      <c r="M1223" s="29" t="str">
        <f t="shared" si="152"/>
        <v/>
      </c>
      <c r="N1223" s="29" t="str">
        <f t="shared" si="153"/>
        <v/>
      </c>
      <c r="O1223" s="29" t="str">
        <f t="shared" si="154"/>
        <v/>
      </c>
      <c r="P1223" s="33" t="str">
        <f t="shared" si="155"/>
        <v/>
      </c>
    </row>
    <row r="1224" spans="12:16" x14ac:dyDescent="0.45">
      <c r="L1224" s="29" t="str">
        <f t="shared" si="151"/>
        <v/>
      </c>
      <c r="M1224" s="29" t="str">
        <f t="shared" si="152"/>
        <v/>
      </c>
      <c r="N1224" s="29" t="str">
        <f t="shared" si="153"/>
        <v/>
      </c>
      <c r="O1224" s="29" t="str">
        <f t="shared" si="154"/>
        <v/>
      </c>
      <c r="P1224" s="33" t="str">
        <f t="shared" si="155"/>
        <v/>
      </c>
    </row>
    <row r="1225" spans="12:16" x14ac:dyDescent="0.45">
      <c r="L1225" s="29" t="str">
        <f t="shared" si="151"/>
        <v/>
      </c>
      <c r="M1225" s="29" t="str">
        <f t="shared" si="152"/>
        <v/>
      </c>
      <c r="N1225" s="29" t="str">
        <f t="shared" si="153"/>
        <v/>
      </c>
      <c r="O1225" s="29" t="str">
        <f t="shared" si="154"/>
        <v/>
      </c>
      <c r="P1225" s="33" t="str">
        <f t="shared" si="155"/>
        <v/>
      </c>
    </row>
    <row r="1226" spans="12:16" x14ac:dyDescent="0.45">
      <c r="L1226" s="29" t="str">
        <f t="shared" si="151"/>
        <v/>
      </c>
      <c r="M1226" s="29" t="str">
        <f t="shared" si="152"/>
        <v/>
      </c>
      <c r="N1226" s="29" t="str">
        <f t="shared" si="153"/>
        <v/>
      </c>
      <c r="O1226" s="29" t="str">
        <f t="shared" si="154"/>
        <v/>
      </c>
      <c r="P1226" s="33" t="str">
        <f t="shared" si="155"/>
        <v/>
      </c>
    </row>
    <row r="1227" spans="12:16" x14ac:dyDescent="0.45">
      <c r="L1227" s="29" t="str">
        <f t="shared" si="151"/>
        <v/>
      </c>
      <c r="M1227" s="29" t="str">
        <f t="shared" si="152"/>
        <v/>
      </c>
      <c r="N1227" s="29" t="str">
        <f t="shared" si="153"/>
        <v/>
      </c>
      <c r="O1227" s="29" t="str">
        <f t="shared" si="154"/>
        <v/>
      </c>
      <c r="P1227" s="33" t="str">
        <f t="shared" si="155"/>
        <v/>
      </c>
    </row>
    <row r="1228" spans="12:16" x14ac:dyDescent="0.45">
      <c r="L1228" s="29" t="str">
        <f t="shared" si="151"/>
        <v/>
      </c>
      <c r="M1228" s="29" t="str">
        <f t="shared" si="152"/>
        <v/>
      </c>
      <c r="N1228" s="29" t="str">
        <f t="shared" si="153"/>
        <v/>
      </c>
      <c r="O1228" s="29" t="str">
        <f t="shared" si="154"/>
        <v/>
      </c>
      <c r="P1228" s="33" t="str">
        <f t="shared" si="155"/>
        <v/>
      </c>
    </row>
    <row r="1229" spans="12:16" x14ac:dyDescent="0.45">
      <c r="L1229" s="29" t="str">
        <f t="shared" si="151"/>
        <v/>
      </c>
      <c r="M1229" s="29" t="str">
        <f t="shared" si="152"/>
        <v/>
      </c>
      <c r="N1229" s="29" t="str">
        <f t="shared" si="153"/>
        <v/>
      </c>
      <c r="O1229" s="29" t="str">
        <f t="shared" si="154"/>
        <v/>
      </c>
      <c r="P1229" s="33" t="str">
        <f t="shared" si="155"/>
        <v/>
      </c>
    </row>
    <row r="1230" spans="12:16" x14ac:dyDescent="0.45">
      <c r="L1230" s="29" t="str">
        <f t="shared" si="151"/>
        <v/>
      </c>
      <c r="M1230" s="29" t="str">
        <f t="shared" si="152"/>
        <v/>
      </c>
      <c r="N1230" s="29" t="str">
        <f t="shared" si="153"/>
        <v/>
      </c>
      <c r="O1230" s="29" t="str">
        <f t="shared" si="154"/>
        <v/>
      </c>
      <c r="P1230" s="33" t="str">
        <f t="shared" si="155"/>
        <v/>
      </c>
    </row>
    <row r="1231" spans="12:16" x14ac:dyDescent="0.45">
      <c r="L1231" s="29" t="str">
        <f t="shared" si="151"/>
        <v/>
      </c>
      <c r="M1231" s="29" t="str">
        <f t="shared" si="152"/>
        <v/>
      </c>
      <c r="N1231" s="29" t="str">
        <f t="shared" si="153"/>
        <v/>
      </c>
      <c r="O1231" s="29" t="str">
        <f t="shared" si="154"/>
        <v/>
      </c>
      <c r="P1231" s="33" t="str">
        <f t="shared" si="155"/>
        <v/>
      </c>
    </row>
    <row r="1232" spans="12:16" x14ac:dyDescent="0.45">
      <c r="L1232" s="29" t="str">
        <f t="shared" si="151"/>
        <v/>
      </c>
      <c r="M1232" s="29" t="str">
        <f t="shared" si="152"/>
        <v/>
      </c>
      <c r="N1232" s="29" t="str">
        <f t="shared" si="153"/>
        <v/>
      </c>
      <c r="O1232" s="29" t="str">
        <f t="shared" si="154"/>
        <v/>
      </c>
      <c r="P1232" s="33" t="str">
        <f t="shared" si="155"/>
        <v/>
      </c>
    </row>
    <row r="1233" spans="12:16" x14ac:dyDescent="0.45">
      <c r="L1233" s="29" t="str">
        <f t="shared" si="151"/>
        <v/>
      </c>
      <c r="M1233" s="29" t="str">
        <f t="shared" si="152"/>
        <v/>
      </c>
      <c r="N1233" s="29" t="str">
        <f t="shared" si="153"/>
        <v/>
      </c>
      <c r="O1233" s="29" t="str">
        <f t="shared" si="154"/>
        <v/>
      </c>
      <c r="P1233" s="33" t="str">
        <f t="shared" si="155"/>
        <v/>
      </c>
    </row>
    <row r="1234" spans="12:16" x14ac:dyDescent="0.45">
      <c r="L1234" s="29" t="str">
        <f t="shared" si="151"/>
        <v/>
      </c>
      <c r="M1234" s="29" t="str">
        <f t="shared" si="152"/>
        <v/>
      </c>
      <c r="N1234" s="29" t="str">
        <f t="shared" si="153"/>
        <v/>
      </c>
      <c r="O1234" s="29" t="str">
        <f t="shared" si="154"/>
        <v/>
      </c>
      <c r="P1234" s="33" t="str">
        <f t="shared" si="155"/>
        <v/>
      </c>
    </row>
    <row r="1235" spans="12:16" x14ac:dyDescent="0.45">
      <c r="L1235" s="29" t="str">
        <f t="shared" si="151"/>
        <v/>
      </c>
      <c r="M1235" s="29" t="str">
        <f t="shared" si="152"/>
        <v/>
      </c>
      <c r="N1235" s="29" t="str">
        <f t="shared" si="153"/>
        <v/>
      </c>
      <c r="O1235" s="29" t="str">
        <f t="shared" si="154"/>
        <v/>
      </c>
      <c r="P1235" s="33" t="str">
        <f t="shared" si="155"/>
        <v/>
      </c>
    </row>
    <row r="1236" spans="12:16" x14ac:dyDescent="0.45">
      <c r="L1236" s="29" t="str">
        <f t="shared" si="151"/>
        <v/>
      </c>
      <c r="M1236" s="29" t="str">
        <f t="shared" si="152"/>
        <v/>
      </c>
      <c r="N1236" s="29" t="str">
        <f t="shared" si="153"/>
        <v/>
      </c>
      <c r="O1236" s="29" t="str">
        <f t="shared" si="154"/>
        <v/>
      </c>
      <c r="P1236" s="33" t="str">
        <f t="shared" si="155"/>
        <v/>
      </c>
    </row>
    <row r="1237" spans="12:16" x14ac:dyDescent="0.45">
      <c r="L1237" s="29" t="str">
        <f t="shared" si="151"/>
        <v/>
      </c>
      <c r="M1237" s="29" t="str">
        <f t="shared" si="152"/>
        <v/>
      </c>
      <c r="N1237" s="29" t="str">
        <f t="shared" si="153"/>
        <v/>
      </c>
      <c r="O1237" s="29" t="str">
        <f t="shared" si="154"/>
        <v/>
      </c>
      <c r="P1237" s="33" t="str">
        <f t="shared" si="155"/>
        <v/>
      </c>
    </row>
    <row r="1238" spans="12:16" x14ac:dyDescent="0.45">
      <c r="L1238" s="29" t="str">
        <f t="shared" si="151"/>
        <v/>
      </c>
      <c r="M1238" s="29" t="str">
        <f t="shared" si="152"/>
        <v/>
      </c>
      <c r="N1238" s="29" t="str">
        <f t="shared" si="153"/>
        <v/>
      </c>
      <c r="O1238" s="29" t="str">
        <f t="shared" si="154"/>
        <v/>
      </c>
      <c r="P1238" s="33" t="str">
        <f t="shared" si="155"/>
        <v/>
      </c>
    </row>
    <row r="1239" spans="12:16" x14ac:dyDescent="0.45">
      <c r="L1239" s="29" t="str">
        <f t="shared" si="151"/>
        <v/>
      </c>
      <c r="M1239" s="29" t="str">
        <f t="shared" si="152"/>
        <v/>
      </c>
      <c r="N1239" s="29" t="str">
        <f t="shared" si="153"/>
        <v/>
      </c>
      <c r="O1239" s="29" t="str">
        <f t="shared" si="154"/>
        <v/>
      </c>
      <c r="P1239" s="33" t="str">
        <f t="shared" si="155"/>
        <v/>
      </c>
    </row>
    <row r="1240" spans="12:16" x14ac:dyDescent="0.45">
      <c r="L1240" s="29" t="str">
        <f t="shared" si="151"/>
        <v/>
      </c>
      <c r="M1240" s="29" t="str">
        <f t="shared" si="152"/>
        <v/>
      </c>
      <c r="N1240" s="29" t="str">
        <f t="shared" si="153"/>
        <v/>
      </c>
      <c r="O1240" s="29" t="str">
        <f t="shared" si="154"/>
        <v/>
      </c>
      <c r="P1240" s="33" t="str">
        <f t="shared" si="155"/>
        <v/>
      </c>
    </row>
    <row r="1241" spans="12:16" x14ac:dyDescent="0.45">
      <c r="L1241" s="29" t="str">
        <f t="shared" si="151"/>
        <v/>
      </c>
      <c r="M1241" s="29" t="str">
        <f t="shared" si="152"/>
        <v/>
      </c>
      <c r="N1241" s="29" t="str">
        <f t="shared" si="153"/>
        <v/>
      </c>
      <c r="O1241" s="29" t="str">
        <f t="shared" si="154"/>
        <v/>
      </c>
      <c r="P1241" s="33" t="str">
        <f t="shared" si="155"/>
        <v/>
      </c>
    </row>
    <row r="1242" spans="12:16" x14ac:dyDescent="0.45">
      <c r="L1242" s="29" t="str">
        <f t="shared" si="151"/>
        <v/>
      </c>
      <c r="M1242" s="29" t="str">
        <f t="shared" si="152"/>
        <v/>
      </c>
      <c r="N1242" s="29" t="str">
        <f t="shared" si="153"/>
        <v/>
      </c>
      <c r="O1242" s="29" t="str">
        <f t="shared" si="154"/>
        <v/>
      </c>
      <c r="P1242" s="33" t="str">
        <f t="shared" si="155"/>
        <v/>
      </c>
    </row>
    <row r="1243" spans="12:16" x14ac:dyDescent="0.45">
      <c r="L1243" s="29" t="str">
        <f t="shared" si="151"/>
        <v/>
      </c>
      <c r="M1243" s="29" t="str">
        <f t="shared" si="152"/>
        <v/>
      </c>
      <c r="N1243" s="29" t="str">
        <f t="shared" si="153"/>
        <v/>
      </c>
      <c r="O1243" s="29" t="str">
        <f t="shared" si="154"/>
        <v/>
      </c>
      <c r="P1243" s="33" t="str">
        <f t="shared" si="155"/>
        <v/>
      </c>
    </row>
    <row r="1244" spans="12:16" x14ac:dyDescent="0.45">
      <c r="L1244" s="29" t="str">
        <f t="shared" si="151"/>
        <v/>
      </c>
      <c r="M1244" s="29" t="str">
        <f t="shared" si="152"/>
        <v/>
      </c>
      <c r="N1244" s="29" t="str">
        <f t="shared" si="153"/>
        <v/>
      </c>
      <c r="O1244" s="29" t="str">
        <f t="shared" si="154"/>
        <v/>
      </c>
      <c r="P1244" s="33" t="str">
        <f t="shared" si="155"/>
        <v/>
      </c>
    </row>
    <row r="1245" spans="12:16" x14ac:dyDescent="0.45">
      <c r="L1245" s="29" t="str">
        <f t="shared" si="151"/>
        <v/>
      </c>
      <c r="M1245" s="29" t="str">
        <f t="shared" si="152"/>
        <v/>
      </c>
      <c r="N1245" s="29" t="str">
        <f t="shared" si="153"/>
        <v/>
      </c>
      <c r="O1245" s="29" t="str">
        <f t="shared" si="154"/>
        <v/>
      </c>
      <c r="P1245" s="33" t="str">
        <f t="shared" si="155"/>
        <v/>
      </c>
    </row>
    <row r="1246" spans="12:16" x14ac:dyDescent="0.45">
      <c r="L1246" s="29" t="str">
        <f t="shared" si="151"/>
        <v/>
      </c>
      <c r="M1246" s="29" t="str">
        <f t="shared" si="152"/>
        <v/>
      </c>
      <c r="N1246" s="29" t="str">
        <f t="shared" si="153"/>
        <v/>
      </c>
      <c r="O1246" s="29" t="str">
        <f t="shared" si="154"/>
        <v/>
      </c>
      <c r="P1246" s="33" t="str">
        <f t="shared" si="155"/>
        <v/>
      </c>
    </row>
    <row r="1247" spans="12:16" x14ac:dyDescent="0.45">
      <c r="L1247" s="29" t="str">
        <f t="shared" si="151"/>
        <v/>
      </c>
      <c r="M1247" s="29" t="str">
        <f t="shared" si="152"/>
        <v/>
      </c>
      <c r="N1247" s="29" t="str">
        <f t="shared" si="153"/>
        <v/>
      </c>
      <c r="O1247" s="29" t="str">
        <f t="shared" si="154"/>
        <v/>
      </c>
      <c r="P1247" s="33" t="str">
        <f t="shared" si="155"/>
        <v/>
      </c>
    </row>
    <row r="1248" spans="12:16" x14ac:dyDescent="0.45">
      <c r="L1248" s="29" t="str">
        <f t="shared" si="151"/>
        <v/>
      </c>
      <c r="M1248" s="29" t="str">
        <f t="shared" si="152"/>
        <v/>
      </c>
      <c r="N1248" s="29" t="str">
        <f t="shared" si="153"/>
        <v/>
      </c>
      <c r="O1248" s="29" t="str">
        <f t="shared" si="154"/>
        <v/>
      </c>
      <c r="P1248" s="33" t="str">
        <f t="shared" si="155"/>
        <v/>
      </c>
    </row>
    <row r="1249" spans="12:16" x14ac:dyDescent="0.45">
      <c r="L1249" s="29" t="str">
        <f t="shared" si="151"/>
        <v/>
      </c>
      <c r="M1249" s="29" t="str">
        <f t="shared" si="152"/>
        <v/>
      </c>
      <c r="N1249" s="29" t="str">
        <f t="shared" si="153"/>
        <v/>
      </c>
      <c r="O1249" s="29" t="str">
        <f t="shared" si="154"/>
        <v/>
      </c>
      <c r="P1249" s="33" t="str">
        <f t="shared" si="155"/>
        <v/>
      </c>
    </row>
    <row r="1250" spans="12:16" x14ac:dyDescent="0.45">
      <c r="L1250" s="29" t="str">
        <f t="shared" si="151"/>
        <v/>
      </c>
      <c r="M1250" s="29" t="str">
        <f t="shared" si="152"/>
        <v/>
      </c>
      <c r="N1250" s="29" t="str">
        <f t="shared" si="153"/>
        <v/>
      </c>
      <c r="O1250" s="29" t="str">
        <f t="shared" si="154"/>
        <v/>
      </c>
      <c r="P1250" s="33" t="str">
        <f t="shared" si="155"/>
        <v/>
      </c>
    </row>
    <row r="1251" spans="12:16" x14ac:dyDescent="0.45">
      <c r="L1251" s="29" t="str">
        <f t="shared" si="151"/>
        <v/>
      </c>
      <c r="M1251" s="29" t="str">
        <f t="shared" si="152"/>
        <v/>
      </c>
      <c r="N1251" s="29" t="str">
        <f t="shared" si="153"/>
        <v/>
      </c>
      <c r="O1251" s="29" t="str">
        <f t="shared" si="154"/>
        <v/>
      </c>
      <c r="P1251" s="33" t="str">
        <f t="shared" si="155"/>
        <v/>
      </c>
    </row>
    <row r="1252" spans="12:16" x14ac:dyDescent="0.45">
      <c r="L1252" s="29" t="str">
        <f t="shared" si="151"/>
        <v/>
      </c>
      <c r="M1252" s="29" t="str">
        <f t="shared" si="152"/>
        <v/>
      </c>
      <c r="N1252" s="29" t="str">
        <f t="shared" si="153"/>
        <v/>
      </c>
      <c r="O1252" s="29" t="str">
        <f t="shared" si="154"/>
        <v/>
      </c>
      <c r="P1252" s="33" t="str">
        <f t="shared" si="155"/>
        <v/>
      </c>
    </row>
    <row r="1253" spans="12:16" x14ac:dyDescent="0.45">
      <c r="L1253" s="29" t="str">
        <f t="shared" si="151"/>
        <v/>
      </c>
      <c r="M1253" s="29" t="str">
        <f t="shared" si="152"/>
        <v/>
      </c>
      <c r="N1253" s="29" t="str">
        <f t="shared" si="153"/>
        <v/>
      </c>
      <c r="O1253" s="29" t="str">
        <f t="shared" si="154"/>
        <v/>
      </c>
      <c r="P1253" s="33" t="str">
        <f t="shared" si="155"/>
        <v/>
      </c>
    </row>
    <row r="1254" spans="12:16" x14ac:dyDescent="0.45">
      <c r="L1254" s="29" t="str">
        <f t="shared" si="151"/>
        <v/>
      </c>
      <c r="M1254" s="29" t="str">
        <f t="shared" si="152"/>
        <v/>
      </c>
      <c r="N1254" s="29" t="str">
        <f t="shared" si="153"/>
        <v/>
      </c>
      <c r="O1254" s="29" t="str">
        <f t="shared" si="154"/>
        <v/>
      </c>
      <c r="P1254" s="33" t="str">
        <f t="shared" si="155"/>
        <v/>
      </c>
    </row>
    <row r="1255" spans="12:16" x14ac:dyDescent="0.45">
      <c r="L1255" s="29" t="str">
        <f t="shared" si="151"/>
        <v/>
      </c>
      <c r="M1255" s="29" t="str">
        <f t="shared" si="152"/>
        <v/>
      </c>
      <c r="N1255" s="29" t="str">
        <f t="shared" si="153"/>
        <v/>
      </c>
      <c r="O1255" s="29" t="str">
        <f t="shared" si="154"/>
        <v/>
      </c>
      <c r="P1255" s="33" t="str">
        <f t="shared" si="155"/>
        <v/>
      </c>
    </row>
    <row r="1256" spans="12:16" x14ac:dyDescent="0.45">
      <c r="L1256" s="29" t="str">
        <f t="shared" si="151"/>
        <v/>
      </c>
      <c r="M1256" s="29" t="str">
        <f t="shared" si="152"/>
        <v/>
      </c>
      <c r="N1256" s="29" t="str">
        <f t="shared" si="153"/>
        <v/>
      </c>
      <c r="O1256" s="29" t="str">
        <f t="shared" si="154"/>
        <v/>
      </c>
      <c r="P1256" s="33" t="str">
        <f t="shared" si="155"/>
        <v/>
      </c>
    </row>
    <row r="1257" spans="12:16" x14ac:dyDescent="0.45">
      <c r="L1257" s="29" t="str">
        <f t="shared" si="151"/>
        <v/>
      </c>
      <c r="M1257" s="29" t="str">
        <f t="shared" si="152"/>
        <v/>
      </c>
      <c r="N1257" s="29" t="str">
        <f t="shared" si="153"/>
        <v/>
      </c>
      <c r="O1257" s="29" t="str">
        <f t="shared" si="154"/>
        <v/>
      </c>
      <c r="P1257" s="33" t="str">
        <f t="shared" si="155"/>
        <v/>
      </c>
    </row>
    <row r="1258" spans="12:16" x14ac:dyDescent="0.45">
      <c r="L1258" s="29" t="str">
        <f t="shared" si="151"/>
        <v/>
      </c>
      <c r="M1258" s="29" t="str">
        <f t="shared" si="152"/>
        <v/>
      </c>
      <c r="N1258" s="29" t="str">
        <f t="shared" si="153"/>
        <v/>
      </c>
      <c r="O1258" s="29" t="str">
        <f t="shared" si="154"/>
        <v/>
      </c>
      <c r="P1258" s="33" t="str">
        <f t="shared" si="155"/>
        <v/>
      </c>
    </row>
    <row r="1259" spans="12:16" x14ac:dyDescent="0.45">
      <c r="L1259" s="29" t="str">
        <f t="shared" si="151"/>
        <v/>
      </c>
      <c r="M1259" s="29" t="str">
        <f t="shared" si="152"/>
        <v/>
      </c>
      <c r="N1259" s="29" t="str">
        <f t="shared" si="153"/>
        <v/>
      </c>
      <c r="O1259" s="29" t="str">
        <f t="shared" si="154"/>
        <v/>
      </c>
      <c r="P1259" s="33" t="str">
        <f t="shared" si="155"/>
        <v/>
      </c>
    </row>
    <row r="1260" spans="12:16" x14ac:dyDescent="0.45">
      <c r="L1260" s="29" t="str">
        <f t="shared" si="151"/>
        <v/>
      </c>
      <c r="M1260" s="29" t="str">
        <f t="shared" si="152"/>
        <v/>
      </c>
      <c r="N1260" s="29" t="str">
        <f t="shared" si="153"/>
        <v/>
      </c>
      <c r="O1260" s="29" t="str">
        <f t="shared" si="154"/>
        <v/>
      </c>
      <c r="P1260" s="33" t="str">
        <f t="shared" si="155"/>
        <v/>
      </c>
    </row>
    <row r="1261" spans="12:16" x14ac:dyDescent="0.45">
      <c r="L1261" s="29" t="str">
        <f t="shared" si="151"/>
        <v/>
      </c>
      <c r="M1261" s="29" t="str">
        <f t="shared" si="152"/>
        <v/>
      </c>
      <c r="N1261" s="29" t="str">
        <f t="shared" si="153"/>
        <v/>
      </c>
      <c r="O1261" s="29" t="str">
        <f t="shared" si="154"/>
        <v/>
      </c>
      <c r="P1261" s="33" t="str">
        <f t="shared" si="155"/>
        <v/>
      </c>
    </row>
    <row r="1262" spans="12:16" x14ac:dyDescent="0.45">
      <c r="L1262" s="29" t="str">
        <f t="shared" si="151"/>
        <v/>
      </c>
      <c r="M1262" s="29" t="str">
        <f t="shared" si="152"/>
        <v/>
      </c>
      <c r="N1262" s="29" t="str">
        <f t="shared" si="153"/>
        <v/>
      </c>
      <c r="O1262" s="29" t="str">
        <f t="shared" si="154"/>
        <v/>
      </c>
      <c r="P1262" s="33" t="str">
        <f t="shared" si="155"/>
        <v/>
      </c>
    </row>
    <row r="1263" spans="12:16" x14ac:dyDescent="0.45">
      <c r="L1263" s="29" t="str">
        <f t="shared" si="151"/>
        <v/>
      </c>
      <c r="M1263" s="29" t="str">
        <f t="shared" si="152"/>
        <v/>
      </c>
      <c r="N1263" s="29" t="str">
        <f t="shared" si="153"/>
        <v/>
      </c>
      <c r="O1263" s="29" t="str">
        <f t="shared" si="154"/>
        <v/>
      </c>
      <c r="P1263" s="33" t="str">
        <f t="shared" si="155"/>
        <v/>
      </c>
    </row>
    <row r="1264" spans="12:16" x14ac:dyDescent="0.45">
      <c r="L1264" s="29" t="str">
        <f t="shared" si="151"/>
        <v/>
      </c>
      <c r="M1264" s="29" t="str">
        <f t="shared" si="152"/>
        <v/>
      </c>
      <c r="N1264" s="29" t="str">
        <f t="shared" si="153"/>
        <v/>
      </c>
      <c r="O1264" s="29" t="str">
        <f t="shared" si="154"/>
        <v/>
      </c>
      <c r="P1264" s="33" t="str">
        <f t="shared" si="155"/>
        <v/>
      </c>
    </row>
    <row r="1265" spans="12:16" x14ac:dyDescent="0.45">
      <c r="L1265" s="29" t="str">
        <f t="shared" si="151"/>
        <v/>
      </c>
      <c r="M1265" s="29" t="str">
        <f t="shared" si="152"/>
        <v/>
      </c>
      <c r="N1265" s="29" t="str">
        <f t="shared" si="153"/>
        <v/>
      </c>
      <c r="O1265" s="29" t="str">
        <f t="shared" si="154"/>
        <v/>
      </c>
      <c r="P1265" s="33" t="str">
        <f t="shared" si="155"/>
        <v/>
      </c>
    </row>
    <row r="1266" spans="12:16" x14ac:dyDescent="0.45">
      <c r="L1266" s="29" t="str">
        <f t="shared" si="151"/>
        <v/>
      </c>
      <c r="M1266" s="29" t="str">
        <f t="shared" si="152"/>
        <v/>
      </c>
      <c r="N1266" s="29" t="str">
        <f t="shared" si="153"/>
        <v/>
      </c>
      <c r="O1266" s="29" t="str">
        <f t="shared" si="154"/>
        <v/>
      </c>
      <c r="P1266" s="33" t="str">
        <f t="shared" si="155"/>
        <v/>
      </c>
    </row>
    <row r="1267" spans="12:16" x14ac:dyDescent="0.45">
      <c r="L1267" s="29" t="str">
        <f t="shared" si="151"/>
        <v/>
      </c>
      <c r="M1267" s="29" t="str">
        <f t="shared" si="152"/>
        <v/>
      </c>
      <c r="N1267" s="29" t="str">
        <f t="shared" si="153"/>
        <v/>
      </c>
      <c r="O1267" s="29" t="str">
        <f t="shared" si="154"/>
        <v/>
      </c>
      <c r="P1267" s="33" t="str">
        <f t="shared" si="155"/>
        <v/>
      </c>
    </row>
    <row r="1268" spans="12:16" x14ac:dyDescent="0.45">
      <c r="L1268" s="29" t="str">
        <f t="shared" si="151"/>
        <v/>
      </c>
      <c r="M1268" s="29" t="str">
        <f t="shared" si="152"/>
        <v/>
      </c>
      <c r="N1268" s="29" t="str">
        <f t="shared" si="153"/>
        <v/>
      </c>
      <c r="O1268" s="29" t="str">
        <f t="shared" si="154"/>
        <v/>
      </c>
      <c r="P1268" s="33" t="str">
        <f t="shared" si="155"/>
        <v/>
      </c>
    </row>
    <row r="1269" spans="12:16" x14ac:dyDescent="0.45">
      <c r="L1269" s="29" t="str">
        <f t="shared" si="151"/>
        <v/>
      </c>
      <c r="M1269" s="29" t="str">
        <f t="shared" si="152"/>
        <v/>
      </c>
      <c r="N1269" s="29" t="str">
        <f t="shared" si="153"/>
        <v/>
      </c>
      <c r="O1269" s="29" t="str">
        <f t="shared" si="154"/>
        <v/>
      </c>
      <c r="P1269" s="33" t="str">
        <f t="shared" si="155"/>
        <v/>
      </c>
    </row>
    <row r="1270" spans="12:16" x14ac:dyDescent="0.45">
      <c r="L1270" s="29" t="str">
        <f t="shared" si="151"/>
        <v/>
      </c>
      <c r="M1270" s="29" t="str">
        <f t="shared" si="152"/>
        <v/>
      </c>
      <c r="N1270" s="29" t="str">
        <f t="shared" si="153"/>
        <v/>
      </c>
      <c r="O1270" s="29" t="str">
        <f t="shared" si="154"/>
        <v/>
      </c>
      <c r="P1270" s="33" t="str">
        <f t="shared" si="155"/>
        <v/>
      </c>
    </row>
    <row r="1271" spans="12:16" x14ac:dyDescent="0.45">
      <c r="L1271" s="29" t="str">
        <f t="shared" si="151"/>
        <v/>
      </c>
      <c r="M1271" s="29" t="str">
        <f t="shared" si="152"/>
        <v/>
      </c>
      <c r="N1271" s="29" t="str">
        <f t="shared" si="153"/>
        <v/>
      </c>
      <c r="O1271" s="29" t="str">
        <f t="shared" si="154"/>
        <v/>
      </c>
      <c r="P1271" s="33" t="str">
        <f t="shared" si="155"/>
        <v/>
      </c>
    </row>
    <row r="1272" spans="12:16" x14ac:dyDescent="0.45">
      <c r="L1272" s="29" t="str">
        <f t="shared" si="151"/>
        <v/>
      </c>
      <c r="M1272" s="29" t="str">
        <f t="shared" si="152"/>
        <v/>
      </c>
      <c r="N1272" s="29" t="str">
        <f t="shared" si="153"/>
        <v/>
      </c>
      <c r="O1272" s="29" t="str">
        <f t="shared" si="154"/>
        <v/>
      </c>
      <c r="P1272" s="33" t="str">
        <f t="shared" si="155"/>
        <v/>
      </c>
    </row>
    <row r="1273" spans="12:16" x14ac:dyDescent="0.45">
      <c r="L1273" s="29" t="str">
        <f t="shared" si="151"/>
        <v/>
      </c>
      <c r="M1273" s="29" t="str">
        <f t="shared" si="152"/>
        <v/>
      </c>
      <c r="N1273" s="29" t="str">
        <f t="shared" si="153"/>
        <v/>
      </c>
      <c r="O1273" s="29" t="str">
        <f t="shared" si="154"/>
        <v/>
      </c>
      <c r="P1273" s="33" t="str">
        <f t="shared" si="155"/>
        <v/>
      </c>
    </row>
    <row r="1274" spans="12:16" x14ac:dyDescent="0.45">
      <c r="L1274" s="29" t="str">
        <f t="shared" si="151"/>
        <v/>
      </c>
      <c r="M1274" s="29" t="str">
        <f t="shared" si="152"/>
        <v/>
      </c>
      <c r="N1274" s="29" t="str">
        <f t="shared" si="153"/>
        <v/>
      </c>
      <c r="O1274" s="29" t="str">
        <f t="shared" si="154"/>
        <v/>
      </c>
      <c r="P1274" s="33" t="str">
        <f t="shared" si="155"/>
        <v/>
      </c>
    </row>
    <row r="1275" spans="12:16" x14ac:dyDescent="0.45">
      <c r="L1275" s="29" t="str">
        <f t="shared" si="151"/>
        <v/>
      </c>
      <c r="M1275" s="29" t="str">
        <f t="shared" si="152"/>
        <v/>
      </c>
      <c r="N1275" s="29" t="str">
        <f t="shared" si="153"/>
        <v/>
      </c>
      <c r="O1275" s="29" t="str">
        <f t="shared" si="154"/>
        <v/>
      </c>
      <c r="P1275" s="33" t="str">
        <f t="shared" si="155"/>
        <v/>
      </c>
    </row>
    <row r="1276" spans="12:16" x14ac:dyDescent="0.45">
      <c r="L1276" s="29" t="str">
        <f t="shared" si="151"/>
        <v/>
      </c>
      <c r="M1276" s="29" t="str">
        <f t="shared" si="152"/>
        <v/>
      </c>
      <c r="N1276" s="29" t="str">
        <f t="shared" si="153"/>
        <v/>
      </c>
      <c r="O1276" s="29" t="str">
        <f t="shared" si="154"/>
        <v/>
      </c>
      <c r="P1276" s="33" t="str">
        <f t="shared" si="155"/>
        <v/>
      </c>
    </row>
    <row r="1277" spans="12:16" x14ac:dyDescent="0.45">
      <c r="L1277" s="29" t="str">
        <f t="shared" si="151"/>
        <v/>
      </c>
      <c r="M1277" s="29" t="str">
        <f t="shared" si="152"/>
        <v/>
      </c>
      <c r="N1277" s="29" t="str">
        <f t="shared" si="153"/>
        <v/>
      </c>
      <c r="O1277" s="29" t="str">
        <f t="shared" si="154"/>
        <v/>
      </c>
      <c r="P1277" s="33" t="str">
        <f t="shared" si="155"/>
        <v/>
      </c>
    </row>
    <row r="1278" spans="12:16" x14ac:dyDescent="0.45">
      <c r="L1278" s="29" t="str">
        <f t="shared" si="151"/>
        <v/>
      </c>
      <c r="M1278" s="29" t="str">
        <f t="shared" si="152"/>
        <v/>
      </c>
      <c r="N1278" s="29" t="str">
        <f t="shared" si="153"/>
        <v/>
      </c>
      <c r="O1278" s="29" t="str">
        <f t="shared" si="154"/>
        <v/>
      </c>
      <c r="P1278" s="33" t="str">
        <f t="shared" si="155"/>
        <v/>
      </c>
    </row>
    <row r="1279" spans="12:16" x14ac:dyDescent="0.45">
      <c r="L1279" s="29" t="str">
        <f t="shared" si="151"/>
        <v/>
      </c>
      <c r="M1279" s="29" t="str">
        <f t="shared" si="152"/>
        <v/>
      </c>
      <c r="N1279" s="29" t="str">
        <f t="shared" si="153"/>
        <v/>
      </c>
      <c r="O1279" s="29" t="str">
        <f t="shared" si="154"/>
        <v/>
      </c>
      <c r="P1279" s="33" t="str">
        <f t="shared" si="155"/>
        <v/>
      </c>
    </row>
    <row r="1280" spans="12:16" x14ac:dyDescent="0.45">
      <c r="L1280" s="29" t="str">
        <f t="shared" si="151"/>
        <v/>
      </c>
      <c r="M1280" s="29" t="str">
        <f t="shared" si="152"/>
        <v/>
      </c>
      <c r="N1280" s="29" t="str">
        <f t="shared" si="153"/>
        <v/>
      </c>
      <c r="O1280" s="29" t="str">
        <f t="shared" si="154"/>
        <v/>
      </c>
      <c r="P1280" s="33" t="str">
        <f t="shared" si="155"/>
        <v/>
      </c>
    </row>
    <row r="1281" spans="12:16" x14ac:dyDescent="0.45">
      <c r="L1281" s="29" t="str">
        <f t="shared" si="151"/>
        <v/>
      </c>
      <c r="M1281" s="29" t="str">
        <f t="shared" si="152"/>
        <v/>
      </c>
      <c r="N1281" s="29" t="str">
        <f t="shared" si="153"/>
        <v/>
      </c>
      <c r="O1281" s="29" t="str">
        <f t="shared" si="154"/>
        <v/>
      </c>
      <c r="P1281" s="33" t="str">
        <f t="shared" si="155"/>
        <v/>
      </c>
    </row>
    <row r="1282" spans="12:16" x14ac:dyDescent="0.45">
      <c r="L1282" s="29" t="str">
        <f t="shared" si="151"/>
        <v/>
      </c>
      <c r="M1282" s="29" t="str">
        <f t="shared" si="152"/>
        <v/>
      </c>
      <c r="N1282" s="29" t="str">
        <f t="shared" si="153"/>
        <v/>
      </c>
      <c r="O1282" s="29" t="str">
        <f t="shared" si="154"/>
        <v/>
      </c>
      <c r="P1282" s="33" t="str">
        <f t="shared" si="155"/>
        <v/>
      </c>
    </row>
    <row r="1283" spans="12:16" x14ac:dyDescent="0.45">
      <c r="L1283" s="29" t="str">
        <f t="shared" si="151"/>
        <v/>
      </c>
      <c r="M1283" s="29" t="str">
        <f t="shared" si="152"/>
        <v/>
      </c>
      <c r="N1283" s="29" t="str">
        <f t="shared" si="153"/>
        <v/>
      </c>
      <c r="O1283" s="29" t="str">
        <f t="shared" si="154"/>
        <v/>
      </c>
      <c r="P1283" s="33" t="str">
        <f t="shared" si="155"/>
        <v/>
      </c>
    </row>
    <row r="1284" spans="12:16" x14ac:dyDescent="0.45">
      <c r="L1284" s="29" t="str">
        <f t="shared" ref="L1284:L1347" si="156">IF(G1284="Y", (P1284*E1284),(""))</f>
        <v/>
      </c>
      <c r="M1284" s="29" t="str">
        <f t="shared" ref="M1284:M1347" si="157">IF(G1284="Y", (L1284*2),(""))</f>
        <v/>
      </c>
      <c r="N1284" s="29" t="str">
        <f t="shared" ref="N1284:N1347" si="158">IF(G1284="Y", (L1284*3),(""))</f>
        <v/>
      </c>
      <c r="O1284" s="29" t="str">
        <f t="shared" ref="O1284:O1347" si="159">IF(G1284="Y", (L1284*4),(""))</f>
        <v/>
      </c>
      <c r="P1284" s="33" t="str">
        <f t="shared" ref="P1284:P1347" si="160">IF(Q1284&gt;0,((AcctSize/Q1284)/H1284),(""))</f>
        <v/>
      </c>
    </row>
    <row r="1285" spans="12:16" x14ac:dyDescent="0.45">
      <c r="L1285" s="29" t="str">
        <f t="shared" si="156"/>
        <v/>
      </c>
      <c r="M1285" s="29" t="str">
        <f t="shared" si="157"/>
        <v/>
      </c>
      <c r="N1285" s="29" t="str">
        <f t="shared" si="158"/>
        <v/>
      </c>
      <c r="O1285" s="29" t="str">
        <f t="shared" si="159"/>
        <v/>
      </c>
      <c r="P1285" s="33" t="str">
        <f t="shared" si="160"/>
        <v/>
      </c>
    </row>
    <row r="1286" spans="12:16" x14ac:dyDescent="0.45">
      <c r="L1286" s="29" t="str">
        <f t="shared" si="156"/>
        <v/>
      </c>
      <c r="M1286" s="29" t="str">
        <f t="shared" si="157"/>
        <v/>
      </c>
      <c r="N1286" s="29" t="str">
        <f t="shared" si="158"/>
        <v/>
      </c>
      <c r="O1286" s="29" t="str">
        <f t="shared" si="159"/>
        <v/>
      </c>
      <c r="P1286" s="33" t="str">
        <f t="shared" si="160"/>
        <v/>
      </c>
    </row>
    <row r="1287" spans="12:16" x14ac:dyDescent="0.45">
      <c r="L1287" s="29" t="str">
        <f t="shared" si="156"/>
        <v/>
      </c>
      <c r="M1287" s="29" t="str">
        <f t="shared" si="157"/>
        <v/>
      </c>
      <c r="N1287" s="29" t="str">
        <f t="shared" si="158"/>
        <v/>
      </c>
      <c r="O1287" s="29" t="str">
        <f t="shared" si="159"/>
        <v/>
      </c>
      <c r="P1287" s="33" t="str">
        <f t="shared" si="160"/>
        <v/>
      </c>
    </row>
    <row r="1288" spans="12:16" x14ac:dyDescent="0.45">
      <c r="L1288" s="29" t="str">
        <f t="shared" si="156"/>
        <v/>
      </c>
      <c r="M1288" s="29" t="str">
        <f t="shared" si="157"/>
        <v/>
      </c>
      <c r="N1288" s="29" t="str">
        <f t="shared" si="158"/>
        <v/>
      </c>
      <c r="O1288" s="29" t="str">
        <f t="shared" si="159"/>
        <v/>
      </c>
      <c r="P1288" s="33" t="str">
        <f t="shared" si="160"/>
        <v/>
      </c>
    </row>
    <row r="1289" spans="12:16" x14ac:dyDescent="0.45">
      <c r="L1289" s="29" t="str">
        <f t="shared" si="156"/>
        <v/>
      </c>
      <c r="M1289" s="29" t="str">
        <f t="shared" si="157"/>
        <v/>
      </c>
      <c r="N1289" s="29" t="str">
        <f t="shared" si="158"/>
        <v/>
      </c>
      <c r="O1289" s="29" t="str">
        <f t="shared" si="159"/>
        <v/>
      </c>
      <c r="P1289" s="33" t="str">
        <f t="shared" si="160"/>
        <v/>
      </c>
    </row>
    <row r="1290" spans="12:16" x14ac:dyDescent="0.45">
      <c r="L1290" s="29" t="str">
        <f t="shared" si="156"/>
        <v/>
      </c>
      <c r="M1290" s="29" t="str">
        <f t="shared" si="157"/>
        <v/>
      </c>
      <c r="N1290" s="29" t="str">
        <f t="shared" si="158"/>
        <v/>
      </c>
      <c r="O1290" s="29" t="str">
        <f t="shared" si="159"/>
        <v/>
      </c>
      <c r="P1290" s="33" t="str">
        <f t="shared" si="160"/>
        <v/>
      </c>
    </row>
    <row r="1291" spans="12:16" x14ac:dyDescent="0.45">
      <c r="L1291" s="29" t="str">
        <f t="shared" si="156"/>
        <v/>
      </c>
      <c r="M1291" s="29" t="str">
        <f t="shared" si="157"/>
        <v/>
      </c>
      <c r="N1291" s="29" t="str">
        <f t="shared" si="158"/>
        <v/>
      </c>
      <c r="O1291" s="29" t="str">
        <f t="shared" si="159"/>
        <v/>
      </c>
      <c r="P1291" s="33" t="str">
        <f t="shared" si="160"/>
        <v/>
      </c>
    </row>
    <row r="1292" spans="12:16" x14ac:dyDescent="0.45">
      <c r="L1292" s="29" t="str">
        <f t="shared" si="156"/>
        <v/>
      </c>
      <c r="M1292" s="29" t="str">
        <f t="shared" si="157"/>
        <v/>
      </c>
      <c r="N1292" s="29" t="str">
        <f t="shared" si="158"/>
        <v/>
      </c>
      <c r="O1292" s="29" t="str">
        <f t="shared" si="159"/>
        <v/>
      </c>
      <c r="P1292" s="33" t="str">
        <f t="shared" si="160"/>
        <v/>
      </c>
    </row>
    <row r="1293" spans="12:16" x14ac:dyDescent="0.45">
      <c r="L1293" s="29" t="str">
        <f t="shared" si="156"/>
        <v/>
      </c>
      <c r="M1293" s="29" t="str">
        <f t="shared" si="157"/>
        <v/>
      </c>
      <c r="N1293" s="29" t="str">
        <f t="shared" si="158"/>
        <v/>
      </c>
      <c r="O1293" s="29" t="str">
        <f t="shared" si="159"/>
        <v/>
      </c>
      <c r="P1293" s="33" t="str">
        <f t="shared" si="160"/>
        <v/>
      </c>
    </row>
    <row r="1294" spans="12:16" x14ac:dyDescent="0.45">
      <c r="L1294" s="29" t="str">
        <f t="shared" si="156"/>
        <v/>
      </c>
      <c r="M1294" s="29" t="str">
        <f t="shared" si="157"/>
        <v/>
      </c>
      <c r="N1294" s="29" t="str">
        <f t="shared" si="158"/>
        <v/>
      </c>
      <c r="O1294" s="29" t="str">
        <f t="shared" si="159"/>
        <v/>
      </c>
      <c r="P1294" s="33" t="str">
        <f t="shared" si="160"/>
        <v/>
      </c>
    </row>
    <row r="1295" spans="12:16" x14ac:dyDescent="0.45">
      <c r="L1295" s="29" t="str">
        <f t="shared" si="156"/>
        <v/>
      </c>
      <c r="M1295" s="29" t="str">
        <f t="shared" si="157"/>
        <v/>
      </c>
      <c r="N1295" s="29" t="str">
        <f t="shared" si="158"/>
        <v/>
      </c>
      <c r="O1295" s="29" t="str">
        <f t="shared" si="159"/>
        <v/>
      </c>
      <c r="P1295" s="33" t="str">
        <f t="shared" si="160"/>
        <v/>
      </c>
    </row>
    <row r="1296" spans="12:16" x14ac:dyDescent="0.45">
      <c r="L1296" s="29" t="str">
        <f t="shared" si="156"/>
        <v/>
      </c>
      <c r="M1296" s="29" t="str">
        <f t="shared" si="157"/>
        <v/>
      </c>
      <c r="N1296" s="29" t="str">
        <f t="shared" si="158"/>
        <v/>
      </c>
      <c r="O1296" s="29" t="str">
        <f t="shared" si="159"/>
        <v/>
      </c>
      <c r="P1296" s="33" t="str">
        <f t="shared" si="160"/>
        <v/>
      </c>
    </row>
    <row r="1297" spans="12:16" x14ac:dyDescent="0.45">
      <c r="L1297" s="29" t="str">
        <f t="shared" si="156"/>
        <v/>
      </c>
      <c r="M1297" s="29" t="str">
        <f t="shared" si="157"/>
        <v/>
      </c>
      <c r="N1297" s="29" t="str">
        <f t="shared" si="158"/>
        <v/>
      </c>
      <c r="O1297" s="29" t="str">
        <f t="shared" si="159"/>
        <v/>
      </c>
      <c r="P1297" s="33" t="str">
        <f t="shared" si="160"/>
        <v/>
      </c>
    </row>
    <row r="1298" spans="12:16" x14ac:dyDescent="0.45">
      <c r="L1298" s="29" t="str">
        <f t="shared" si="156"/>
        <v/>
      </c>
      <c r="M1298" s="29" t="str">
        <f t="shared" si="157"/>
        <v/>
      </c>
      <c r="N1298" s="29" t="str">
        <f t="shared" si="158"/>
        <v/>
      </c>
      <c r="O1298" s="29" t="str">
        <f t="shared" si="159"/>
        <v/>
      </c>
      <c r="P1298" s="33" t="str">
        <f t="shared" si="160"/>
        <v/>
      </c>
    </row>
    <row r="1299" spans="12:16" x14ac:dyDescent="0.45">
      <c r="L1299" s="29" t="str">
        <f t="shared" si="156"/>
        <v/>
      </c>
      <c r="M1299" s="29" t="str">
        <f t="shared" si="157"/>
        <v/>
      </c>
      <c r="N1299" s="29" t="str">
        <f t="shared" si="158"/>
        <v/>
      </c>
      <c r="O1299" s="29" t="str">
        <f t="shared" si="159"/>
        <v/>
      </c>
      <c r="P1299" s="33" t="str">
        <f t="shared" si="160"/>
        <v/>
      </c>
    </row>
    <row r="1300" spans="12:16" x14ac:dyDescent="0.45">
      <c r="L1300" s="29" t="str">
        <f t="shared" si="156"/>
        <v/>
      </c>
      <c r="M1300" s="29" t="str">
        <f t="shared" si="157"/>
        <v/>
      </c>
      <c r="N1300" s="29" t="str">
        <f t="shared" si="158"/>
        <v/>
      </c>
      <c r="O1300" s="29" t="str">
        <f t="shared" si="159"/>
        <v/>
      </c>
      <c r="P1300" s="33" t="str">
        <f t="shared" si="160"/>
        <v/>
      </c>
    </row>
    <row r="1301" spans="12:16" x14ac:dyDescent="0.45">
      <c r="L1301" s="29" t="str">
        <f t="shared" si="156"/>
        <v/>
      </c>
      <c r="M1301" s="29" t="str">
        <f t="shared" si="157"/>
        <v/>
      </c>
      <c r="N1301" s="29" t="str">
        <f t="shared" si="158"/>
        <v/>
      </c>
      <c r="O1301" s="29" t="str">
        <f t="shared" si="159"/>
        <v/>
      </c>
      <c r="P1301" s="33" t="str">
        <f t="shared" si="160"/>
        <v/>
      </c>
    </row>
    <row r="1302" spans="12:16" x14ac:dyDescent="0.45">
      <c r="L1302" s="29" t="str">
        <f t="shared" si="156"/>
        <v/>
      </c>
      <c r="M1302" s="29" t="str">
        <f t="shared" si="157"/>
        <v/>
      </c>
      <c r="N1302" s="29" t="str">
        <f t="shared" si="158"/>
        <v/>
      </c>
      <c r="O1302" s="29" t="str">
        <f t="shared" si="159"/>
        <v/>
      </c>
      <c r="P1302" s="33" t="str">
        <f t="shared" si="160"/>
        <v/>
      </c>
    </row>
    <row r="1303" spans="12:16" x14ac:dyDescent="0.45">
      <c r="L1303" s="29" t="str">
        <f t="shared" si="156"/>
        <v/>
      </c>
      <c r="M1303" s="29" t="str">
        <f t="shared" si="157"/>
        <v/>
      </c>
      <c r="N1303" s="29" t="str">
        <f t="shared" si="158"/>
        <v/>
      </c>
      <c r="O1303" s="29" t="str">
        <f t="shared" si="159"/>
        <v/>
      </c>
      <c r="P1303" s="33" t="str">
        <f t="shared" si="160"/>
        <v/>
      </c>
    </row>
    <row r="1304" spans="12:16" x14ac:dyDescent="0.45">
      <c r="L1304" s="29" t="str">
        <f t="shared" si="156"/>
        <v/>
      </c>
      <c r="M1304" s="29" t="str">
        <f t="shared" si="157"/>
        <v/>
      </c>
      <c r="N1304" s="29" t="str">
        <f t="shared" si="158"/>
        <v/>
      </c>
      <c r="O1304" s="29" t="str">
        <f t="shared" si="159"/>
        <v/>
      </c>
      <c r="P1304" s="33" t="str">
        <f t="shared" si="160"/>
        <v/>
      </c>
    </row>
    <row r="1305" spans="12:16" x14ac:dyDescent="0.45">
      <c r="L1305" s="29" t="str">
        <f t="shared" si="156"/>
        <v/>
      </c>
      <c r="M1305" s="29" t="str">
        <f t="shared" si="157"/>
        <v/>
      </c>
      <c r="N1305" s="29" t="str">
        <f t="shared" si="158"/>
        <v/>
      </c>
      <c r="O1305" s="29" t="str">
        <f t="shared" si="159"/>
        <v/>
      </c>
      <c r="P1305" s="33" t="str">
        <f t="shared" si="160"/>
        <v/>
      </c>
    </row>
    <row r="1306" spans="12:16" x14ac:dyDescent="0.45">
      <c r="L1306" s="29" t="str">
        <f t="shared" si="156"/>
        <v/>
      </c>
      <c r="M1306" s="29" t="str">
        <f t="shared" si="157"/>
        <v/>
      </c>
      <c r="N1306" s="29" t="str">
        <f t="shared" si="158"/>
        <v/>
      </c>
      <c r="O1306" s="29" t="str">
        <f t="shared" si="159"/>
        <v/>
      </c>
      <c r="P1306" s="33" t="str">
        <f t="shared" si="160"/>
        <v/>
      </c>
    </row>
    <row r="1307" spans="12:16" x14ac:dyDescent="0.45">
      <c r="L1307" s="29" t="str">
        <f t="shared" si="156"/>
        <v/>
      </c>
      <c r="M1307" s="29" t="str">
        <f t="shared" si="157"/>
        <v/>
      </c>
      <c r="N1307" s="29" t="str">
        <f t="shared" si="158"/>
        <v/>
      </c>
      <c r="O1307" s="29" t="str">
        <f t="shared" si="159"/>
        <v/>
      </c>
      <c r="P1307" s="33" t="str">
        <f t="shared" si="160"/>
        <v/>
      </c>
    </row>
    <row r="1308" spans="12:16" x14ac:dyDescent="0.45">
      <c r="L1308" s="29" t="str">
        <f t="shared" si="156"/>
        <v/>
      </c>
      <c r="M1308" s="29" t="str">
        <f t="shared" si="157"/>
        <v/>
      </c>
      <c r="N1308" s="29" t="str">
        <f t="shared" si="158"/>
        <v/>
      </c>
      <c r="O1308" s="29" t="str">
        <f t="shared" si="159"/>
        <v/>
      </c>
      <c r="P1308" s="33" t="str">
        <f t="shared" si="160"/>
        <v/>
      </c>
    </row>
    <row r="1309" spans="12:16" x14ac:dyDescent="0.45">
      <c r="L1309" s="29" t="str">
        <f t="shared" si="156"/>
        <v/>
      </c>
      <c r="M1309" s="29" t="str">
        <f t="shared" si="157"/>
        <v/>
      </c>
      <c r="N1309" s="29" t="str">
        <f t="shared" si="158"/>
        <v/>
      </c>
      <c r="O1309" s="29" t="str">
        <f t="shared" si="159"/>
        <v/>
      </c>
      <c r="P1309" s="33" t="str">
        <f t="shared" si="160"/>
        <v/>
      </c>
    </row>
    <row r="1310" spans="12:16" x14ac:dyDescent="0.45">
      <c r="L1310" s="29" t="str">
        <f t="shared" si="156"/>
        <v/>
      </c>
      <c r="M1310" s="29" t="str">
        <f t="shared" si="157"/>
        <v/>
      </c>
      <c r="N1310" s="29" t="str">
        <f t="shared" si="158"/>
        <v/>
      </c>
      <c r="O1310" s="29" t="str">
        <f t="shared" si="159"/>
        <v/>
      </c>
      <c r="P1310" s="33" t="str">
        <f t="shared" si="160"/>
        <v/>
      </c>
    </row>
    <row r="1311" spans="12:16" x14ac:dyDescent="0.45">
      <c r="L1311" s="29" t="str">
        <f t="shared" si="156"/>
        <v/>
      </c>
      <c r="M1311" s="29" t="str">
        <f t="shared" si="157"/>
        <v/>
      </c>
      <c r="N1311" s="29" t="str">
        <f t="shared" si="158"/>
        <v/>
      </c>
      <c r="O1311" s="29" t="str">
        <f t="shared" si="159"/>
        <v/>
      </c>
      <c r="P1311" s="33" t="str">
        <f t="shared" si="160"/>
        <v/>
      </c>
    </row>
    <row r="1312" spans="12:16" x14ac:dyDescent="0.45">
      <c r="L1312" s="29" t="str">
        <f t="shared" si="156"/>
        <v/>
      </c>
      <c r="M1312" s="29" t="str">
        <f t="shared" si="157"/>
        <v/>
      </c>
      <c r="N1312" s="29" t="str">
        <f t="shared" si="158"/>
        <v/>
      </c>
      <c r="O1312" s="29" t="str">
        <f t="shared" si="159"/>
        <v/>
      </c>
      <c r="P1312" s="33" t="str">
        <f t="shared" si="160"/>
        <v/>
      </c>
    </row>
    <row r="1313" spans="12:16" x14ac:dyDescent="0.45">
      <c r="L1313" s="29" t="str">
        <f t="shared" si="156"/>
        <v/>
      </c>
      <c r="M1313" s="29" t="str">
        <f t="shared" si="157"/>
        <v/>
      </c>
      <c r="N1313" s="29" t="str">
        <f t="shared" si="158"/>
        <v/>
      </c>
      <c r="O1313" s="29" t="str">
        <f t="shared" si="159"/>
        <v/>
      </c>
      <c r="P1313" s="33" t="str">
        <f t="shared" si="160"/>
        <v/>
      </c>
    </row>
    <row r="1314" spans="12:16" x14ac:dyDescent="0.45">
      <c r="L1314" s="29" t="str">
        <f t="shared" si="156"/>
        <v/>
      </c>
      <c r="M1314" s="29" t="str">
        <f t="shared" si="157"/>
        <v/>
      </c>
      <c r="N1314" s="29" t="str">
        <f t="shared" si="158"/>
        <v/>
      </c>
      <c r="O1314" s="29" t="str">
        <f t="shared" si="159"/>
        <v/>
      </c>
      <c r="P1314" s="33" t="str">
        <f t="shared" si="160"/>
        <v/>
      </c>
    </row>
    <row r="1315" spans="12:16" x14ac:dyDescent="0.45">
      <c r="L1315" s="29" t="str">
        <f t="shared" si="156"/>
        <v/>
      </c>
      <c r="M1315" s="29" t="str">
        <f t="shared" si="157"/>
        <v/>
      </c>
      <c r="N1315" s="29" t="str">
        <f t="shared" si="158"/>
        <v/>
      </c>
      <c r="O1315" s="29" t="str">
        <f t="shared" si="159"/>
        <v/>
      </c>
      <c r="P1315" s="33" t="str">
        <f t="shared" si="160"/>
        <v/>
      </c>
    </row>
    <row r="1316" spans="12:16" x14ac:dyDescent="0.45">
      <c r="L1316" s="29" t="str">
        <f t="shared" si="156"/>
        <v/>
      </c>
      <c r="M1316" s="29" t="str">
        <f t="shared" si="157"/>
        <v/>
      </c>
      <c r="N1316" s="29" t="str">
        <f t="shared" si="158"/>
        <v/>
      </c>
      <c r="O1316" s="29" t="str">
        <f t="shared" si="159"/>
        <v/>
      </c>
      <c r="P1316" s="33" t="str">
        <f t="shared" si="160"/>
        <v/>
      </c>
    </row>
    <row r="1317" spans="12:16" x14ac:dyDescent="0.45">
      <c r="L1317" s="29" t="str">
        <f t="shared" si="156"/>
        <v/>
      </c>
      <c r="M1317" s="29" t="str">
        <f t="shared" si="157"/>
        <v/>
      </c>
      <c r="N1317" s="29" t="str">
        <f t="shared" si="158"/>
        <v/>
      </c>
      <c r="O1317" s="29" t="str">
        <f t="shared" si="159"/>
        <v/>
      </c>
      <c r="P1317" s="33" t="str">
        <f t="shared" si="160"/>
        <v/>
      </c>
    </row>
    <row r="1318" spans="12:16" x14ac:dyDescent="0.45">
      <c r="L1318" s="29" t="str">
        <f t="shared" si="156"/>
        <v/>
      </c>
      <c r="M1318" s="29" t="str">
        <f t="shared" si="157"/>
        <v/>
      </c>
      <c r="N1318" s="29" t="str">
        <f t="shared" si="158"/>
        <v/>
      </c>
      <c r="O1318" s="29" t="str">
        <f t="shared" si="159"/>
        <v/>
      </c>
      <c r="P1318" s="33" t="str">
        <f t="shared" si="160"/>
        <v/>
      </c>
    </row>
    <row r="1319" spans="12:16" x14ac:dyDescent="0.45">
      <c r="L1319" s="29" t="str">
        <f t="shared" si="156"/>
        <v/>
      </c>
      <c r="M1319" s="29" t="str">
        <f t="shared" si="157"/>
        <v/>
      </c>
      <c r="N1319" s="29" t="str">
        <f t="shared" si="158"/>
        <v/>
      </c>
      <c r="O1319" s="29" t="str">
        <f t="shared" si="159"/>
        <v/>
      </c>
      <c r="P1319" s="33" t="str">
        <f t="shared" si="160"/>
        <v/>
      </c>
    </row>
    <row r="1320" spans="12:16" x14ac:dyDescent="0.45">
      <c r="L1320" s="29" t="str">
        <f t="shared" si="156"/>
        <v/>
      </c>
      <c r="M1320" s="29" t="str">
        <f t="shared" si="157"/>
        <v/>
      </c>
      <c r="N1320" s="29" t="str">
        <f t="shared" si="158"/>
        <v/>
      </c>
      <c r="O1320" s="29" t="str">
        <f t="shared" si="159"/>
        <v/>
      </c>
      <c r="P1320" s="33" t="str">
        <f t="shared" si="160"/>
        <v/>
      </c>
    </row>
    <row r="1321" spans="12:16" x14ac:dyDescent="0.45">
      <c r="L1321" s="29" t="str">
        <f t="shared" si="156"/>
        <v/>
      </c>
      <c r="M1321" s="29" t="str">
        <f t="shared" si="157"/>
        <v/>
      </c>
      <c r="N1321" s="29" t="str">
        <f t="shared" si="158"/>
        <v/>
      </c>
      <c r="O1321" s="29" t="str">
        <f t="shared" si="159"/>
        <v/>
      </c>
      <c r="P1321" s="33" t="str">
        <f t="shared" si="160"/>
        <v/>
      </c>
    </row>
    <row r="1322" spans="12:16" x14ac:dyDescent="0.45">
      <c r="L1322" s="29" t="str">
        <f t="shared" si="156"/>
        <v/>
      </c>
      <c r="M1322" s="29" t="str">
        <f t="shared" si="157"/>
        <v/>
      </c>
      <c r="N1322" s="29" t="str">
        <f t="shared" si="158"/>
        <v/>
      </c>
      <c r="O1322" s="29" t="str">
        <f t="shared" si="159"/>
        <v/>
      </c>
      <c r="P1322" s="33" t="str">
        <f t="shared" si="160"/>
        <v/>
      </c>
    </row>
    <row r="1323" spans="12:16" x14ac:dyDescent="0.45">
      <c r="L1323" s="29" t="str">
        <f t="shared" si="156"/>
        <v/>
      </c>
      <c r="M1323" s="29" t="str">
        <f t="shared" si="157"/>
        <v/>
      </c>
      <c r="N1323" s="29" t="str">
        <f t="shared" si="158"/>
        <v/>
      </c>
      <c r="O1323" s="29" t="str">
        <f t="shared" si="159"/>
        <v/>
      </c>
      <c r="P1323" s="33" t="str">
        <f t="shared" si="160"/>
        <v/>
      </c>
    </row>
    <row r="1324" spans="12:16" x14ac:dyDescent="0.45">
      <c r="L1324" s="29" t="str">
        <f t="shared" si="156"/>
        <v/>
      </c>
      <c r="M1324" s="29" t="str">
        <f t="shared" si="157"/>
        <v/>
      </c>
      <c r="N1324" s="29" t="str">
        <f t="shared" si="158"/>
        <v/>
      </c>
      <c r="O1324" s="29" t="str">
        <f t="shared" si="159"/>
        <v/>
      </c>
      <c r="P1324" s="33" t="str">
        <f t="shared" si="160"/>
        <v/>
      </c>
    </row>
    <row r="1325" spans="12:16" x14ac:dyDescent="0.45">
      <c r="L1325" s="29" t="str">
        <f t="shared" si="156"/>
        <v/>
      </c>
      <c r="M1325" s="29" t="str">
        <f t="shared" si="157"/>
        <v/>
      </c>
      <c r="N1325" s="29" t="str">
        <f t="shared" si="158"/>
        <v/>
      </c>
      <c r="O1325" s="29" t="str">
        <f t="shared" si="159"/>
        <v/>
      </c>
      <c r="P1325" s="33" t="str">
        <f t="shared" si="160"/>
        <v/>
      </c>
    </row>
    <row r="1326" spans="12:16" x14ac:dyDescent="0.45">
      <c r="L1326" s="29" t="str">
        <f t="shared" si="156"/>
        <v/>
      </c>
      <c r="M1326" s="29" t="str">
        <f t="shared" si="157"/>
        <v/>
      </c>
      <c r="N1326" s="29" t="str">
        <f t="shared" si="158"/>
        <v/>
      </c>
      <c r="O1326" s="29" t="str">
        <f t="shared" si="159"/>
        <v/>
      </c>
      <c r="P1326" s="33" t="str">
        <f t="shared" si="160"/>
        <v/>
      </c>
    </row>
    <row r="1327" spans="12:16" x14ac:dyDescent="0.45">
      <c r="L1327" s="29" t="str">
        <f t="shared" si="156"/>
        <v/>
      </c>
      <c r="M1327" s="29" t="str">
        <f t="shared" si="157"/>
        <v/>
      </c>
      <c r="N1327" s="29" t="str">
        <f t="shared" si="158"/>
        <v/>
      </c>
      <c r="O1327" s="29" t="str">
        <f t="shared" si="159"/>
        <v/>
      </c>
      <c r="P1327" s="33" t="str">
        <f t="shared" si="160"/>
        <v/>
      </c>
    </row>
    <row r="1328" spans="12:16" x14ac:dyDescent="0.45">
      <c r="L1328" s="29" t="str">
        <f t="shared" si="156"/>
        <v/>
      </c>
      <c r="M1328" s="29" t="str">
        <f t="shared" si="157"/>
        <v/>
      </c>
      <c r="N1328" s="29" t="str">
        <f t="shared" si="158"/>
        <v/>
      </c>
      <c r="O1328" s="29" t="str">
        <f t="shared" si="159"/>
        <v/>
      </c>
      <c r="P1328" s="33" t="str">
        <f t="shared" si="160"/>
        <v/>
      </c>
    </row>
    <row r="1329" spans="12:16" x14ac:dyDescent="0.45">
      <c r="L1329" s="29" t="str">
        <f t="shared" si="156"/>
        <v/>
      </c>
      <c r="M1329" s="29" t="str">
        <f t="shared" si="157"/>
        <v/>
      </c>
      <c r="N1329" s="29" t="str">
        <f t="shared" si="158"/>
        <v/>
      </c>
      <c r="O1329" s="29" t="str">
        <f t="shared" si="159"/>
        <v/>
      </c>
      <c r="P1329" s="33" t="str">
        <f t="shared" si="160"/>
        <v/>
      </c>
    </row>
    <row r="1330" spans="12:16" x14ac:dyDescent="0.45">
      <c r="L1330" s="29" t="str">
        <f t="shared" si="156"/>
        <v/>
      </c>
      <c r="M1330" s="29" t="str">
        <f t="shared" si="157"/>
        <v/>
      </c>
      <c r="N1330" s="29" t="str">
        <f t="shared" si="158"/>
        <v/>
      </c>
      <c r="O1330" s="29" t="str">
        <f t="shared" si="159"/>
        <v/>
      </c>
      <c r="P1330" s="33" t="str">
        <f t="shared" si="160"/>
        <v/>
      </c>
    </row>
    <row r="1331" spans="12:16" x14ac:dyDescent="0.45">
      <c r="L1331" s="29" t="str">
        <f t="shared" si="156"/>
        <v/>
      </c>
      <c r="M1331" s="29" t="str">
        <f t="shared" si="157"/>
        <v/>
      </c>
      <c r="N1331" s="29" t="str">
        <f t="shared" si="158"/>
        <v/>
      </c>
      <c r="O1331" s="29" t="str">
        <f t="shared" si="159"/>
        <v/>
      </c>
      <c r="P1331" s="33" t="str">
        <f t="shared" si="160"/>
        <v/>
      </c>
    </row>
    <row r="1332" spans="12:16" x14ac:dyDescent="0.45">
      <c r="L1332" s="29" t="str">
        <f t="shared" si="156"/>
        <v/>
      </c>
      <c r="M1332" s="29" t="str">
        <f t="shared" si="157"/>
        <v/>
      </c>
      <c r="N1332" s="29" t="str">
        <f t="shared" si="158"/>
        <v/>
      </c>
      <c r="O1332" s="29" t="str">
        <f t="shared" si="159"/>
        <v/>
      </c>
      <c r="P1332" s="33" t="str">
        <f t="shared" si="160"/>
        <v/>
      </c>
    </row>
    <row r="1333" spans="12:16" x14ac:dyDescent="0.45">
      <c r="L1333" s="29" t="str">
        <f t="shared" si="156"/>
        <v/>
      </c>
      <c r="M1333" s="29" t="str">
        <f t="shared" si="157"/>
        <v/>
      </c>
      <c r="N1333" s="29" t="str">
        <f t="shared" si="158"/>
        <v/>
      </c>
      <c r="O1333" s="29" t="str">
        <f t="shared" si="159"/>
        <v/>
      </c>
      <c r="P1333" s="33" t="str">
        <f t="shared" si="160"/>
        <v/>
      </c>
    </row>
    <row r="1334" spans="12:16" x14ac:dyDescent="0.45">
      <c r="L1334" s="29" t="str">
        <f t="shared" si="156"/>
        <v/>
      </c>
      <c r="M1334" s="29" t="str">
        <f t="shared" si="157"/>
        <v/>
      </c>
      <c r="N1334" s="29" t="str">
        <f t="shared" si="158"/>
        <v/>
      </c>
      <c r="O1334" s="29" t="str">
        <f t="shared" si="159"/>
        <v/>
      </c>
      <c r="P1334" s="33" t="str">
        <f t="shared" si="160"/>
        <v/>
      </c>
    </row>
    <row r="1335" spans="12:16" x14ac:dyDescent="0.45">
      <c r="L1335" s="29" t="str">
        <f t="shared" si="156"/>
        <v/>
      </c>
      <c r="M1335" s="29" t="str">
        <f t="shared" si="157"/>
        <v/>
      </c>
      <c r="N1335" s="29" t="str">
        <f t="shared" si="158"/>
        <v/>
      </c>
      <c r="O1335" s="29" t="str">
        <f t="shared" si="159"/>
        <v/>
      </c>
      <c r="P1335" s="33" t="str">
        <f t="shared" si="160"/>
        <v/>
      </c>
    </row>
    <row r="1336" spans="12:16" x14ac:dyDescent="0.45">
      <c r="L1336" s="29" t="str">
        <f t="shared" si="156"/>
        <v/>
      </c>
      <c r="M1336" s="29" t="str">
        <f t="shared" si="157"/>
        <v/>
      </c>
      <c r="N1336" s="29" t="str">
        <f t="shared" si="158"/>
        <v/>
      </c>
      <c r="O1336" s="29" t="str">
        <f t="shared" si="159"/>
        <v/>
      </c>
      <c r="P1336" s="33" t="str">
        <f t="shared" si="160"/>
        <v/>
      </c>
    </row>
    <row r="1337" spans="12:16" x14ac:dyDescent="0.45">
      <c r="L1337" s="29" t="str">
        <f t="shared" si="156"/>
        <v/>
      </c>
      <c r="M1337" s="29" t="str">
        <f t="shared" si="157"/>
        <v/>
      </c>
      <c r="N1337" s="29" t="str">
        <f t="shared" si="158"/>
        <v/>
      </c>
      <c r="O1337" s="29" t="str">
        <f t="shared" si="159"/>
        <v/>
      </c>
      <c r="P1337" s="33" t="str">
        <f t="shared" si="160"/>
        <v/>
      </c>
    </row>
    <row r="1338" spans="12:16" x14ac:dyDescent="0.45">
      <c r="L1338" s="29" t="str">
        <f t="shared" si="156"/>
        <v/>
      </c>
      <c r="M1338" s="29" t="str">
        <f t="shared" si="157"/>
        <v/>
      </c>
      <c r="N1338" s="29" t="str">
        <f t="shared" si="158"/>
        <v/>
      </c>
      <c r="O1338" s="29" t="str">
        <f t="shared" si="159"/>
        <v/>
      </c>
      <c r="P1338" s="33" t="str">
        <f t="shared" si="160"/>
        <v/>
      </c>
    </row>
    <row r="1339" spans="12:16" x14ac:dyDescent="0.45">
      <c r="L1339" s="29" t="str">
        <f t="shared" si="156"/>
        <v/>
      </c>
      <c r="M1339" s="29" t="str">
        <f t="shared" si="157"/>
        <v/>
      </c>
      <c r="N1339" s="29" t="str">
        <f t="shared" si="158"/>
        <v/>
      </c>
      <c r="O1339" s="29" t="str">
        <f t="shared" si="159"/>
        <v/>
      </c>
      <c r="P1339" s="33" t="str">
        <f t="shared" si="160"/>
        <v/>
      </c>
    </row>
    <row r="1340" spans="12:16" x14ac:dyDescent="0.45">
      <c r="L1340" s="29" t="str">
        <f t="shared" si="156"/>
        <v/>
      </c>
      <c r="M1340" s="29" t="str">
        <f t="shared" si="157"/>
        <v/>
      </c>
      <c r="N1340" s="29" t="str">
        <f t="shared" si="158"/>
        <v/>
      </c>
      <c r="O1340" s="29" t="str">
        <f t="shared" si="159"/>
        <v/>
      </c>
      <c r="P1340" s="33" t="str">
        <f t="shared" si="160"/>
        <v/>
      </c>
    </row>
    <row r="1341" spans="12:16" x14ac:dyDescent="0.45">
      <c r="L1341" s="29" t="str">
        <f t="shared" si="156"/>
        <v/>
      </c>
      <c r="M1341" s="29" t="str">
        <f t="shared" si="157"/>
        <v/>
      </c>
      <c r="N1341" s="29" t="str">
        <f t="shared" si="158"/>
        <v/>
      </c>
      <c r="O1341" s="29" t="str">
        <f t="shared" si="159"/>
        <v/>
      </c>
      <c r="P1341" s="33" t="str">
        <f t="shared" si="160"/>
        <v/>
      </c>
    </row>
    <row r="1342" spans="12:16" x14ac:dyDescent="0.45">
      <c r="L1342" s="29" t="str">
        <f t="shared" si="156"/>
        <v/>
      </c>
      <c r="M1342" s="29" t="str">
        <f t="shared" si="157"/>
        <v/>
      </c>
      <c r="N1342" s="29" t="str">
        <f t="shared" si="158"/>
        <v/>
      </c>
      <c r="O1342" s="29" t="str">
        <f t="shared" si="159"/>
        <v/>
      </c>
      <c r="P1342" s="33" t="str">
        <f t="shared" si="160"/>
        <v/>
      </c>
    </row>
    <row r="1343" spans="12:16" x14ac:dyDescent="0.45">
      <c r="L1343" s="29" t="str">
        <f t="shared" si="156"/>
        <v/>
      </c>
      <c r="M1343" s="29" t="str">
        <f t="shared" si="157"/>
        <v/>
      </c>
      <c r="N1343" s="29" t="str">
        <f t="shared" si="158"/>
        <v/>
      </c>
      <c r="O1343" s="29" t="str">
        <f t="shared" si="159"/>
        <v/>
      </c>
      <c r="P1343" s="33" t="str">
        <f t="shared" si="160"/>
        <v/>
      </c>
    </row>
    <row r="1344" spans="12:16" x14ac:dyDescent="0.45">
      <c r="L1344" s="29" t="str">
        <f t="shared" si="156"/>
        <v/>
      </c>
      <c r="M1344" s="29" t="str">
        <f t="shared" si="157"/>
        <v/>
      </c>
      <c r="N1344" s="29" t="str">
        <f t="shared" si="158"/>
        <v/>
      </c>
      <c r="O1344" s="29" t="str">
        <f t="shared" si="159"/>
        <v/>
      </c>
      <c r="P1344" s="33" t="str">
        <f t="shared" si="160"/>
        <v/>
      </c>
    </row>
    <row r="1345" spans="12:16" x14ac:dyDescent="0.45">
      <c r="L1345" s="29" t="str">
        <f t="shared" si="156"/>
        <v/>
      </c>
      <c r="M1345" s="29" t="str">
        <f t="shared" si="157"/>
        <v/>
      </c>
      <c r="N1345" s="29" t="str">
        <f t="shared" si="158"/>
        <v/>
      </c>
      <c r="O1345" s="29" t="str">
        <f t="shared" si="159"/>
        <v/>
      </c>
      <c r="P1345" s="33" t="str">
        <f t="shared" si="160"/>
        <v/>
      </c>
    </row>
    <row r="1346" spans="12:16" x14ac:dyDescent="0.45">
      <c r="L1346" s="29" t="str">
        <f t="shared" si="156"/>
        <v/>
      </c>
      <c r="M1346" s="29" t="str">
        <f t="shared" si="157"/>
        <v/>
      </c>
      <c r="N1346" s="29" t="str">
        <f t="shared" si="158"/>
        <v/>
      </c>
      <c r="O1346" s="29" t="str">
        <f t="shared" si="159"/>
        <v/>
      </c>
      <c r="P1346" s="33" t="str">
        <f t="shared" si="160"/>
        <v/>
      </c>
    </row>
    <row r="1347" spans="12:16" x14ac:dyDescent="0.45">
      <c r="L1347" s="29" t="str">
        <f t="shared" si="156"/>
        <v/>
      </c>
      <c r="M1347" s="29" t="str">
        <f t="shared" si="157"/>
        <v/>
      </c>
      <c r="N1347" s="29" t="str">
        <f t="shared" si="158"/>
        <v/>
      </c>
      <c r="O1347" s="29" t="str">
        <f t="shared" si="159"/>
        <v/>
      </c>
      <c r="P1347" s="33" t="str">
        <f t="shared" si="160"/>
        <v/>
      </c>
    </row>
    <row r="1348" spans="12:16" x14ac:dyDescent="0.45">
      <c r="L1348" s="29" t="str">
        <f t="shared" ref="L1348:L1379" si="161">IF(G1348="Y", (P1348*E1348),(""))</f>
        <v/>
      </c>
      <c r="M1348" s="29" t="str">
        <f t="shared" ref="M1348:M1379" si="162">IF(G1348="Y", (L1348*2),(""))</f>
        <v/>
      </c>
      <c r="N1348" s="29" t="str">
        <f t="shared" ref="N1348:N1379" si="163">IF(G1348="Y", (L1348*3),(""))</f>
        <v/>
      </c>
      <c r="O1348" s="29" t="str">
        <f t="shared" ref="O1348:O1379" si="164">IF(G1348="Y", (L1348*4),(""))</f>
        <v/>
      </c>
      <c r="P1348" s="33" t="str">
        <f t="shared" ref="P1348:P1379" si="165">IF(Q1348&gt;0,((AcctSize/Q1348)/H1348),(""))</f>
        <v/>
      </c>
    </row>
    <row r="1349" spans="12:16" x14ac:dyDescent="0.45">
      <c r="L1349" s="29" t="str">
        <f t="shared" si="161"/>
        <v/>
      </c>
      <c r="M1349" s="29" t="str">
        <f t="shared" si="162"/>
        <v/>
      </c>
      <c r="N1349" s="29" t="str">
        <f t="shared" si="163"/>
        <v/>
      </c>
      <c r="O1349" s="29" t="str">
        <f t="shared" si="164"/>
        <v/>
      </c>
      <c r="P1349" s="33" t="str">
        <f t="shared" si="165"/>
        <v/>
      </c>
    </row>
    <row r="1350" spans="12:16" x14ac:dyDescent="0.45">
      <c r="L1350" s="29" t="str">
        <f t="shared" si="161"/>
        <v/>
      </c>
      <c r="M1350" s="29" t="str">
        <f t="shared" si="162"/>
        <v/>
      </c>
      <c r="N1350" s="29" t="str">
        <f t="shared" si="163"/>
        <v/>
      </c>
      <c r="O1350" s="29" t="str">
        <f t="shared" si="164"/>
        <v/>
      </c>
      <c r="P1350" s="33" t="str">
        <f t="shared" si="165"/>
        <v/>
      </c>
    </row>
    <row r="1351" spans="12:16" x14ac:dyDescent="0.45">
      <c r="L1351" s="29" t="str">
        <f t="shared" si="161"/>
        <v/>
      </c>
      <c r="M1351" s="29" t="str">
        <f t="shared" si="162"/>
        <v/>
      </c>
      <c r="N1351" s="29" t="str">
        <f t="shared" si="163"/>
        <v/>
      </c>
      <c r="O1351" s="29" t="str">
        <f t="shared" si="164"/>
        <v/>
      </c>
      <c r="P1351" s="33" t="str">
        <f t="shared" si="165"/>
        <v/>
      </c>
    </row>
    <row r="1352" spans="12:16" x14ac:dyDescent="0.45">
      <c r="L1352" s="29" t="str">
        <f t="shared" si="161"/>
        <v/>
      </c>
      <c r="M1352" s="29" t="str">
        <f t="shared" si="162"/>
        <v/>
      </c>
      <c r="N1352" s="29" t="str">
        <f t="shared" si="163"/>
        <v/>
      </c>
      <c r="O1352" s="29" t="str">
        <f t="shared" si="164"/>
        <v/>
      </c>
      <c r="P1352" s="33" t="str">
        <f t="shared" si="165"/>
        <v/>
      </c>
    </row>
    <row r="1353" spans="12:16" x14ac:dyDescent="0.45">
      <c r="L1353" s="29" t="str">
        <f t="shared" si="161"/>
        <v/>
      </c>
      <c r="M1353" s="29" t="str">
        <f t="shared" si="162"/>
        <v/>
      </c>
      <c r="N1353" s="29" t="str">
        <f t="shared" si="163"/>
        <v/>
      </c>
      <c r="O1353" s="29" t="str">
        <f t="shared" si="164"/>
        <v/>
      </c>
      <c r="P1353" s="33" t="str">
        <f t="shared" si="165"/>
        <v/>
      </c>
    </row>
    <row r="1354" spans="12:16" x14ac:dyDescent="0.45">
      <c r="L1354" s="29" t="str">
        <f t="shared" si="161"/>
        <v/>
      </c>
      <c r="M1354" s="29" t="str">
        <f t="shared" si="162"/>
        <v/>
      </c>
      <c r="N1354" s="29" t="str">
        <f t="shared" si="163"/>
        <v/>
      </c>
      <c r="O1354" s="29" t="str">
        <f t="shared" si="164"/>
        <v/>
      </c>
      <c r="P1354" s="33" t="str">
        <f t="shared" si="165"/>
        <v/>
      </c>
    </row>
    <row r="1355" spans="12:16" x14ac:dyDescent="0.45">
      <c r="L1355" s="29" t="str">
        <f t="shared" si="161"/>
        <v/>
      </c>
      <c r="M1355" s="29" t="str">
        <f t="shared" si="162"/>
        <v/>
      </c>
      <c r="N1355" s="29" t="str">
        <f t="shared" si="163"/>
        <v/>
      </c>
      <c r="O1355" s="29" t="str">
        <f t="shared" si="164"/>
        <v/>
      </c>
      <c r="P1355" s="33" t="str">
        <f t="shared" si="165"/>
        <v/>
      </c>
    </row>
    <row r="1356" spans="12:16" x14ac:dyDescent="0.45">
      <c r="L1356" s="29" t="str">
        <f t="shared" si="161"/>
        <v/>
      </c>
      <c r="M1356" s="29" t="str">
        <f t="shared" si="162"/>
        <v/>
      </c>
      <c r="N1356" s="29" t="str">
        <f t="shared" si="163"/>
        <v/>
      </c>
      <c r="O1356" s="29" t="str">
        <f t="shared" si="164"/>
        <v/>
      </c>
      <c r="P1356" s="33" t="str">
        <f t="shared" si="165"/>
        <v/>
      </c>
    </row>
    <row r="1357" spans="12:16" x14ac:dyDescent="0.45">
      <c r="L1357" s="29" t="str">
        <f t="shared" si="161"/>
        <v/>
      </c>
      <c r="M1357" s="29" t="str">
        <f t="shared" si="162"/>
        <v/>
      </c>
      <c r="N1357" s="29" t="str">
        <f t="shared" si="163"/>
        <v/>
      </c>
      <c r="O1357" s="29" t="str">
        <f t="shared" si="164"/>
        <v/>
      </c>
      <c r="P1357" s="33" t="str">
        <f t="shared" si="165"/>
        <v/>
      </c>
    </row>
    <row r="1358" spans="12:16" x14ac:dyDescent="0.45">
      <c r="L1358" s="29" t="str">
        <f t="shared" si="161"/>
        <v/>
      </c>
      <c r="M1358" s="29" t="str">
        <f t="shared" si="162"/>
        <v/>
      </c>
      <c r="N1358" s="29" t="str">
        <f t="shared" si="163"/>
        <v/>
      </c>
      <c r="O1358" s="29" t="str">
        <f t="shared" si="164"/>
        <v/>
      </c>
      <c r="P1358" s="33" t="str">
        <f t="shared" si="165"/>
        <v/>
      </c>
    </row>
    <row r="1359" spans="12:16" x14ac:dyDescent="0.45">
      <c r="L1359" s="29" t="str">
        <f t="shared" si="161"/>
        <v/>
      </c>
      <c r="M1359" s="29" t="str">
        <f t="shared" si="162"/>
        <v/>
      </c>
      <c r="N1359" s="29" t="str">
        <f t="shared" si="163"/>
        <v/>
      </c>
      <c r="O1359" s="29" t="str">
        <f t="shared" si="164"/>
        <v/>
      </c>
      <c r="P1359" s="33" t="str">
        <f t="shared" si="165"/>
        <v/>
      </c>
    </row>
    <row r="1360" spans="12:16" x14ac:dyDescent="0.45">
      <c r="L1360" s="29" t="str">
        <f t="shared" si="161"/>
        <v/>
      </c>
      <c r="M1360" s="29" t="str">
        <f t="shared" si="162"/>
        <v/>
      </c>
      <c r="N1360" s="29" t="str">
        <f t="shared" si="163"/>
        <v/>
      </c>
      <c r="O1360" s="29" t="str">
        <f t="shared" si="164"/>
        <v/>
      </c>
      <c r="P1360" s="33" t="str">
        <f t="shared" si="165"/>
        <v/>
      </c>
    </row>
    <row r="1361" spans="12:16" x14ac:dyDescent="0.45">
      <c r="L1361" s="29" t="str">
        <f t="shared" si="161"/>
        <v/>
      </c>
      <c r="M1361" s="29" t="str">
        <f t="shared" si="162"/>
        <v/>
      </c>
      <c r="N1361" s="29" t="str">
        <f t="shared" si="163"/>
        <v/>
      </c>
      <c r="O1361" s="29" t="str">
        <f t="shared" si="164"/>
        <v/>
      </c>
      <c r="P1361" s="33" t="str">
        <f t="shared" si="165"/>
        <v/>
      </c>
    </row>
    <row r="1362" spans="12:16" x14ac:dyDescent="0.45">
      <c r="L1362" s="29" t="str">
        <f t="shared" si="161"/>
        <v/>
      </c>
      <c r="M1362" s="29" t="str">
        <f t="shared" si="162"/>
        <v/>
      </c>
      <c r="N1362" s="29" t="str">
        <f t="shared" si="163"/>
        <v/>
      </c>
      <c r="O1362" s="29" t="str">
        <f t="shared" si="164"/>
        <v/>
      </c>
      <c r="P1362" s="33" t="str">
        <f t="shared" si="165"/>
        <v/>
      </c>
    </row>
    <row r="1363" spans="12:16" x14ac:dyDescent="0.45">
      <c r="L1363" s="29" t="str">
        <f t="shared" si="161"/>
        <v/>
      </c>
      <c r="M1363" s="29" t="str">
        <f t="shared" si="162"/>
        <v/>
      </c>
      <c r="N1363" s="29" t="str">
        <f t="shared" si="163"/>
        <v/>
      </c>
      <c r="O1363" s="29" t="str">
        <f t="shared" si="164"/>
        <v/>
      </c>
      <c r="P1363" s="33" t="str">
        <f t="shared" si="165"/>
        <v/>
      </c>
    </row>
    <row r="1364" spans="12:16" x14ac:dyDescent="0.45">
      <c r="L1364" s="29" t="str">
        <f t="shared" si="161"/>
        <v/>
      </c>
      <c r="M1364" s="29" t="str">
        <f t="shared" si="162"/>
        <v/>
      </c>
      <c r="N1364" s="29" t="str">
        <f t="shared" si="163"/>
        <v/>
      </c>
      <c r="O1364" s="29" t="str">
        <f t="shared" si="164"/>
        <v/>
      </c>
      <c r="P1364" s="33" t="str">
        <f t="shared" si="165"/>
        <v/>
      </c>
    </row>
    <row r="1365" spans="12:16" x14ac:dyDescent="0.45">
      <c r="L1365" s="29" t="str">
        <f t="shared" si="161"/>
        <v/>
      </c>
      <c r="M1365" s="29" t="str">
        <f t="shared" si="162"/>
        <v/>
      </c>
      <c r="N1365" s="29" t="str">
        <f t="shared" si="163"/>
        <v/>
      </c>
      <c r="O1365" s="29" t="str">
        <f t="shared" si="164"/>
        <v/>
      </c>
      <c r="P1365" s="33" t="str">
        <f t="shared" si="165"/>
        <v/>
      </c>
    </row>
    <row r="1366" spans="12:16" x14ac:dyDescent="0.45">
      <c r="L1366" s="29" t="str">
        <f t="shared" si="161"/>
        <v/>
      </c>
      <c r="M1366" s="29" t="str">
        <f t="shared" si="162"/>
        <v/>
      </c>
      <c r="N1366" s="29" t="str">
        <f t="shared" si="163"/>
        <v/>
      </c>
      <c r="O1366" s="29" t="str">
        <f t="shared" si="164"/>
        <v/>
      </c>
      <c r="P1366" s="33" t="str">
        <f t="shared" si="165"/>
        <v/>
      </c>
    </row>
    <row r="1367" spans="12:16" x14ac:dyDescent="0.45">
      <c r="L1367" s="29" t="str">
        <f t="shared" si="161"/>
        <v/>
      </c>
      <c r="M1367" s="29" t="str">
        <f t="shared" si="162"/>
        <v/>
      </c>
      <c r="N1367" s="29" t="str">
        <f t="shared" si="163"/>
        <v/>
      </c>
      <c r="O1367" s="29" t="str">
        <f t="shared" si="164"/>
        <v/>
      </c>
      <c r="P1367" s="33" t="str">
        <f t="shared" si="165"/>
        <v/>
      </c>
    </row>
    <row r="1368" spans="12:16" x14ac:dyDescent="0.45">
      <c r="L1368" s="29" t="str">
        <f t="shared" si="161"/>
        <v/>
      </c>
      <c r="M1368" s="29" t="str">
        <f t="shared" si="162"/>
        <v/>
      </c>
      <c r="N1368" s="29" t="str">
        <f t="shared" si="163"/>
        <v/>
      </c>
      <c r="O1368" s="29" t="str">
        <f t="shared" si="164"/>
        <v/>
      </c>
      <c r="P1368" s="33" t="str">
        <f t="shared" si="165"/>
        <v/>
      </c>
    </row>
    <row r="1369" spans="12:16" x14ac:dyDescent="0.45">
      <c r="L1369" s="29" t="str">
        <f t="shared" si="161"/>
        <v/>
      </c>
      <c r="M1369" s="29" t="str">
        <f t="shared" si="162"/>
        <v/>
      </c>
      <c r="N1369" s="29" t="str">
        <f t="shared" si="163"/>
        <v/>
      </c>
      <c r="O1369" s="29" t="str">
        <f t="shared" si="164"/>
        <v/>
      </c>
      <c r="P1369" s="33" t="str">
        <f t="shared" si="165"/>
        <v/>
      </c>
    </row>
    <row r="1370" spans="12:16" x14ac:dyDescent="0.45">
      <c r="L1370" s="29" t="str">
        <f t="shared" si="161"/>
        <v/>
      </c>
      <c r="M1370" s="29" t="str">
        <f t="shared" si="162"/>
        <v/>
      </c>
      <c r="N1370" s="29" t="str">
        <f t="shared" si="163"/>
        <v/>
      </c>
      <c r="O1370" s="29" t="str">
        <f t="shared" si="164"/>
        <v/>
      </c>
      <c r="P1370" s="33" t="str">
        <f t="shared" si="165"/>
        <v/>
      </c>
    </row>
    <row r="1371" spans="12:16" x14ac:dyDescent="0.45">
      <c r="L1371" s="29" t="str">
        <f t="shared" si="161"/>
        <v/>
      </c>
      <c r="M1371" s="29" t="str">
        <f t="shared" si="162"/>
        <v/>
      </c>
      <c r="N1371" s="29" t="str">
        <f t="shared" si="163"/>
        <v/>
      </c>
      <c r="O1371" s="29" t="str">
        <f t="shared" si="164"/>
        <v/>
      </c>
      <c r="P1371" s="33" t="str">
        <f t="shared" si="165"/>
        <v/>
      </c>
    </row>
    <row r="1372" spans="12:16" x14ac:dyDescent="0.45">
      <c r="L1372" s="29" t="str">
        <f t="shared" si="161"/>
        <v/>
      </c>
      <c r="M1372" s="29" t="str">
        <f t="shared" si="162"/>
        <v/>
      </c>
      <c r="N1372" s="29" t="str">
        <f t="shared" si="163"/>
        <v/>
      </c>
      <c r="O1372" s="29" t="str">
        <f t="shared" si="164"/>
        <v/>
      </c>
      <c r="P1372" s="33" t="str">
        <f t="shared" si="165"/>
        <v/>
      </c>
    </row>
    <row r="1373" spans="12:16" x14ac:dyDescent="0.45">
      <c r="L1373" s="29" t="str">
        <f t="shared" si="161"/>
        <v/>
      </c>
      <c r="M1373" s="29" t="str">
        <f t="shared" si="162"/>
        <v/>
      </c>
      <c r="N1373" s="29" t="str">
        <f t="shared" si="163"/>
        <v/>
      </c>
      <c r="O1373" s="29" t="str">
        <f t="shared" si="164"/>
        <v/>
      </c>
      <c r="P1373" s="33" t="str">
        <f t="shared" si="165"/>
        <v/>
      </c>
    </row>
    <row r="1374" spans="12:16" x14ac:dyDescent="0.45">
      <c r="L1374" s="29" t="str">
        <f t="shared" si="161"/>
        <v/>
      </c>
      <c r="M1374" s="29" t="str">
        <f t="shared" si="162"/>
        <v/>
      </c>
      <c r="N1374" s="29" t="str">
        <f t="shared" si="163"/>
        <v/>
      </c>
      <c r="O1374" s="29" t="str">
        <f t="shared" si="164"/>
        <v/>
      </c>
      <c r="P1374" s="33" t="str">
        <f t="shared" si="165"/>
        <v/>
      </c>
    </row>
    <row r="1375" spans="12:16" x14ac:dyDescent="0.45">
      <c r="L1375" s="29" t="str">
        <f t="shared" si="161"/>
        <v/>
      </c>
      <c r="M1375" s="29" t="str">
        <f t="shared" si="162"/>
        <v/>
      </c>
      <c r="N1375" s="29" t="str">
        <f t="shared" si="163"/>
        <v/>
      </c>
      <c r="O1375" s="29" t="str">
        <f t="shared" si="164"/>
        <v/>
      </c>
      <c r="P1375" s="33" t="str">
        <f t="shared" si="165"/>
        <v/>
      </c>
    </row>
    <row r="1376" spans="12:16" x14ac:dyDescent="0.45">
      <c r="L1376" s="29" t="str">
        <f t="shared" si="161"/>
        <v/>
      </c>
      <c r="M1376" s="29" t="str">
        <f t="shared" si="162"/>
        <v/>
      </c>
      <c r="N1376" s="29" t="str">
        <f t="shared" si="163"/>
        <v/>
      </c>
      <c r="O1376" s="29" t="str">
        <f t="shared" si="164"/>
        <v/>
      </c>
      <c r="P1376" s="33" t="str">
        <f t="shared" si="165"/>
        <v/>
      </c>
    </row>
    <row r="1377" spans="12:16" x14ac:dyDescent="0.45">
      <c r="L1377" s="29" t="str">
        <f t="shared" si="161"/>
        <v/>
      </c>
      <c r="M1377" s="29" t="str">
        <f t="shared" si="162"/>
        <v/>
      </c>
      <c r="N1377" s="29" t="str">
        <f t="shared" si="163"/>
        <v/>
      </c>
      <c r="O1377" s="29" t="str">
        <f t="shared" si="164"/>
        <v/>
      </c>
      <c r="P1377" s="33" t="str">
        <f t="shared" si="165"/>
        <v/>
      </c>
    </row>
    <row r="1378" spans="12:16" x14ac:dyDescent="0.45">
      <c r="L1378" s="29" t="str">
        <f t="shared" si="161"/>
        <v/>
      </c>
      <c r="M1378" s="29" t="str">
        <f t="shared" si="162"/>
        <v/>
      </c>
      <c r="N1378" s="29" t="str">
        <f t="shared" si="163"/>
        <v/>
      </c>
      <c r="O1378" s="29" t="str">
        <f t="shared" si="164"/>
        <v/>
      </c>
      <c r="P1378" s="33" t="str">
        <f t="shared" si="165"/>
        <v/>
      </c>
    </row>
    <row r="1379" spans="12:16" x14ac:dyDescent="0.45">
      <c r="L1379" s="29" t="str">
        <f t="shared" si="161"/>
        <v/>
      </c>
      <c r="M1379" s="29" t="str">
        <f t="shared" si="162"/>
        <v/>
      </c>
      <c r="N1379" s="29" t="str">
        <f t="shared" si="163"/>
        <v/>
      </c>
      <c r="O1379" s="29" t="str">
        <f t="shared" si="164"/>
        <v/>
      </c>
      <c r="P1379" s="33" t="str">
        <f t="shared" si="165"/>
        <v/>
      </c>
    </row>
  </sheetData>
  <sheetProtection selectLockedCells="1"/>
  <mergeCells count="10">
    <mergeCell ref="S98:U98"/>
    <mergeCell ref="S3:U3"/>
    <mergeCell ref="S19:U19"/>
    <mergeCell ref="S35:U35"/>
    <mergeCell ref="S51:U51"/>
    <mergeCell ref="S82:U82"/>
    <mergeCell ref="S57:U57"/>
    <mergeCell ref="S58:U58"/>
    <mergeCell ref="S66:U66"/>
    <mergeCell ref="S67:U67"/>
  </mergeCells>
  <pageMargins left="0.7" right="0.7" top="0.75" bottom="0.75" header="0.3" footer="0.3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35</vt:i4>
      </vt:variant>
    </vt:vector>
  </HeadingPairs>
  <TitlesOfParts>
    <vt:vector size="52" baseType="lpstr">
      <vt:lpstr>January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Q1</vt:lpstr>
      <vt:lpstr>Q2</vt:lpstr>
      <vt:lpstr>Q3</vt:lpstr>
      <vt:lpstr>Q4</vt:lpstr>
      <vt:lpstr>2017</vt:lpstr>
      <vt:lpstr>a</vt:lpstr>
      <vt:lpstr>AcctSize</vt:lpstr>
      <vt:lpstr>asds</vt:lpstr>
      <vt:lpstr>'April 2017'!Direction1</vt:lpstr>
      <vt:lpstr>'August 2017'!Direction1</vt:lpstr>
      <vt:lpstr>'December 2017'!Direction1</vt:lpstr>
      <vt:lpstr>'February 2017'!Direction1</vt:lpstr>
      <vt:lpstr>'June 2017'!Direction1</vt:lpstr>
      <vt:lpstr>'March 2017'!Direction1</vt:lpstr>
      <vt:lpstr>'May 2017'!Direction1</vt:lpstr>
      <vt:lpstr>'September 2017'!Direction1</vt:lpstr>
      <vt:lpstr>Direction1</vt:lpstr>
      <vt:lpstr>Direction2</vt:lpstr>
      <vt:lpstr>'April 2017'!Direction3</vt:lpstr>
      <vt:lpstr>'August 2017'!Direction3</vt:lpstr>
      <vt:lpstr>'December 2017'!Direction3</vt:lpstr>
      <vt:lpstr>'February 2017'!Direction3</vt:lpstr>
      <vt:lpstr>'July 2017'!Direction3</vt:lpstr>
      <vt:lpstr>'June 2017'!Direction3</vt:lpstr>
      <vt:lpstr>'March 2017'!Direction3</vt:lpstr>
      <vt:lpstr>'May 2017'!Direction3</vt:lpstr>
      <vt:lpstr>'September 2017'!Direction3</vt:lpstr>
      <vt:lpstr>Direction3</vt:lpstr>
      <vt:lpstr>'April 2017'!Direction4</vt:lpstr>
      <vt:lpstr>'August 2017'!Direction4</vt:lpstr>
      <vt:lpstr>'December 2017'!Direction4</vt:lpstr>
      <vt:lpstr>'February 2017'!Direction4</vt:lpstr>
      <vt:lpstr>'July 2017'!Direction4</vt:lpstr>
      <vt:lpstr>'June 2017'!Direction4</vt:lpstr>
      <vt:lpstr>'March 2017'!Direction4</vt:lpstr>
      <vt:lpstr>'May 2017'!Direction4</vt:lpstr>
      <vt:lpstr>Direction4</vt:lpstr>
      <vt:lpstr>S</vt:lpstr>
      <vt:lpstr>w2wqwq</vt:lpstr>
      <vt:lpstr>wsd</vt:lpstr>
    </vt:vector>
  </TitlesOfParts>
  <Company>Peterson/Manz Trading,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F. Manz, MBA, Ph.D.</dc:creator>
  <cp:lastModifiedBy>adrian manz</cp:lastModifiedBy>
  <cp:lastPrinted>2016-05-30T16:31:17Z</cp:lastPrinted>
  <dcterms:created xsi:type="dcterms:W3CDTF">2009-01-02T06:57:58Z</dcterms:created>
  <dcterms:modified xsi:type="dcterms:W3CDTF">2018-01-03T05:29:23Z</dcterms:modified>
</cp:coreProperties>
</file>